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0_ncr:8100000_{C7A1CFAB-BA44-432A-9C44-81201C681FD1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 l="1"/>
  <c r="E13" i="1"/>
  <c r="D3" i="1"/>
  <c r="AA2" i="1"/>
  <c r="E61" i="1"/>
  <c r="E52" i="1"/>
  <c r="E44" i="1"/>
  <c r="E5" i="1"/>
  <c r="E127" i="1"/>
  <c r="E116" i="1"/>
  <c r="E88" i="1"/>
  <c r="J63" i="1"/>
  <c r="O63" i="1"/>
  <c r="N63" i="1"/>
  <c r="Y63" i="1"/>
  <c r="J131" i="1"/>
  <c r="O131" i="1"/>
  <c r="Y131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S3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J44" i="1"/>
  <c r="F3" i="1"/>
  <c r="O44" i="1"/>
  <c r="G3" i="1"/>
  <c r="Y44" i="1"/>
  <c r="Z4" i="1"/>
  <c r="R2" i="1"/>
  <c r="R3" i="1"/>
  <c r="P3" i="1"/>
</calcChain>
</file>

<file path=xl/sharedStrings.xml><?xml version="1.0" encoding="utf-8"?>
<sst xmlns="http://schemas.openxmlformats.org/spreadsheetml/2006/main" count="457" uniqueCount="310">
  <si>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</si>
  <si>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</si>
  <si>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</si>
  <si>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</si>
  <si>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</si>
  <si>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</si>
  <si>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</si>
  <si>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</si>
  <si>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</si>
  <si>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</si>
  <si>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</si>
  <si>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</si>
  <si>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</si>
  <si>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</si>
  <si>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</si>
  <si>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</si>
  <si>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</si>
  <si>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</si>
  <si>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</si>
  <si>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</si>
  <si>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</si>
  <si>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</si>
  <si>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</si>
  <si>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</si>
  <si>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</si>
  <si>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</si>
  <si>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</si>
  <si>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</si>
  <si>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</si>
  <si>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</si>
  <si>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</si>
  <si>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</si>
  <si>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</si>
  <si>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</si>
  <si>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</si>
  <si>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</si>
  <si>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</si>
  <si>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</si>
  <si>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</si>
  <si>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</si>
  <si>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</si>
  <si>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</si>
  <si>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</si>
  <si>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</si>
  <si>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</si>
  <si>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</si>
  <si>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</si>
  <si>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</si>
  <si>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</si>
  <si>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</si>
  <si>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</si>
  <si>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</si>
  <si>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</si>
  <si>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</si>
  <si>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</si>
  <si>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</si>
  <si>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</si>
  <si>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</si>
  <si>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</si>
  <si>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</si>
  <si>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</si>
  <si>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</si>
  <si>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</si>
  <si>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</si>
  <si>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</si>
  <si>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</si>
  <si>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</si>
  <si>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</si>
  <si>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</si>
  <si>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</si>
  <si>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</si>
  <si>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</si>
  <si>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</si>
  <si>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</si>
  <si>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</si>
  <si>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</si>
  <si>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</si>
  <si>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</si>
  <si>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</si>
  <si>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</si>
  <si>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</si>
  <si>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</si>
  <si>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</si>
  <si>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</si>
  <si>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</si>
  <si>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</si>
  <si>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</si>
  <si>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</si>
  <si>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</si>
  <si>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</si>
  <si>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</si>
  <si>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</si>
  <si>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</si>
  <si>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</si>
  <si>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</si>
  <si>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</si>
  <si>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</si>
  <si>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</si>
  <si>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</si>
  <si>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</si>
  <si>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</si>
  <si>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</si>
  <si>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</si>
  <si>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</si>
  <si>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</si>
  <si>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</si>
  <si>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</si>
  <si>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</si>
  <si>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</si>
  <si>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</si>
  <si>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</si>
  <si>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</si>
  <si>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</si>
  <si>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</si>
  <si>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</si>
  <si>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</si>
  <si>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</si>
  <si>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</si>
  <si>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</si>
  <si>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</si>
  <si>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</si>
  <si>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</si>
  <si>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</si>
  <si>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</si>
  <si>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</si>
  <si>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</si>
  <si>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</si>
  <si>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</si>
  <si>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</si>
  <si>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</si>
  <si>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</si>
  <si>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</si>
  <si>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</si>
  <si>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</si>
  <si>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</si>
  <si>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</si>
  <si>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</si>
  <si>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</si>
  <si>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</si>
  <si>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</si>
  <si>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</si>
  <si>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</si>
  <si>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</si>
  <si>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</si>
  <si>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</si>
  <si>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</si>
  <si>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</si>
  <si>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</si>
  <si>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</si>
  <si>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</si>
  <si>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</si>
  <si>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</si>
  <si>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</si>
  <si>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</si>
  <si>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</si>
  <si>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</si>
  <si>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</si>
  <si>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</si>
  <si>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</si>
  <si>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</si>
  <si>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</si>
  <si>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</si>
  <si>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</si>
  <si>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</si>
  <si>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</si>
  <si>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</si>
  <si>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</si>
  <si>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</si>
  <si>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</si>
  <si>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</si>
  <si>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</si>
  <si>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</si>
  <si>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</si>
  <si>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</si>
  <si>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</si>
  <si>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</si>
  <si>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</si>
  <si>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</si>
  <si>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</si>
  <si>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</si>
  <si>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</si>
  <si>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</si>
  <si>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</si>
  <si>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</si>
  <si>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</si>
  <si>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</si>
  <si>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</si>
  <si>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</si>
  <si>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</si>
  <si>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</si>
  <si>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</si>
  <si>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</si>
  <si>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</si>
  <si>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</si>
  <si>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</si>
  <si>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</si>
  <si>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</si>
  <si>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</si>
  <si>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</si>
  <si>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</si>
  <si>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</si>
  <si>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</si>
  <si>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</si>
  <si>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</si>
  <si>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</si>
  <si>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</si>
  <si>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</si>
  <si>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</si>
  <si>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</si>
  <si>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</si>
  <si>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</si>
  <si>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</si>
  <si>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</si>
  <si>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</si>
  <si>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</si>
  <si>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</si>
  <si>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</si>
  <si>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</si>
  <si>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</si>
  <si>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</si>
  <si>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</si>
  <si>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</si>
  <si>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</si>
  <si>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</si>
  <si>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</si>
  <si>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</si>
  <si>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</si>
  <si>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</si>
  <si>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</si>
  <si>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</si>
  <si>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</si>
  <si>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</si>
  <si>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</si>
  <si>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</si>
  <si>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</si>
  <si>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</si>
  <si>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</si>
  <si>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</si>
  <si>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</si>
  <si>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</si>
  <si>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</si>
  <si>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</si>
  <si>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</si>
  <si>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</si>
  <si>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</si>
  <si>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</si>
  <si>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</si>
  <si>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</si>
  <si>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</si>
  <si>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</si>
  <si>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</si>
  <si>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</si>
  <si>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</si>
  <si>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</si>
  <si>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</si>
  <si>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</si>
  <si>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</si>
  <si>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</si>
  <si>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</si>
  <si>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</si>
  <si>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</si>
  <si>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</si>
  <si>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</si>
  <si>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</si>
  <si>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</si>
  <si>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</si>
  <si>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</si>
  <si>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</si>
  <si>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</si>
  <si>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</si>
  <si>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</si>
  <si>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</si>
  <si>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</si>
  <si>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</si>
  <si>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</si>
  <si>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</si>
  <si>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</si>
  <si>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</si>
  <si>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</si>
  <si>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</si>
  <si>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</si>
  <si>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</si>
  <si>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</si>
  <si>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</si>
  <si>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</si>
  <si>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</si>
  <si>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</si>
  <si>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</si>
  <si>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</si>
  <si>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</si>
  <si>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</si>
  <si>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</si>
  <si>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</si>
  <si>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</si>
  <si>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</si>
  <si>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</si>
  <si>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</si>
  <si>
    <t>Comferter and sheets</t>
  </si>
  <si>
    <t>CheeseBoard</t>
  </si>
  <si>
    <t>Plates</t>
  </si>
  <si>
    <t>Fiona</t>
  </si>
  <si>
    <t>CB</t>
  </si>
  <si>
    <t xml:space="preserve">Sam Stephans </t>
  </si>
  <si>
    <t>Peter Happ</t>
  </si>
  <si>
    <t>Shannon Happ</t>
  </si>
  <si>
    <t>Izzy Edhlund</t>
  </si>
  <si>
    <t xml:space="preserve">Liz </t>
  </si>
  <si>
    <t>William O'Neil &amp; Megan Smith</t>
  </si>
  <si>
    <t xml:space="preserve">both 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</si>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</sst>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2"/>
  <sheetViews>
    <sheetView tabSelected="1" workbookViewId="0">
      <pane ySplit="4" topLeftCell="A128" activePane="bottomLeft" state="frozen"/>
      <selection pane="bottomLeft" activeCell="Q142" sqref="Q142"/>
    </sheetView>
  </sheetViews>
  <sheetFormatPr defaultRowHeight="15" x14ac:dyDescent="0.25"/>
  <cols>
    <col min="1" max="1" width="35.85546875" customWidth="1"/>
    <col min="2" max="2" width="4" hidden="1" customWidth="1"/>
    <col min="3" max="3" width="6.85546875" hidden="1" customWidth="1"/>
    <col min="4" max="4" width="8" hidden="1" customWidth="1"/>
    <col min="5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30" ht="15" customHeight="1" x14ac:dyDescent="0.25">
      <c r="A1" s="5">
        <v>4</v>
      </c>
      <c r="B1" s="15"/>
      <c r="D1" s="21" t="s">
        <v>84</v>
      </c>
      <c r="E1" s="21"/>
      <c r="F1" t="s">
        <v>68</v>
      </c>
      <c r="G1">
        <f>SUM(G6:G11,G14:G41,G45:G50,G53:G59,G62:G86,G89:G114,G117:G125,G128:G130)</f>
        <v>206</v>
      </c>
      <c r="T1" s="10"/>
      <c r="U1" s="10"/>
      <c r="V1" s="10"/>
    </row>
    <row r="2" spans="1:30" x14ac:dyDescent="0.25">
      <c r="A2" s="4">
        <v>3</v>
      </c>
      <c r="B2" s="6"/>
      <c r="D2" s="20" t="s">
        <v>207</v>
      </c>
      <c r="E2" s="20"/>
      <c r="G2" s="20" t="s">
        <v>208</v>
      </c>
      <c r="H2" s="20"/>
      <c r="I2" s="20"/>
      <c r="J2" s="11"/>
      <c r="K2" s="11"/>
      <c r="P2" t="s">
        <v>212</v>
      </c>
      <c r="Q2" t="s">
        <v>216</v>
      </c>
      <c r="R2" s="14" t="e">
        <f>D3+G3*(1+Z4/100)</f>
        <v>#DIV/0!</v>
      </c>
      <c r="S2" t="s">
        <v>213</v>
      </c>
      <c r="T2" s="10"/>
      <c r="U2" s="10"/>
      <c r="V2" s="10"/>
      <c r="Y2" s="10"/>
      <c r="Z2" s="10">
        <f>STDEV(I6:I130)</f>
        <v>28.469765066395961</v>
      </c>
      <c r="AA2">
        <f>SUM(E5,E13,E44,E52,E61,E88,E116,E127)</f>
        <v>114</v>
      </c>
    </row>
    <row r="3" spans="1:30" x14ac:dyDescent="0.25">
      <c r="A3" s="3">
        <v>2</v>
      </c>
      <c r="B3" s="6"/>
      <c r="C3" t="s">
        <v>83</v>
      </c>
      <c r="D3" s="20">
        <f>SUM(E6:E132)-E13-E44-E52-E61-E88-E116-E127</f>
        <v>114</v>
      </c>
      <c r="E3" s="20"/>
      <c r="F3">
        <f>SUM(J6:J174)</f>
        <v>217</v>
      </c>
      <c r="G3">
        <f>SUM(O6:O130)</f>
        <v>0</v>
      </c>
      <c r="H3" s="11"/>
      <c r="I3" s="11"/>
      <c r="J3" s="11"/>
      <c r="P3" s="12">
        <f>G3+D3</f>
        <v>114</v>
      </c>
      <c r="Q3" s="12" t="s">
        <v>217</v>
      </c>
      <c r="R3" s="14" t="e">
        <f>D3+G3*(1-Z4/100)</f>
        <v>#DIV/0!</v>
      </c>
      <c r="S3" s="13">
        <f>SUM(X6:X130)/COUNT(X6:X11,X14:X41,X45:X50,X53:X59,X62:X86,X89:X114,X117:X125,X128:X130)</f>
        <v>1</v>
      </c>
      <c r="T3" s="10"/>
      <c r="U3" s="10"/>
      <c r="V3" s="10"/>
      <c r="X3" t="s">
        <v>34</v>
      </c>
      <c r="Z3" s="10" t="s">
        <v>214</v>
      </c>
    </row>
    <row r="4" spans="1:30" s="10" customFormat="1" ht="31.5" customHeight="1" x14ac:dyDescent="0.25">
      <c r="A4" s="9">
        <v>1</v>
      </c>
      <c r="B4" s="16"/>
      <c r="C4" s="10" t="s">
        <v>33</v>
      </c>
      <c r="D4" s="10" t="s">
        <v>84</v>
      </c>
      <c r="E4" s="10" t="s">
        <v>211</v>
      </c>
      <c r="F4" s="10" t="s">
        <v>0</v>
      </c>
      <c r="G4" s="10" t="s">
        <v>203</v>
      </c>
      <c r="I4" s="10" t="s">
        <v>1</v>
      </c>
      <c r="J4" s="10" t="s">
        <v>210</v>
      </c>
      <c r="K4" s="10" t="s">
        <v>65</v>
      </c>
      <c r="L4" s="10" t="s">
        <v>66</v>
      </c>
      <c r="M4" s="10" t="s">
        <v>67</v>
      </c>
      <c r="N4" s="10" t="s">
        <v>85</v>
      </c>
      <c r="O4" s="10" t="s">
        <v>209</v>
      </c>
      <c r="P4" s="10" t="s">
        <v>2</v>
      </c>
      <c r="S4" s="10" t="s">
        <v>3</v>
      </c>
      <c r="T4" s="10" t="s">
        <v>120</v>
      </c>
      <c r="U4" s="10" t="s">
        <v>121</v>
      </c>
      <c r="V4" s="10" t="s">
        <v>122</v>
      </c>
      <c r="W4" s="10" t="s">
        <v>238</v>
      </c>
      <c r="Y4" s="10" t="s">
        <v>215</v>
      </c>
      <c r="Z4" s="10" t="e">
        <f>STDEV(Y6:Y130)</f>
        <v>#DIV/0!</v>
      </c>
      <c r="AA4" s="10" t="s">
        <v>239</v>
      </c>
    </row>
    <row r="5" spans="1:30" x14ac:dyDescent="0.25">
      <c r="A5" s="1" t="s">
        <v>4</v>
      </c>
      <c r="B5" s="17"/>
      <c r="D5">
        <f>SUM(J6:J11)</f>
        <v>9</v>
      </c>
      <c r="E5">
        <f>SUM(E6:E11)</f>
        <v>9</v>
      </c>
    </row>
    <row r="6" spans="1:30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86</v>
      </c>
      <c r="T6">
        <v>1</v>
      </c>
      <c r="U6" t="s">
        <v>146</v>
      </c>
      <c r="X6">
        <f t="shared" ref="X6:X11" si="1">IF(ISNUMBER(E6),1,0)</f>
        <v>1</v>
      </c>
      <c r="Y6" t="str">
        <f>IF(ISNUMBER(E6),"",IF(ISNUMBER(I6),I6,""))</f>
        <v/>
      </c>
    </row>
    <row r="7" spans="1:30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194</v>
      </c>
      <c r="T7">
        <v>1</v>
      </c>
      <c r="U7" t="s">
        <v>146</v>
      </c>
      <c r="X7">
        <f t="shared" si="1"/>
        <v>1</v>
      </c>
      <c r="Y7" t="str">
        <f t="shared" ref="Y7:Y70" si="7">IF(ISNUMBER(E7),"",IF(ISNUMBER(I7),I7,""))</f>
        <v/>
      </c>
    </row>
    <row r="8" spans="1:30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141</v>
      </c>
      <c r="T8">
        <v>1</v>
      </c>
      <c r="U8" t="s">
        <v>146</v>
      </c>
      <c r="X8">
        <f t="shared" si="1"/>
        <v>1</v>
      </c>
      <c r="Y8" t="str">
        <f t="shared" si="7"/>
        <v/>
      </c>
      <c r="AD8" t="s">
        <v>300</v>
      </c>
    </row>
    <row r="9" spans="1:30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87</v>
      </c>
      <c r="T9">
        <v>1</v>
      </c>
      <c r="U9" t="s">
        <v>146</v>
      </c>
      <c r="X9">
        <f t="shared" si="1"/>
        <v>1</v>
      </c>
      <c r="Y9" t="str">
        <f t="shared" si="7"/>
        <v/>
      </c>
      <c r="AD9" t="s">
        <v>301</v>
      </c>
    </row>
    <row r="10" spans="1:30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90</v>
      </c>
      <c r="T10">
        <v>1</v>
      </c>
      <c r="U10" t="s">
        <v>146</v>
      </c>
      <c r="X10">
        <f t="shared" si="1"/>
        <v>1</v>
      </c>
      <c r="Y10" t="str">
        <f t="shared" si="7"/>
        <v/>
      </c>
      <c r="AD10" t="s">
        <v>302</v>
      </c>
    </row>
    <row r="11" spans="1:30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236</v>
      </c>
      <c r="Q11" s="8"/>
      <c r="R11" s="8"/>
      <c r="T11">
        <v>1</v>
      </c>
      <c r="U11" t="s">
        <v>146</v>
      </c>
      <c r="W11" t="s">
        <v>296</v>
      </c>
      <c r="X11">
        <f t="shared" si="1"/>
        <v>1</v>
      </c>
      <c r="Y11" t="str">
        <f t="shared" si="7"/>
        <v/>
      </c>
      <c r="AA11" t="s">
        <v>288</v>
      </c>
      <c r="AD11" t="s">
        <v>60</v>
      </c>
    </row>
    <row r="12" spans="1:30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D12" t="s">
        <v>303</v>
      </c>
    </row>
    <row r="13" spans="1:30" x14ac:dyDescent="0.25">
      <c r="A13" s="1" t="s">
        <v>8</v>
      </c>
      <c r="B13" s="17"/>
      <c r="D13">
        <f>SUM(J14:J41)</f>
        <v>15</v>
      </c>
      <c r="E13">
        <f>SUM(E14:E41)</f>
        <v>15</v>
      </c>
      <c r="J13">
        <f t="shared" si="9"/>
        <v>15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  <c r="AD13" t="s">
        <v>304</v>
      </c>
    </row>
    <row r="14" spans="1:30" x14ac:dyDescent="0.25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169</v>
      </c>
      <c r="T14">
        <v>1</v>
      </c>
      <c r="U14" t="s">
        <v>146</v>
      </c>
      <c r="X14">
        <f t="shared" ref="X14:X40" si="10">IF(ISNUMBER(E14),1,0)</f>
        <v>1</v>
      </c>
      <c r="Y14" t="str">
        <f t="shared" si="7"/>
        <v/>
      </c>
      <c r="AD14" t="s">
        <v>305</v>
      </c>
    </row>
    <row r="15" spans="1:30" x14ac:dyDescent="0.25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140</v>
      </c>
      <c r="T15">
        <v>1</v>
      </c>
      <c r="U15" t="s">
        <v>146</v>
      </c>
      <c r="X15">
        <f t="shared" si="10"/>
        <v>1</v>
      </c>
      <c r="Y15" t="str">
        <f t="shared" si="7"/>
        <v/>
      </c>
      <c r="AD15" t="s">
        <v>306</v>
      </c>
    </row>
    <row r="16" spans="1:30" x14ac:dyDescent="0.25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191</v>
      </c>
      <c r="Q16" s="7"/>
      <c r="R16" s="7"/>
      <c r="S16" s="6"/>
      <c r="T16" s="6">
        <v>1</v>
      </c>
      <c r="U16" s="6" t="s">
        <v>146</v>
      </c>
      <c r="X16">
        <f t="shared" si="10"/>
        <v>1</v>
      </c>
      <c r="Y16" t="str">
        <f t="shared" si="7"/>
        <v/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E17">
        <v>0</v>
      </c>
      <c r="F17">
        <v>2</v>
      </c>
      <c r="G17">
        <v>2</v>
      </c>
      <c r="I17">
        <v>25</v>
      </c>
      <c r="J17">
        <f t="shared" si="9"/>
        <v>0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</v>
      </c>
      <c r="P17" t="s">
        <v>186</v>
      </c>
      <c r="T17">
        <v>1</v>
      </c>
      <c r="U17" t="s">
        <v>146</v>
      </c>
      <c r="X17">
        <f t="shared" si="10"/>
        <v>1</v>
      </c>
      <c r="Y17" t="str">
        <f t="shared" si="7"/>
        <v/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177</v>
      </c>
      <c r="T18">
        <v>1</v>
      </c>
      <c r="U18" t="s">
        <v>146</v>
      </c>
      <c r="X18">
        <f t="shared" si="10"/>
        <v>1</v>
      </c>
      <c r="Y18" t="str">
        <f t="shared" si="7"/>
        <v/>
      </c>
    </row>
    <row r="19" spans="1:27" x14ac:dyDescent="0.25">
      <c r="A19" s="2" t="s">
        <v>184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185</v>
      </c>
      <c r="Q19" s="6"/>
      <c r="R19" s="6"/>
      <c r="S19" s="6"/>
      <c r="T19" s="6">
        <v>1</v>
      </c>
      <c r="U19" s="6" t="s">
        <v>146</v>
      </c>
      <c r="X19">
        <f t="shared" si="10"/>
        <v>1</v>
      </c>
      <c r="Y19" t="str">
        <f t="shared" si="7"/>
        <v/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177</v>
      </c>
      <c r="Q20" s="6"/>
      <c r="R20" s="6"/>
      <c r="S20" s="6"/>
      <c r="T20" s="6">
        <v>1</v>
      </c>
      <c r="U20" s="6" t="s">
        <v>146</v>
      </c>
      <c r="X20">
        <f t="shared" si="10"/>
        <v>1</v>
      </c>
      <c r="Y20" t="str">
        <f t="shared" si="7"/>
        <v/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E21">
        <v>0</v>
      </c>
      <c r="F21">
        <v>4</v>
      </c>
      <c r="G21">
        <v>2</v>
      </c>
      <c r="I21">
        <v>50</v>
      </c>
      <c r="J21">
        <f t="shared" si="9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1</v>
      </c>
      <c r="O21">
        <f t="shared" si="6"/>
        <v>0</v>
      </c>
      <c r="P21" t="s">
        <v>171</v>
      </c>
      <c r="T21">
        <v>1</v>
      </c>
      <c r="U21" t="s">
        <v>146</v>
      </c>
      <c r="X21">
        <f t="shared" si="10"/>
        <v>1</v>
      </c>
      <c r="Y21" t="str">
        <f t="shared" si="7"/>
        <v/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E22">
        <v>0</v>
      </c>
      <c r="F22">
        <v>4</v>
      </c>
      <c r="G22">
        <v>2</v>
      </c>
      <c r="I22">
        <v>50</v>
      </c>
      <c r="J22">
        <f t="shared" si="9"/>
        <v>0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1</v>
      </c>
      <c r="O22">
        <f t="shared" si="6"/>
        <v>0</v>
      </c>
      <c r="P22" t="s">
        <v>139</v>
      </c>
      <c r="T22">
        <v>1</v>
      </c>
      <c r="U22" t="s">
        <v>146</v>
      </c>
      <c r="X22">
        <f t="shared" si="10"/>
        <v>1</v>
      </c>
      <c r="Y22" t="str">
        <f t="shared" si="7"/>
        <v/>
      </c>
    </row>
    <row r="23" spans="1:27" x14ac:dyDescent="0.25">
      <c r="A23" s="2" t="s">
        <v>226</v>
      </c>
      <c r="B23" s="7">
        <v>16</v>
      </c>
      <c r="C23" s="2">
        <v>1</v>
      </c>
      <c r="D23">
        <v>1</v>
      </c>
      <c r="E23">
        <v>0</v>
      </c>
      <c r="F23">
        <v>4</v>
      </c>
      <c r="G23">
        <v>2</v>
      </c>
      <c r="I23">
        <v>25</v>
      </c>
      <c r="J23">
        <f t="shared" si="9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0.5</v>
      </c>
      <c r="O23">
        <f t="shared" si="6"/>
        <v>0</v>
      </c>
      <c r="P23" s="6" t="s">
        <v>175</v>
      </c>
      <c r="Q23" s="6"/>
      <c r="R23" s="6"/>
      <c r="S23" s="6"/>
      <c r="T23" s="6">
        <v>1</v>
      </c>
      <c r="U23" s="6" t="s">
        <v>146</v>
      </c>
      <c r="X23">
        <f t="shared" si="10"/>
        <v>1</v>
      </c>
      <c r="Y23" t="str">
        <f t="shared" si="7"/>
        <v/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189</v>
      </c>
      <c r="S24" t="s">
        <v>249</v>
      </c>
      <c r="T24">
        <v>1</v>
      </c>
      <c r="U24" t="s">
        <v>146</v>
      </c>
      <c r="W24" t="s">
        <v>246</v>
      </c>
      <c r="X24">
        <f t="shared" si="10"/>
        <v>1</v>
      </c>
      <c r="Y24" t="str">
        <f t="shared" si="7"/>
        <v/>
      </c>
      <c r="AA24" t="s">
        <v>248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180</v>
      </c>
      <c r="T25">
        <v>1</v>
      </c>
      <c r="U25" t="s">
        <v>146</v>
      </c>
      <c r="W25" t="s">
        <v>247</v>
      </c>
      <c r="X25">
        <f t="shared" si="10"/>
        <v>1</v>
      </c>
      <c r="Y25" t="str">
        <f t="shared" si="7"/>
        <v/>
      </c>
      <c r="AA25" t="s">
        <v>248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174</v>
      </c>
      <c r="T26">
        <v>1</v>
      </c>
      <c r="U26" t="s">
        <v>146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181</v>
      </c>
      <c r="T27">
        <v>1</v>
      </c>
      <c r="U27" t="s">
        <v>146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190</v>
      </c>
      <c r="T28">
        <v>1</v>
      </c>
      <c r="U28" t="s">
        <v>146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182</v>
      </c>
      <c r="T29">
        <v>1</v>
      </c>
      <c r="U29" t="s">
        <v>146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E30">
        <v>0</v>
      </c>
      <c r="F30">
        <v>4</v>
      </c>
      <c r="G30">
        <v>2</v>
      </c>
      <c r="I30">
        <v>25</v>
      </c>
      <c r="J30">
        <f t="shared" si="9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0.5</v>
      </c>
      <c r="O30">
        <f t="shared" si="6"/>
        <v>0</v>
      </c>
      <c r="P30" t="s">
        <v>170</v>
      </c>
      <c r="T30">
        <v>1</v>
      </c>
      <c r="U30" t="s">
        <v>146</v>
      </c>
      <c r="X30">
        <f t="shared" si="10"/>
        <v>1</v>
      </c>
      <c r="Y30" t="str">
        <f t="shared" si="7"/>
        <v/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183</v>
      </c>
      <c r="T31">
        <v>1</v>
      </c>
      <c r="U31" t="s">
        <v>146</v>
      </c>
      <c r="W31" t="s">
        <v>298</v>
      </c>
      <c r="X31">
        <f t="shared" si="10"/>
        <v>1</v>
      </c>
      <c r="Y31" t="str">
        <f t="shared" si="7"/>
        <v/>
      </c>
      <c r="AA31" t="s">
        <v>242</v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E32">
        <v>0</v>
      </c>
      <c r="F32">
        <v>4</v>
      </c>
      <c r="G32">
        <v>2</v>
      </c>
      <c r="I32">
        <v>25</v>
      </c>
      <c r="J32">
        <f t="shared" si="9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0.5</v>
      </c>
      <c r="O32">
        <f t="shared" si="6"/>
        <v>0</v>
      </c>
      <c r="P32" t="s">
        <v>172</v>
      </c>
      <c r="T32">
        <v>1</v>
      </c>
      <c r="U32" t="s">
        <v>146</v>
      </c>
      <c r="X32">
        <f t="shared" si="10"/>
        <v>1</v>
      </c>
      <c r="Y32" t="str">
        <f t="shared" si="7"/>
        <v/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E33">
        <v>0</v>
      </c>
      <c r="F33">
        <v>4</v>
      </c>
      <c r="G33">
        <v>2</v>
      </c>
      <c r="I33">
        <v>25</v>
      </c>
      <c r="J33">
        <f t="shared" si="9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 t="s">
        <v>176</v>
      </c>
      <c r="T33">
        <v>1</v>
      </c>
      <c r="U33" t="s">
        <v>146</v>
      </c>
      <c r="X33">
        <f t="shared" si="10"/>
        <v>1</v>
      </c>
      <c r="Y33" t="str">
        <f t="shared" si="7"/>
        <v/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117</v>
      </c>
      <c r="T34">
        <v>1</v>
      </c>
      <c r="U34" t="s">
        <v>146</v>
      </c>
      <c r="W34" t="s">
        <v>243</v>
      </c>
      <c r="X34">
        <f t="shared" si="10"/>
        <v>1</v>
      </c>
      <c r="Y34" t="str">
        <f t="shared" si="7"/>
        <v/>
      </c>
      <c r="AA34" t="s">
        <v>242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92</v>
      </c>
      <c r="T35">
        <v>1</v>
      </c>
      <c r="U35" t="s">
        <v>146</v>
      </c>
      <c r="X35">
        <f t="shared" si="10"/>
        <v>1</v>
      </c>
      <c r="Y35" t="str">
        <f t="shared" si="7"/>
        <v/>
      </c>
    </row>
    <row r="36" spans="1:27" x14ac:dyDescent="0.25">
      <c r="A36" t="s">
        <v>257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99</v>
      </c>
      <c r="T36">
        <v>1</v>
      </c>
      <c r="U36" t="s">
        <v>146</v>
      </c>
      <c r="X36">
        <f t="shared" si="10"/>
        <v>1</v>
      </c>
      <c r="Y36" t="str">
        <f t="shared" si="7"/>
        <v/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92</v>
      </c>
      <c r="T37">
        <v>1</v>
      </c>
      <c r="U37" t="s">
        <v>146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118</v>
      </c>
      <c r="T38">
        <v>1</v>
      </c>
      <c r="U38" t="s">
        <v>146</v>
      </c>
      <c r="W38" t="s">
        <v>244</v>
      </c>
      <c r="X38">
        <f t="shared" si="10"/>
        <v>1</v>
      </c>
      <c r="Y38" t="str">
        <f t="shared" si="7"/>
        <v/>
      </c>
      <c r="AA38" t="s">
        <v>242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158</v>
      </c>
      <c r="T39">
        <v>1</v>
      </c>
      <c r="U39" t="s">
        <v>146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234</v>
      </c>
      <c r="S40" t="s">
        <v>249</v>
      </c>
      <c r="T40">
        <v>1</v>
      </c>
      <c r="U40" t="s">
        <v>146</v>
      </c>
      <c r="X40">
        <f t="shared" si="10"/>
        <v>1</v>
      </c>
      <c r="Y40" t="str">
        <f t="shared" si="7"/>
        <v/>
      </c>
    </row>
    <row r="41" spans="1:27" x14ac:dyDescent="0.25">
      <c r="A41" t="s">
        <v>96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97</v>
      </c>
      <c r="S41" t="s">
        <v>287</v>
      </c>
      <c r="T41">
        <v>1</v>
      </c>
      <c r="U41" t="s">
        <v>146</v>
      </c>
      <c r="X41">
        <f>IF(ISNUMBER(E41),1,0)</f>
        <v>1</v>
      </c>
      <c r="Y41" t="str">
        <f t="shared" si="7"/>
        <v/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</v>
      </c>
      <c r="E44">
        <f>SUM(E45:E50)</f>
        <v>3</v>
      </c>
      <c r="J44">
        <f t="shared" si="9"/>
        <v>3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179</v>
      </c>
      <c r="S45" t="s">
        <v>250</v>
      </c>
      <c r="T45">
        <v>1</v>
      </c>
      <c r="U45" t="s">
        <v>146</v>
      </c>
      <c r="W45" t="s">
        <v>246</v>
      </c>
      <c r="X45">
        <f t="shared" ref="X45:X50" si="11">IF(ISNUMBER(E45),1,0)</f>
        <v>1</v>
      </c>
      <c r="Y45" t="str">
        <f t="shared" si="7"/>
        <v/>
      </c>
      <c r="AA45" t="s">
        <v>248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192</v>
      </c>
      <c r="T46">
        <v>1</v>
      </c>
      <c r="U46" t="s">
        <v>146</v>
      </c>
      <c r="X46">
        <f t="shared" si="11"/>
        <v>1</v>
      </c>
      <c r="Y46" t="str">
        <f t="shared" si="7"/>
        <v/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173</v>
      </c>
      <c r="T47">
        <v>1</v>
      </c>
      <c r="U47" t="s">
        <v>146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188</v>
      </c>
      <c r="S48" t="s">
        <v>44</v>
      </c>
      <c r="T48">
        <v>1</v>
      </c>
      <c r="U48" t="s">
        <v>146</v>
      </c>
      <c r="X48">
        <f t="shared" si="11"/>
        <v>1</v>
      </c>
      <c r="Y48" t="str">
        <f t="shared" si="7"/>
        <v/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178</v>
      </c>
      <c r="S49" t="s">
        <v>44</v>
      </c>
      <c r="T49">
        <v>1</v>
      </c>
      <c r="U49" t="s">
        <v>146</v>
      </c>
      <c r="X49">
        <f t="shared" si="11"/>
        <v>1</v>
      </c>
      <c r="Y49" t="str">
        <f t="shared" si="7"/>
        <v/>
      </c>
    </row>
    <row r="50" spans="1:29" x14ac:dyDescent="0.25">
      <c r="A50" t="s">
        <v>227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193</v>
      </c>
      <c r="Q50" s="6"/>
      <c r="R50" s="6"/>
      <c r="S50" s="6" t="s">
        <v>45</v>
      </c>
      <c r="T50" s="6">
        <v>1</v>
      </c>
      <c r="U50" s="6" t="s">
        <v>146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E52">
        <f>SUM(E53:E59)</f>
        <v>10</v>
      </c>
      <c r="J52">
        <f t="shared" si="9"/>
        <v>10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168</v>
      </c>
      <c r="Q53" s="6"/>
      <c r="R53" s="6"/>
      <c r="S53" s="6"/>
      <c r="T53" s="6">
        <v>1</v>
      </c>
      <c r="U53" s="6" t="s">
        <v>146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307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104</v>
      </c>
      <c r="Q54" s="6"/>
      <c r="R54" s="6"/>
      <c r="S54" s="6"/>
      <c r="T54" s="6">
        <v>1</v>
      </c>
      <c r="U54" s="6" t="s">
        <v>146</v>
      </c>
      <c r="X54">
        <f t="shared" si="12"/>
        <v>1</v>
      </c>
      <c r="Y54" t="str">
        <f t="shared" si="7"/>
        <v/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195</v>
      </c>
      <c r="Q55" s="6"/>
      <c r="R55" s="6"/>
      <c r="S55" s="6"/>
      <c r="T55" s="6">
        <v>1</v>
      </c>
      <c r="U55" s="6" t="s">
        <v>146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73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135</v>
      </c>
      <c r="T56">
        <v>1</v>
      </c>
      <c r="U56" t="s">
        <v>146</v>
      </c>
      <c r="W56" t="s">
        <v>260</v>
      </c>
      <c r="X56">
        <f t="shared" si="12"/>
        <v>1</v>
      </c>
      <c r="Y56" t="str">
        <f t="shared" si="7"/>
        <v/>
      </c>
      <c r="AA56" t="s">
        <v>248</v>
      </c>
    </row>
    <row r="57" spans="1:29" x14ac:dyDescent="0.25">
      <c r="A57" t="s">
        <v>50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105</v>
      </c>
      <c r="T57">
        <v>1</v>
      </c>
      <c r="U57" t="s">
        <v>146</v>
      </c>
      <c r="V57" t="s">
        <v>146</v>
      </c>
      <c r="X57">
        <f t="shared" si="12"/>
        <v>1</v>
      </c>
      <c r="Y57" t="str">
        <f t="shared" si="7"/>
        <v/>
      </c>
    </row>
    <row r="58" spans="1:29" x14ac:dyDescent="0.25">
      <c r="A58" t="s">
        <v>51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115</v>
      </c>
      <c r="S58" t="s">
        <v>249</v>
      </c>
      <c r="T58">
        <v>1</v>
      </c>
      <c r="U58" t="s">
        <v>146</v>
      </c>
      <c r="X58">
        <f t="shared" si="12"/>
        <v>1</v>
      </c>
      <c r="Y58" t="str">
        <f t="shared" si="7"/>
        <v/>
      </c>
    </row>
    <row r="59" spans="1:29" x14ac:dyDescent="0.25">
      <c r="A59" t="s">
        <v>52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240</v>
      </c>
      <c r="T59">
        <v>1</v>
      </c>
      <c r="U59" t="s">
        <v>146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33</v>
      </c>
      <c r="E61">
        <f>SUM(E62:E86)</f>
        <v>33</v>
      </c>
      <c r="J61">
        <f t="shared" si="9"/>
        <v>33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218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237</v>
      </c>
      <c r="Q62" s="6"/>
      <c r="R62" s="6"/>
      <c r="S62" s="6"/>
      <c r="T62" s="6">
        <v>1</v>
      </c>
      <c r="U62" s="6" t="s">
        <v>146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262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263</v>
      </c>
      <c r="Q63" s="6"/>
      <c r="R63" s="6"/>
      <c r="S63" s="6"/>
      <c r="T63" s="6"/>
      <c r="U63" s="6"/>
      <c r="V63" s="6"/>
      <c r="W63" t="s">
        <v>261</v>
      </c>
      <c r="Y63" t="str">
        <f t="shared" si="7"/>
        <v/>
      </c>
      <c r="AA63" t="s">
        <v>242</v>
      </c>
    </row>
    <row r="64" spans="1:29" x14ac:dyDescent="0.25">
      <c r="A64" t="s">
        <v>53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101</v>
      </c>
      <c r="Q64" s="6"/>
      <c r="R64" s="6"/>
      <c r="S64" s="6"/>
      <c r="T64" s="6">
        <v>1</v>
      </c>
      <c r="U64" s="6" t="s">
        <v>146</v>
      </c>
      <c r="V64" s="6"/>
      <c r="X64">
        <f t="shared" si="13"/>
        <v>1</v>
      </c>
      <c r="Y64" t="str">
        <f t="shared" si="7"/>
        <v/>
      </c>
    </row>
    <row r="65" spans="1:27" x14ac:dyDescent="0.25">
      <c r="A65" t="s">
        <v>290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101</v>
      </c>
      <c r="Q65" s="6"/>
      <c r="R65" s="6"/>
      <c r="S65" s="6" t="s">
        <v>291</v>
      </c>
      <c r="T65" s="6">
        <v>1</v>
      </c>
      <c r="U65" s="6" t="s">
        <v>146</v>
      </c>
      <c r="V65" s="6"/>
      <c r="X65">
        <f t="shared" si="13"/>
        <v>1</v>
      </c>
      <c r="Y65" t="str">
        <f t="shared" si="7"/>
        <v/>
      </c>
    </row>
    <row r="66" spans="1:27" x14ac:dyDescent="0.25">
      <c r="A66" t="s">
        <v>54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196</v>
      </c>
      <c r="Q66" s="6"/>
      <c r="R66" s="6"/>
      <c r="S66" s="6"/>
      <c r="T66" s="6">
        <v>1</v>
      </c>
      <c r="U66" s="6" t="s">
        <v>146</v>
      </c>
      <c r="V66" s="6"/>
      <c r="X66">
        <f t="shared" si="13"/>
        <v>1</v>
      </c>
      <c r="Y66" t="str">
        <f t="shared" si="7"/>
        <v/>
      </c>
    </row>
    <row r="67" spans="1:27" x14ac:dyDescent="0.25">
      <c r="A67" t="s">
        <v>163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124</v>
      </c>
      <c r="Q67" s="6"/>
      <c r="R67" s="6"/>
      <c r="S67" s="6"/>
      <c r="T67" s="6">
        <v>1</v>
      </c>
      <c r="U67" s="6" t="s">
        <v>146</v>
      </c>
      <c r="V67" s="6"/>
      <c r="X67">
        <f t="shared" si="13"/>
        <v>1</v>
      </c>
      <c r="Y67" t="str">
        <f t="shared" si="7"/>
        <v/>
      </c>
    </row>
    <row r="68" spans="1:27" x14ac:dyDescent="0.25">
      <c r="A68" t="s">
        <v>187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168</v>
      </c>
      <c r="Q68" s="6"/>
      <c r="R68" s="6"/>
      <c r="S68" s="6" t="s">
        <v>264</v>
      </c>
      <c r="T68" s="6">
        <v>1</v>
      </c>
      <c r="U68" s="6" t="s">
        <v>146</v>
      </c>
      <c r="V68" s="6"/>
      <c r="W68" t="s">
        <v>258</v>
      </c>
      <c r="X68">
        <f t="shared" si="13"/>
        <v>1</v>
      </c>
      <c r="Y68" t="str">
        <f t="shared" si="7"/>
        <v/>
      </c>
      <c r="AA68" t="s">
        <v>242</v>
      </c>
    </row>
    <row r="69" spans="1:27" x14ac:dyDescent="0.25">
      <c r="A69" t="s">
        <v>55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107</v>
      </c>
      <c r="Q69" s="6"/>
      <c r="R69" s="6"/>
      <c r="S69" s="6"/>
      <c r="T69" s="6">
        <v>1</v>
      </c>
      <c r="U69" s="6" t="s">
        <v>146</v>
      </c>
      <c r="V69" s="6"/>
      <c r="X69">
        <f t="shared" si="13"/>
        <v>1</v>
      </c>
      <c r="Y69" t="str">
        <f t="shared" si="7"/>
        <v/>
      </c>
    </row>
    <row r="70" spans="1:27" x14ac:dyDescent="0.25">
      <c r="A70" t="s">
        <v>252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196</v>
      </c>
      <c r="Q70" s="6"/>
      <c r="R70" s="6"/>
      <c r="S70" s="6" t="s">
        <v>253</v>
      </c>
      <c r="T70" s="6">
        <v>1</v>
      </c>
      <c r="U70" s="6" t="s">
        <v>146</v>
      </c>
      <c r="V70" s="6"/>
      <c r="X70">
        <f t="shared" si="13"/>
        <v>1</v>
      </c>
      <c r="Y70" t="str">
        <f t="shared" si="7"/>
        <v/>
      </c>
    </row>
    <row r="71" spans="1:27" x14ac:dyDescent="0.25">
      <c r="A71" t="s">
        <v>56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102</v>
      </c>
      <c r="Q71" s="6"/>
      <c r="R71" s="6"/>
      <c r="S71" s="6"/>
      <c r="T71" s="6">
        <v>1</v>
      </c>
      <c r="U71" s="6" t="s">
        <v>146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 x14ac:dyDescent="0.25">
      <c r="A72" t="s">
        <v>57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98</v>
      </c>
      <c r="T72">
        <v>1</v>
      </c>
      <c r="U72" t="s">
        <v>146</v>
      </c>
      <c r="V72" t="s">
        <v>146</v>
      </c>
      <c r="X72">
        <f t="shared" si="13"/>
        <v>1</v>
      </c>
      <c r="Y72" t="str">
        <f t="shared" si="19"/>
        <v/>
      </c>
    </row>
    <row r="73" spans="1:27" x14ac:dyDescent="0.25">
      <c r="A73" t="s">
        <v>58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110</v>
      </c>
      <c r="T73">
        <v>1</v>
      </c>
      <c r="U73" t="s">
        <v>146</v>
      </c>
      <c r="V73" t="s">
        <v>146</v>
      </c>
      <c r="X73">
        <f t="shared" si="13"/>
        <v>1</v>
      </c>
      <c r="Y73" t="str">
        <f t="shared" si="19"/>
        <v/>
      </c>
    </row>
    <row r="74" spans="1:27" x14ac:dyDescent="0.25">
      <c r="A74" t="s">
        <v>59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111</v>
      </c>
      <c r="T74">
        <v>1</v>
      </c>
      <c r="U74" t="s">
        <v>146</v>
      </c>
      <c r="X74">
        <f t="shared" si="13"/>
        <v>1</v>
      </c>
      <c r="Y74" t="str">
        <f t="shared" si="19"/>
        <v/>
      </c>
    </row>
    <row r="75" spans="1:27" x14ac:dyDescent="0.25">
      <c r="A75" t="s">
        <v>60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103</v>
      </c>
      <c r="T75">
        <v>1</v>
      </c>
      <c r="U75" t="s">
        <v>146</v>
      </c>
      <c r="X75">
        <f t="shared" si="13"/>
        <v>1</v>
      </c>
      <c r="Y75" t="str">
        <f t="shared" si="19"/>
        <v/>
      </c>
    </row>
    <row r="76" spans="1:27" x14ac:dyDescent="0.25">
      <c r="A76" t="s">
        <v>61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160</v>
      </c>
      <c r="T76">
        <v>1</v>
      </c>
      <c r="U76" t="s">
        <v>146</v>
      </c>
      <c r="W76" t="s">
        <v>294</v>
      </c>
      <c r="X76">
        <f t="shared" si="13"/>
        <v>1</v>
      </c>
      <c r="Y76" t="str">
        <f t="shared" si="19"/>
        <v/>
      </c>
      <c r="AA76" t="s">
        <v>242</v>
      </c>
    </row>
    <row r="77" spans="1:27" x14ac:dyDescent="0.25">
      <c r="A77" t="s">
        <v>62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151</v>
      </c>
      <c r="T77">
        <v>1</v>
      </c>
      <c r="U77" t="s">
        <v>146</v>
      </c>
      <c r="V77" t="s">
        <v>146</v>
      </c>
      <c r="X77">
        <f t="shared" si="13"/>
        <v>1</v>
      </c>
      <c r="Y77" t="str">
        <f t="shared" si="19"/>
        <v/>
      </c>
    </row>
    <row r="78" spans="1:27" x14ac:dyDescent="0.25">
      <c r="A78" t="s">
        <v>162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152</v>
      </c>
      <c r="T78">
        <v>1</v>
      </c>
      <c r="U78" t="s">
        <v>146</v>
      </c>
      <c r="X78">
        <f t="shared" si="13"/>
        <v>1</v>
      </c>
      <c r="Y78" t="str">
        <f t="shared" si="19"/>
        <v/>
      </c>
    </row>
    <row r="79" spans="1:27" x14ac:dyDescent="0.25">
      <c r="A79" t="s">
        <v>64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109</v>
      </c>
      <c r="T79">
        <v>1</v>
      </c>
      <c r="U79" t="s">
        <v>146</v>
      </c>
      <c r="X79">
        <f t="shared" si="13"/>
        <v>1</v>
      </c>
      <c r="Y79" t="str">
        <f t="shared" si="19"/>
        <v/>
      </c>
    </row>
    <row r="80" spans="1:27" x14ac:dyDescent="0.25">
      <c r="A80" t="s">
        <v>123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108</v>
      </c>
      <c r="T80">
        <v>1</v>
      </c>
      <c r="U80" t="s">
        <v>146</v>
      </c>
      <c r="X80">
        <f t="shared" si="13"/>
        <v>1</v>
      </c>
      <c r="Y80" t="str">
        <f t="shared" si="19"/>
        <v/>
      </c>
    </row>
    <row r="81" spans="1:27" x14ac:dyDescent="0.25">
      <c r="A81" t="s">
        <v>285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88</v>
      </c>
      <c r="T81">
        <v>1</v>
      </c>
      <c r="U81" t="s">
        <v>146</v>
      </c>
      <c r="X81">
        <f t="shared" si="13"/>
        <v>1</v>
      </c>
      <c r="Y81" t="str">
        <f t="shared" si="19"/>
        <v/>
      </c>
    </row>
    <row r="82" spans="1:27" x14ac:dyDescent="0.25">
      <c r="A82" t="s">
        <v>63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111</v>
      </c>
      <c r="T82" s="6">
        <v>1</v>
      </c>
      <c r="U82" s="6" t="s">
        <v>146</v>
      </c>
      <c r="X82">
        <f t="shared" si="13"/>
        <v>1</v>
      </c>
      <c r="Y82" t="str">
        <f t="shared" si="19"/>
        <v/>
      </c>
    </row>
    <row r="83" spans="1:27" x14ac:dyDescent="0.25">
      <c r="A83" t="s">
        <v>165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166</v>
      </c>
      <c r="T83">
        <v>1</v>
      </c>
      <c r="U83" t="s">
        <v>146</v>
      </c>
      <c r="X83">
        <f t="shared" si="13"/>
        <v>1</v>
      </c>
      <c r="Y83" t="str">
        <f t="shared" si="19"/>
        <v/>
      </c>
    </row>
    <row r="84" spans="1:27" x14ac:dyDescent="0.25">
      <c r="A84" t="s">
        <v>219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167</v>
      </c>
      <c r="Q84" s="6"/>
      <c r="R84" s="6"/>
      <c r="S84" s="6"/>
      <c r="T84" s="6">
        <v>1</v>
      </c>
      <c r="U84" s="6" t="s">
        <v>146</v>
      </c>
      <c r="X84">
        <f t="shared" si="13"/>
        <v>1</v>
      </c>
      <c r="Y84" t="str">
        <f t="shared" si="19"/>
        <v/>
      </c>
    </row>
    <row r="85" spans="1:27" x14ac:dyDescent="0.25">
      <c r="A85" t="s">
        <v>245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161</v>
      </c>
      <c r="T85">
        <v>1</v>
      </c>
      <c r="U85" t="s">
        <v>146</v>
      </c>
      <c r="X85">
        <f t="shared" si="13"/>
        <v>1</v>
      </c>
      <c r="Y85" t="str">
        <f t="shared" si="19"/>
        <v/>
      </c>
    </row>
    <row r="86" spans="1:27" x14ac:dyDescent="0.25">
      <c r="A86" t="s">
        <v>220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164</v>
      </c>
      <c r="T86">
        <v>1</v>
      </c>
      <c r="U86" t="s">
        <v>146</v>
      </c>
      <c r="X86">
        <f t="shared" si="13"/>
        <v>1</v>
      </c>
      <c r="Y86" t="str">
        <f t="shared" si="19"/>
        <v/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69</v>
      </c>
      <c r="B88" s="17"/>
      <c r="D88">
        <f>SUM(J89:J103)</f>
        <v>19</v>
      </c>
      <c r="E88">
        <f>SUM(E89:E114)</f>
        <v>29</v>
      </c>
      <c r="J88">
        <f t="shared" si="20"/>
        <v>29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76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149</v>
      </c>
      <c r="T89">
        <v>1</v>
      </c>
      <c r="U89" t="s">
        <v>146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70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145</v>
      </c>
      <c r="T90">
        <v>1</v>
      </c>
      <c r="U90" t="s">
        <v>146</v>
      </c>
      <c r="X90">
        <f t="shared" si="24"/>
        <v>1</v>
      </c>
      <c r="Y90" t="str">
        <f t="shared" si="19"/>
        <v/>
      </c>
    </row>
    <row r="91" spans="1:27" x14ac:dyDescent="0.25">
      <c r="A91" t="s">
        <v>130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129</v>
      </c>
      <c r="T91">
        <v>1</v>
      </c>
      <c r="U91" t="s">
        <v>146</v>
      </c>
      <c r="W91" t="s">
        <v>261</v>
      </c>
      <c r="X91">
        <f t="shared" si="24"/>
        <v>1</v>
      </c>
      <c r="Y91" t="str">
        <f t="shared" si="19"/>
        <v/>
      </c>
      <c r="AA91" t="s">
        <v>242</v>
      </c>
    </row>
    <row r="92" spans="1:27" x14ac:dyDescent="0.25">
      <c r="A92" t="s">
        <v>71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125</v>
      </c>
      <c r="T92">
        <v>1</v>
      </c>
      <c r="U92" t="s">
        <v>146</v>
      </c>
      <c r="X92">
        <f t="shared" si="24"/>
        <v>1</v>
      </c>
      <c r="Y92" t="str">
        <f t="shared" si="19"/>
        <v/>
      </c>
    </row>
    <row r="93" spans="1:27" x14ac:dyDescent="0.25">
      <c r="A93" t="s">
        <v>72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137</v>
      </c>
      <c r="T93">
        <v>1</v>
      </c>
      <c r="U93" t="s">
        <v>146</v>
      </c>
      <c r="W93" t="s">
        <v>241</v>
      </c>
      <c r="X93">
        <f t="shared" si="24"/>
        <v>1</v>
      </c>
      <c r="Y93" t="str">
        <f t="shared" si="19"/>
        <v/>
      </c>
      <c r="AA93" t="s">
        <v>242</v>
      </c>
    </row>
    <row r="94" spans="1:27" x14ac:dyDescent="0.25">
      <c r="A94" t="s">
        <v>153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142</v>
      </c>
      <c r="T94">
        <v>1</v>
      </c>
      <c r="U94" t="s">
        <v>146</v>
      </c>
      <c r="X94">
        <f t="shared" si="24"/>
        <v>1</v>
      </c>
      <c r="Y94" t="str">
        <f t="shared" si="19"/>
        <v/>
      </c>
    </row>
    <row r="95" spans="1:27" x14ac:dyDescent="0.25">
      <c r="A95" t="s">
        <v>150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134</v>
      </c>
      <c r="T95">
        <v>1</v>
      </c>
      <c r="U95" t="s">
        <v>146</v>
      </c>
      <c r="X95">
        <f t="shared" si="24"/>
        <v>1</v>
      </c>
      <c r="Y95" t="str">
        <f t="shared" si="19"/>
        <v/>
      </c>
    </row>
    <row r="96" spans="1:27" x14ac:dyDescent="0.25">
      <c r="A96" t="s">
        <v>154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126</v>
      </c>
      <c r="T96">
        <v>1</v>
      </c>
      <c r="U96" t="s">
        <v>146</v>
      </c>
      <c r="X96">
        <f t="shared" si="24"/>
        <v>1</v>
      </c>
      <c r="Y96" t="str">
        <f t="shared" si="19"/>
        <v/>
      </c>
    </row>
    <row r="97" spans="1:27" x14ac:dyDescent="0.25">
      <c r="A97" t="s">
        <v>116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128</v>
      </c>
      <c r="T97">
        <v>1</v>
      </c>
      <c r="U97" t="s">
        <v>146</v>
      </c>
      <c r="X97">
        <f t="shared" si="24"/>
        <v>1</v>
      </c>
      <c r="Y97" t="str">
        <f t="shared" si="19"/>
        <v/>
      </c>
    </row>
    <row r="98" spans="1:27" x14ac:dyDescent="0.25">
      <c r="A98" t="s">
        <v>131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132</v>
      </c>
      <c r="T98">
        <v>1</v>
      </c>
      <c r="U98" t="s">
        <v>146</v>
      </c>
      <c r="X98">
        <f t="shared" si="24"/>
        <v>1</v>
      </c>
      <c r="Y98" t="str">
        <f t="shared" si="19"/>
        <v/>
      </c>
    </row>
    <row r="99" spans="1:27" x14ac:dyDescent="0.25">
      <c r="A99" t="s">
        <v>74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138</v>
      </c>
      <c r="T99">
        <v>1</v>
      </c>
      <c r="U99" t="s">
        <v>146</v>
      </c>
      <c r="X99">
        <f t="shared" si="24"/>
        <v>1</v>
      </c>
      <c r="Y99" t="str">
        <f t="shared" si="19"/>
        <v/>
      </c>
    </row>
    <row r="100" spans="1:27" x14ac:dyDescent="0.25">
      <c r="A100" t="s">
        <v>155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106</v>
      </c>
      <c r="T100">
        <v>1</v>
      </c>
      <c r="U100" t="s">
        <v>146</v>
      </c>
      <c r="W100" t="s">
        <v>251</v>
      </c>
      <c r="X100">
        <f t="shared" si="24"/>
        <v>1</v>
      </c>
      <c r="Y100" t="str">
        <f t="shared" si="19"/>
        <v/>
      </c>
      <c r="AA100" t="s">
        <v>242</v>
      </c>
    </row>
    <row r="101" spans="1:27" x14ac:dyDescent="0.25">
      <c r="A101" t="s">
        <v>143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144</v>
      </c>
      <c r="T101">
        <v>1</v>
      </c>
      <c r="U101" t="s">
        <v>146</v>
      </c>
      <c r="X101">
        <f t="shared" si="24"/>
        <v>1</v>
      </c>
      <c r="Y101" t="str">
        <f t="shared" si="19"/>
        <v/>
      </c>
    </row>
    <row r="102" spans="1:27" x14ac:dyDescent="0.25">
      <c r="A102" t="s">
        <v>75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127</v>
      </c>
      <c r="T102">
        <v>1</v>
      </c>
      <c r="U102" t="s">
        <v>146</v>
      </c>
      <c r="W102" t="s">
        <v>297</v>
      </c>
      <c r="X102">
        <f t="shared" si="24"/>
        <v>1</v>
      </c>
      <c r="Y102" t="str">
        <f t="shared" si="19"/>
        <v/>
      </c>
      <c r="AA102" t="s">
        <v>242</v>
      </c>
    </row>
    <row r="103" spans="1:27" x14ac:dyDescent="0.25">
      <c r="A103" t="s">
        <v>147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133</v>
      </c>
      <c r="T103">
        <v>1</v>
      </c>
      <c r="U103" t="s">
        <v>146</v>
      </c>
      <c r="W103" t="s">
        <v>299</v>
      </c>
      <c r="X103">
        <f t="shared" si="24"/>
        <v>1</v>
      </c>
      <c r="Y103" t="str">
        <f t="shared" si="19"/>
        <v/>
      </c>
    </row>
    <row r="104" spans="1:27" x14ac:dyDescent="0.25">
      <c r="A104" t="s">
        <v>148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91</v>
      </c>
      <c r="T104">
        <v>1</v>
      </c>
      <c r="U104" t="s">
        <v>146</v>
      </c>
      <c r="W104" s="19" t="s">
        <v>261</v>
      </c>
      <c r="X104">
        <f t="shared" si="24"/>
        <v>1</v>
      </c>
      <c r="Y104" t="str">
        <f t="shared" si="19"/>
        <v/>
      </c>
      <c r="AA104" t="s">
        <v>242</v>
      </c>
    </row>
    <row r="105" spans="1:27" x14ac:dyDescent="0.25">
      <c r="A105" t="s">
        <v>225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112</v>
      </c>
      <c r="S105" t="s">
        <v>249</v>
      </c>
      <c r="T105">
        <v>1</v>
      </c>
      <c r="U105" t="s">
        <v>146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114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119</v>
      </c>
      <c r="S106" s="8" t="s">
        <v>292</v>
      </c>
      <c r="T106">
        <v>1</v>
      </c>
      <c r="U106" t="s">
        <v>146</v>
      </c>
      <c r="X106">
        <f t="shared" si="24"/>
        <v>1</v>
      </c>
      <c r="Y106" t="str">
        <f t="shared" si="19"/>
        <v/>
      </c>
    </row>
    <row r="107" spans="1:27" x14ac:dyDescent="0.25">
      <c r="A107" t="s">
        <v>156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93</v>
      </c>
      <c r="T107">
        <v>1</v>
      </c>
      <c r="U107" t="s">
        <v>146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157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94</v>
      </c>
      <c r="T108">
        <v>1</v>
      </c>
      <c r="U108" t="s">
        <v>146</v>
      </c>
      <c r="X108">
        <f t="shared" si="24"/>
        <v>1</v>
      </c>
      <c r="Y108" t="str">
        <f t="shared" si="19"/>
        <v/>
      </c>
    </row>
    <row r="109" spans="1:27" x14ac:dyDescent="0.25">
      <c r="A109" t="s">
        <v>78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95</v>
      </c>
      <c r="T109">
        <v>1</v>
      </c>
      <c r="U109" t="s">
        <v>146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223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90</v>
      </c>
      <c r="T110">
        <v>1</v>
      </c>
      <c r="U110" t="s">
        <v>146</v>
      </c>
      <c r="W110" t="s">
        <v>258</v>
      </c>
      <c r="X110">
        <f t="shared" si="24"/>
        <v>1</v>
      </c>
      <c r="Y110" t="str">
        <f t="shared" si="19"/>
        <v/>
      </c>
      <c r="AA110" t="s">
        <v>242</v>
      </c>
    </row>
    <row r="111" spans="1:27" x14ac:dyDescent="0.25">
      <c r="A111" t="s">
        <v>222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89</v>
      </c>
      <c r="T111">
        <v>1</v>
      </c>
      <c r="U111" t="s">
        <v>146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224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113</v>
      </c>
      <c r="T112">
        <v>1</v>
      </c>
      <c r="U112" t="s">
        <v>146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77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100</v>
      </c>
      <c r="T113">
        <v>1</v>
      </c>
      <c r="U113" t="s">
        <v>146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221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159</v>
      </c>
      <c r="T114">
        <v>1</v>
      </c>
      <c r="U114" t="s">
        <v>146</v>
      </c>
      <c r="W114" t="s">
        <v>259</v>
      </c>
      <c r="X114">
        <f t="shared" si="24"/>
        <v>1</v>
      </c>
      <c r="Y114" t="str">
        <f t="shared" si="19"/>
        <v/>
      </c>
      <c r="AA114" t="s">
        <v>242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79</v>
      </c>
      <c r="B116" s="17"/>
      <c r="D116">
        <f t="shared" si="29"/>
        <v>0</v>
      </c>
      <c r="E116">
        <f>SUM(E117:E125)</f>
        <v>7</v>
      </c>
      <c r="J116">
        <f t="shared" si="20"/>
        <v>7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228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197</v>
      </c>
      <c r="S117" t="s">
        <v>295</v>
      </c>
      <c r="T117">
        <v>1</v>
      </c>
      <c r="U117" t="s">
        <v>146</v>
      </c>
      <c r="X117">
        <f t="shared" ref="X117:X125" si="33">IF(ISNUMBER(E117),1,0)</f>
        <v>1</v>
      </c>
      <c r="Y117" t="str">
        <f t="shared" si="19"/>
        <v/>
      </c>
    </row>
    <row r="118" spans="1:27" x14ac:dyDescent="0.25">
      <c r="A118" t="s">
        <v>80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136</v>
      </c>
      <c r="T118">
        <v>1</v>
      </c>
      <c r="U118" t="s">
        <v>146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229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198</v>
      </c>
      <c r="T119">
        <v>1</v>
      </c>
      <c r="U119" t="s">
        <v>146</v>
      </c>
      <c r="X119">
        <f t="shared" si="33"/>
        <v>1</v>
      </c>
      <c r="Y119" t="str">
        <f t="shared" si="19"/>
        <v/>
      </c>
    </row>
    <row r="120" spans="1:27" x14ac:dyDescent="0.25">
      <c r="A120" t="s">
        <v>81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199</v>
      </c>
      <c r="T120">
        <v>1</v>
      </c>
      <c r="U120" t="s">
        <v>146</v>
      </c>
      <c r="X120">
        <f t="shared" si="33"/>
        <v>1</v>
      </c>
      <c r="Y120" t="str">
        <f t="shared" si="19"/>
        <v/>
      </c>
    </row>
    <row r="121" spans="1:27" x14ac:dyDescent="0.25">
      <c r="A121" t="s">
        <v>82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200</v>
      </c>
      <c r="T121">
        <v>1</v>
      </c>
      <c r="U121" t="s">
        <v>146</v>
      </c>
      <c r="X121">
        <f t="shared" si="33"/>
        <v>1</v>
      </c>
      <c r="Y121" t="str">
        <f t="shared" si="19"/>
        <v/>
      </c>
    </row>
    <row r="122" spans="1:27" x14ac:dyDescent="0.25">
      <c r="A122" t="s">
        <v>230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201</v>
      </c>
      <c r="T122">
        <v>1</v>
      </c>
      <c r="U122" t="s">
        <v>146</v>
      </c>
      <c r="W122" t="s">
        <v>299</v>
      </c>
      <c r="X122">
        <f t="shared" si="33"/>
        <v>1</v>
      </c>
      <c r="Y122" t="str">
        <f t="shared" si="19"/>
        <v/>
      </c>
    </row>
    <row r="123" spans="1:27" x14ac:dyDescent="0.25">
      <c r="A123" t="s">
        <v>231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235</v>
      </c>
      <c r="S123" t="s">
        <v>286</v>
      </c>
      <c r="T123">
        <v>1</v>
      </c>
      <c r="U123" t="s">
        <v>146</v>
      </c>
      <c r="X123">
        <f t="shared" si="33"/>
        <v>1</v>
      </c>
      <c r="Y123" t="str">
        <f t="shared" si="19"/>
        <v/>
      </c>
    </row>
    <row r="124" spans="1:27" x14ac:dyDescent="0.25">
      <c r="A124" t="s">
        <v>232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202</v>
      </c>
      <c r="T124">
        <v>1</v>
      </c>
      <c r="U124" t="s">
        <v>146</v>
      </c>
      <c r="W124" t="s">
        <v>289</v>
      </c>
      <c r="X124">
        <f t="shared" si="33"/>
        <v>1</v>
      </c>
      <c r="Y124" t="str">
        <f t="shared" si="19"/>
        <v/>
      </c>
      <c r="AA124" t="s">
        <v>242</v>
      </c>
    </row>
    <row r="125" spans="1:27" x14ac:dyDescent="0.25">
      <c r="A125" t="s">
        <v>233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265</v>
      </c>
      <c r="S125" t="s">
        <v>256</v>
      </c>
      <c r="T125">
        <v>1</v>
      </c>
      <c r="U125" t="s">
        <v>146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204</v>
      </c>
      <c r="B127" s="17"/>
      <c r="E127">
        <f>SUM(E128:E132)</f>
        <v>8</v>
      </c>
      <c r="J127">
        <f t="shared" si="20"/>
        <v>8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254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205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206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255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A132" t="s">
        <v>293</v>
      </c>
      <c r="B132" s="6"/>
      <c r="E132">
        <v>2</v>
      </c>
    </row>
    <row r="133" spans="1:25" x14ac:dyDescent="0.25">
      <c r="B133" s="6"/>
    </row>
    <row r="134" spans="1:25" x14ac:dyDescent="0.25">
      <c r="B134" s="6"/>
    </row>
    <row r="135" spans="1:25" x14ac:dyDescent="0.25">
      <c r="B135" s="6"/>
      <c r="P135" t="s">
        <v>282</v>
      </c>
      <c r="Q135" t="s">
        <v>283</v>
      </c>
      <c r="R135">
        <f>SUM(Q136:Q161)</f>
        <v>28</v>
      </c>
    </row>
    <row r="136" spans="1:25" x14ac:dyDescent="0.25">
      <c r="B136" s="6"/>
      <c r="P136" t="s">
        <v>284</v>
      </c>
      <c r="Q136">
        <v>2</v>
      </c>
    </row>
    <row r="137" spans="1:25" x14ac:dyDescent="0.25">
      <c r="B137" s="6"/>
      <c r="P137" t="s">
        <v>266</v>
      </c>
      <c r="Q137">
        <v>2</v>
      </c>
    </row>
    <row r="138" spans="1:25" x14ac:dyDescent="0.25">
      <c r="B138" s="6"/>
      <c r="P138" t="s">
        <v>47</v>
      </c>
      <c r="Q138">
        <v>1</v>
      </c>
    </row>
    <row r="139" spans="1:25" x14ac:dyDescent="0.25">
      <c r="B139" s="6"/>
      <c r="P139" t="s">
        <v>267</v>
      </c>
      <c r="Q139">
        <v>2</v>
      </c>
    </row>
    <row r="140" spans="1:25" x14ac:dyDescent="0.25">
      <c r="B140" s="6"/>
      <c r="P140" t="s">
        <v>268</v>
      </c>
      <c r="Q140">
        <v>2</v>
      </c>
    </row>
    <row r="141" spans="1:25" x14ac:dyDescent="0.25">
      <c r="B141" s="6"/>
      <c r="P141" t="s">
        <v>49</v>
      </c>
      <c r="Q141">
        <v>1</v>
      </c>
    </row>
    <row r="142" spans="1:25" x14ac:dyDescent="0.25">
      <c r="B142" s="6"/>
      <c r="P142" t="s">
        <v>7</v>
      </c>
      <c r="Q142">
        <v>2</v>
      </c>
    </row>
    <row r="143" spans="1:25" x14ac:dyDescent="0.25">
      <c r="B143" s="6"/>
    </row>
    <row r="144" spans="1:25" x14ac:dyDescent="0.25">
      <c r="B144" s="6"/>
      <c r="P144" t="s">
        <v>269</v>
      </c>
      <c r="Q144">
        <v>1</v>
      </c>
    </row>
    <row r="145" spans="2:23" x14ac:dyDescent="0.25">
      <c r="B145" s="6"/>
      <c r="P145" t="s">
        <v>51</v>
      </c>
      <c r="Q145">
        <v>1</v>
      </c>
    </row>
    <row r="146" spans="2:23" x14ac:dyDescent="0.25">
      <c r="B146" s="6"/>
      <c r="P146" t="s">
        <v>270</v>
      </c>
      <c r="Q146">
        <v>2</v>
      </c>
      <c r="W146" t="s">
        <v>308</v>
      </c>
    </row>
    <row r="147" spans="2:23" x14ac:dyDescent="0.25">
      <c r="B147" s="6"/>
      <c r="P147" t="s">
        <v>271</v>
      </c>
      <c r="Q147">
        <v>1</v>
      </c>
    </row>
    <row r="148" spans="2:23" x14ac:dyDescent="0.25">
      <c r="B148" s="6"/>
      <c r="P148" t="s">
        <v>272</v>
      </c>
      <c r="Q148">
        <v>1</v>
      </c>
    </row>
    <row r="149" spans="2:23" x14ac:dyDescent="0.25">
      <c r="B149" s="6"/>
    </row>
    <row r="150" spans="2:23" x14ac:dyDescent="0.25">
      <c r="B150" s="6"/>
      <c r="P150" t="s">
        <v>273</v>
      </c>
      <c r="Q150">
        <v>2</v>
      </c>
    </row>
    <row r="151" spans="2:23" x14ac:dyDescent="0.25">
      <c r="B151" s="6"/>
      <c r="P151" t="s">
        <v>274</v>
      </c>
      <c r="Q151">
        <v>2</v>
      </c>
    </row>
    <row r="152" spans="2:23" x14ac:dyDescent="0.25">
      <c r="B152" s="6"/>
      <c r="P152" t="s">
        <v>275</v>
      </c>
      <c r="Q152">
        <v>2</v>
      </c>
    </row>
    <row r="153" spans="2:23" x14ac:dyDescent="0.25">
      <c r="B153" s="6"/>
      <c r="P153" t="s">
        <v>276</v>
      </c>
      <c r="Q153">
        <v>1</v>
      </c>
    </row>
    <row r="154" spans="2:23" x14ac:dyDescent="0.25">
      <c r="B154" s="6"/>
    </row>
    <row r="155" spans="2:23" x14ac:dyDescent="0.25">
      <c r="B155" s="6"/>
      <c r="P155" t="s">
        <v>277</v>
      </c>
      <c r="Q155">
        <v>0</v>
      </c>
    </row>
    <row r="156" spans="2:23" x14ac:dyDescent="0.25">
      <c r="B156" s="6"/>
      <c r="P156" t="s">
        <v>278</v>
      </c>
      <c r="Q156">
        <v>2</v>
      </c>
    </row>
    <row r="157" spans="2:23" x14ac:dyDescent="0.25">
      <c r="B157" s="6"/>
    </row>
    <row r="158" spans="2:23" x14ac:dyDescent="0.25">
      <c r="B158" s="6"/>
      <c r="P158" t="s">
        <v>279</v>
      </c>
      <c r="Q158">
        <v>0</v>
      </c>
    </row>
    <row r="159" spans="2:23" x14ac:dyDescent="0.25">
      <c r="B159" s="6"/>
      <c r="P159" t="s">
        <v>281</v>
      </c>
    </row>
    <row r="160" spans="2:23" x14ac:dyDescent="0.25">
      <c r="B160" s="6"/>
      <c r="P160" t="s">
        <v>280</v>
      </c>
    </row>
    <row r="161" spans="2:17" x14ac:dyDescent="0.25">
      <c r="B161" s="6"/>
      <c r="P161" t="s">
        <v>309</v>
      </c>
      <c r="Q161">
        <v>1</v>
      </c>
    </row>
    <row r="162" spans="2:17" x14ac:dyDescent="0.25">
      <c r="B162" s="6"/>
    </row>
    <row r="163" spans="2:17" x14ac:dyDescent="0.25">
      <c r="B163" s="6"/>
    </row>
    <row r="164" spans="2:17" x14ac:dyDescent="0.25">
      <c r="B164" s="6"/>
    </row>
    <row r="165" spans="2:17" x14ac:dyDescent="0.25">
      <c r="B165" s="6"/>
    </row>
    <row r="166" spans="2:17" x14ac:dyDescent="0.25">
      <c r="B166" s="6"/>
    </row>
    <row r="167" spans="2:17" x14ac:dyDescent="0.25">
      <c r="B167" s="6"/>
    </row>
    <row r="168" spans="2:17" x14ac:dyDescent="0.25">
      <c r="B168" s="6"/>
    </row>
    <row r="169" spans="2:17" x14ac:dyDescent="0.25">
      <c r="B169" s="6"/>
    </row>
    <row r="170" spans="2:17" x14ac:dyDescent="0.25">
      <c r="B170" s="6"/>
    </row>
    <row r="171" spans="2:17" x14ac:dyDescent="0.25">
      <c r="B171" s="6"/>
    </row>
    <row r="172" spans="2:17" x14ac:dyDescent="0.25">
      <c r="B172" s="6"/>
    </row>
    <row r="173" spans="2:17" x14ac:dyDescent="0.25">
      <c r="B173" s="6"/>
    </row>
    <row r="174" spans="2:17" x14ac:dyDescent="0.25">
      <c r="B174" s="6"/>
    </row>
    <row r="175" spans="2:17" x14ac:dyDescent="0.25">
      <c r="B175" s="6"/>
    </row>
    <row r="176" spans="2:17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2018-05-04T01:41:37Z</dcterms:modified>
</cp:coreProperties>
</file>