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D:\Users\logan\Documents\GitHub\Farrell_Garrett_Wedding\"/>
    </mc:Choice>
  </mc:AlternateContent>
  <xr:revisionPtr revIDLastSave="0" documentId="13_ncr:1_{AD5E1E13-F4A1-46FE-86CD-C7394323C1CA}" xr6:coauthVersionLast="28" xr6:coauthVersionMax="28" xr10:uidLastSave="{00000000-0000-0000-0000-000000000000}"/>
  <bookViews>
    <workbookView xWindow="0" yWindow="0" windowWidth="20490" windowHeight="775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0" i="1" l="1"/>
  <c r="O130" i="1"/>
  <c r="Y130" i="1"/>
  <c r="AC12" i="1"/>
  <c r="Y7" i="1" l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6" i="1"/>
  <c r="Z2" i="1"/>
  <c r="X6" i="1"/>
  <c r="X7" i="1"/>
  <c r="X8" i="1"/>
  <c r="X9" i="1"/>
  <c r="X10" i="1"/>
  <c r="X11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5" i="1"/>
  <c r="X46" i="1"/>
  <c r="X47" i="1"/>
  <c r="X48" i="1"/>
  <c r="X49" i="1"/>
  <c r="X50" i="1"/>
  <c r="X53" i="1"/>
  <c r="X54" i="1"/>
  <c r="X55" i="1"/>
  <c r="X56" i="1"/>
  <c r="X57" i="1"/>
  <c r="X58" i="1"/>
  <c r="X59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6" i="1"/>
  <c r="X117" i="1"/>
  <c r="X118" i="1"/>
  <c r="X119" i="1"/>
  <c r="X120" i="1"/>
  <c r="X121" i="1"/>
  <c r="X122" i="1"/>
  <c r="X123" i="1"/>
  <c r="X124" i="1"/>
  <c r="X127" i="1"/>
  <c r="X128" i="1"/>
  <c r="X129" i="1"/>
  <c r="O25" i="1"/>
  <c r="O11" i="1"/>
  <c r="O10" i="1"/>
  <c r="O9" i="1"/>
  <c r="O6" i="1"/>
  <c r="D3" i="1"/>
  <c r="G1" i="1"/>
  <c r="J12" i="1"/>
  <c r="O12" i="1" s="1"/>
  <c r="J13" i="1"/>
  <c r="O13" i="1" s="1"/>
  <c r="J14" i="1"/>
  <c r="O14" i="1" s="1"/>
  <c r="J15" i="1"/>
  <c r="O15" i="1" s="1"/>
  <c r="J16" i="1"/>
  <c r="O16" i="1" s="1"/>
  <c r="J17" i="1"/>
  <c r="O17" i="1" s="1"/>
  <c r="J18" i="1"/>
  <c r="O18" i="1" s="1"/>
  <c r="J19" i="1"/>
  <c r="O19" i="1" s="1"/>
  <c r="J20" i="1"/>
  <c r="O20" i="1" s="1"/>
  <c r="J21" i="1"/>
  <c r="O21" i="1" s="1"/>
  <c r="J22" i="1"/>
  <c r="O22" i="1" s="1"/>
  <c r="J23" i="1"/>
  <c r="O23" i="1" s="1"/>
  <c r="J24" i="1"/>
  <c r="O24" i="1" s="1"/>
  <c r="J25" i="1"/>
  <c r="J26" i="1"/>
  <c r="O26" i="1" s="1"/>
  <c r="J27" i="1"/>
  <c r="O27" i="1" s="1"/>
  <c r="J28" i="1"/>
  <c r="O28" i="1" s="1"/>
  <c r="J29" i="1"/>
  <c r="O29" i="1" s="1"/>
  <c r="J30" i="1"/>
  <c r="O30" i="1" s="1"/>
  <c r="J31" i="1"/>
  <c r="O31" i="1" s="1"/>
  <c r="J32" i="1"/>
  <c r="O32" i="1" s="1"/>
  <c r="J33" i="1"/>
  <c r="O33" i="1" s="1"/>
  <c r="J34" i="1"/>
  <c r="O34" i="1" s="1"/>
  <c r="J35" i="1"/>
  <c r="O35" i="1" s="1"/>
  <c r="J36" i="1"/>
  <c r="O36" i="1" s="1"/>
  <c r="J37" i="1"/>
  <c r="O37" i="1" s="1"/>
  <c r="J38" i="1"/>
  <c r="O38" i="1" s="1"/>
  <c r="J39" i="1"/>
  <c r="O39" i="1" s="1"/>
  <c r="J40" i="1"/>
  <c r="O40" i="1" s="1"/>
  <c r="J41" i="1"/>
  <c r="O41" i="1" s="1"/>
  <c r="J42" i="1"/>
  <c r="O42" i="1" s="1"/>
  <c r="J43" i="1"/>
  <c r="O43" i="1" s="1"/>
  <c r="J44" i="1"/>
  <c r="O44" i="1" s="1"/>
  <c r="J45" i="1"/>
  <c r="O45" i="1" s="1"/>
  <c r="J46" i="1"/>
  <c r="O46" i="1" s="1"/>
  <c r="J47" i="1"/>
  <c r="O47" i="1" s="1"/>
  <c r="J48" i="1"/>
  <c r="O48" i="1" s="1"/>
  <c r="J49" i="1"/>
  <c r="O49" i="1" s="1"/>
  <c r="J50" i="1"/>
  <c r="O50" i="1" s="1"/>
  <c r="J51" i="1"/>
  <c r="O51" i="1" s="1"/>
  <c r="J52" i="1"/>
  <c r="O52" i="1" s="1"/>
  <c r="J53" i="1"/>
  <c r="O53" i="1" s="1"/>
  <c r="J54" i="1"/>
  <c r="O54" i="1" s="1"/>
  <c r="J55" i="1"/>
  <c r="O55" i="1" s="1"/>
  <c r="J56" i="1"/>
  <c r="O56" i="1" s="1"/>
  <c r="J57" i="1"/>
  <c r="O57" i="1" s="1"/>
  <c r="J58" i="1"/>
  <c r="O58" i="1" s="1"/>
  <c r="J59" i="1"/>
  <c r="O59" i="1" s="1"/>
  <c r="J60" i="1"/>
  <c r="O60" i="1" s="1"/>
  <c r="J61" i="1"/>
  <c r="O61" i="1" s="1"/>
  <c r="J62" i="1"/>
  <c r="O62" i="1" s="1"/>
  <c r="J63" i="1"/>
  <c r="O63" i="1" s="1"/>
  <c r="J64" i="1"/>
  <c r="O64" i="1" s="1"/>
  <c r="J65" i="1"/>
  <c r="O65" i="1" s="1"/>
  <c r="J66" i="1"/>
  <c r="O66" i="1" s="1"/>
  <c r="J67" i="1"/>
  <c r="O67" i="1" s="1"/>
  <c r="J68" i="1"/>
  <c r="O68" i="1" s="1"/>
  <c r="J69" i="1"/>
  <c r="O69" i="1" s="1"/>
  <c r="J70" i="1"/>
  <c r="O70" i="1" s="1"/>
  <c r="J71" i="1"/>
  <c r="O71" i="1" s="1"/>
  <c r="J72" i="1"/>
  <c r="O72" i="1" s="1"/>
  <c r="J73" i="1"/>
  <c r="O73" i="1" s="1"/>
  <c r="J74" i="1"/>
  <c r="O74" i="1" s="1"/>
  <c r="J75" i="1"/>
  <c r="O75" i="1" s="1"/>
  <c r="J76" i="1"/>
  <c r="O76" i="1" s="1"/>
  <c r="J77" i="1"/>
  <c r="O77" i="1" s="1"/>
  <c r="J78" i="1"/>
  <c r="O78" i="1" s="1"/>
  <c r="J79" i="1"/>
  <c r="O79" i="1" s="1"/>
  <c r="J80" i="1"/>
  <c r="O80" i="1" s="1"/>
  <c r="J81" i="1"/>
  <c r="O81" i="1" s="1"/>
  <c r="J82" i="1"/>
  <c r="O82" i="1" s="1"/>
  <c r="J83" i="1"/>
  <c r="O83" i="1" s="1"/>
  <c r="J84" i="1"/>
  <c r="O84" i="1" s="1"/>
  <c r="J85" i="1"/>
  <c r="O85" i="1" s="1"/>
  <c r="J86" i="1"/>
  <c r="O86" i="1" s="1"/>
  <c r="J87" i="1"/>
  <c r="O87" i="1" s="1"/>
  <c r="J88" i="1"/>
  <c r="O88" i="1" s="1"/>
  <c r="J89" i="1"/>
  <c r="O89" i="1" s="1"/>
  <c r="J90" i="1"/>
  <c r="O90" i="1" s="1"/>
  <c r="J91" i="1"/>
  <c r="O91" i="1" s="1"/>
  <c r="J92" i="1"/>
  <c r="O92" i="1" s="1"/>
  <c r="J93" i="1"/>
  <c r="O93" i="1" s="1"/>
  <c r="J94" i="1"/>
  <c r="O94" i="1" s="1"/>
  <c r="J95" i="1"/>
  <c r="O95" i="1" s="1"/>
  <c r="J96" i="1"/>
  <c r="O96" i="1" s="1"/>
  <c r="J97" i="1"/>
  <c r="O97" i="1" s="1"/>
  <c r="J98" i="1"/>
  <c r="O98" i="1" s="1"/>
  <c r="J99" i="1"/>
  <c r="O99" i="1" s="1"/>
  <c r="J100" i="1"/>
  <c r="O100" i="1" s="1"/>
  <c r="J101" i="1"/>
  <c r="O101" i="1" s="1"/>
  <c r="J102" i="1"/>
  <c r="O102" i="1" s="1"/>
  <c r="J103" i="1"/>
  <c r="O103" i="1" s="1"/>
  <c r="J104" i="1"/>
  <c r="O104" i="1" s="1"/>
  <c r="J105" i="1"/>
  <c r="O105" i="1" s="1"/>
  <c r="J106" i="1"/>
  <c r="O106" i="1" s="1"/>
  <c r="J107" i="1"/>
  <c r="O107" i="1" s="1"/>
  <c r="J108" i="1"/>
  <c r="O108" i="1" s="1"/>
  <c r="J109" i="1"/>
  <c r="O109" i="1" s="1"/>
  <c r="J110" i="1"/>
  <c r="O110" i="1" s="1"/>
  <c r="J111" i="1"/>
  <c r="O111" i="1" s="1"/>
  <c r="J112" i="1"/>
  <c r="O112" i="1" s="1"/>
  <c r="J113" i="1"/>
  <c r="O113" i="1" s="1"/>
  <c r="J114" i="1"/>
  <c r="O114" i="1" s="1"/>
  <c r="J115" i="1"/>
  <c r="O115" i="1" s="1"/>
  <c r="J116" i="1"/>
  <c r="O116" i="1" s="1"/>
  <c r="J117" i="1"/>
  <c r="O117" i="1" s="1"/>
  <c r="J118" i="1"/>
  <c r="O118" i="1" s="1"/>
  <c r="J119" i="1"/>
  <c r="O119" i="1" s="1"/>
  <c r="J120" i="1"/>
  <c r="O120" i="1" s="1"/>
  <c r="J121" i="1"/>
  <c r="O121" i="1" s="1"/>
  <c r="J122" i="1"/>
  <c r="O122" i="1" s="1"/>
  <c r="J123" i="1"/>
  <c r="O123" i="1" s="1"/>
  <c r="J124" i="1"/>
  <c r="O124" i="1" s="1"/>
  <c r="J125" i="1"/>
  <c r="O125" i="1" s="1"/>
  <c r="J126" i="1"/>
  <c r="O126" i="1" s="1"/>
  <c r="J127" i="1"/>
  <c r="O127" i="1" s="1"/>
  <c r="J128" i="1"/>
  <c r="O128" i="1" s="1"/>
  <c r="J129" i="1"/>
  <c r="O129" i="1" s="1"/>
  <c r="N67" i="1"/>
  <c r="J9" i="1"/>
  <c r="J10" i="1"/>
  <c r="J11" i="1"/>
  <c r="J6" i="1"/>
  <c r="J7" i="1"/>
  <c r="O7" i="1" s="1"/>
  <c r="J8" i="1"/>
  <c r="O8" i="1" s="1"/>
  <c r="Z4" i="1" l="1"/>
  <c r="S3" i="1"/>
  <c r="G3" i="1"/>
  <c r="P3" i="1" l="1"/>
  <c r="R3" i="1"/>
  <c r="R2" i="1"/>
  <c r="T125" i="1" l="1"/>
  <c r="N7" i="1"/>
  <c r="N8" i="1"/>
  <c r="N9" i="1"/>
  <c r="N10" i="1"/>
  <c r="N11" i="1"/>
  <c r="N14" i="1"/>
  <c r="N15" i="1"/>
  <c r="N16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8" i="1"/>
  <c r="N49" i="1"/>
  <c r="N50" i="1"/>
  <c r="N53" i="1"/>
  <c r="N54" i="1"/>
  <c r="N55" i="1"/>
  <c r="N56" i="1"/>
  <c r="N57" i="1"/>
  <c r="N58" i="1"/>
  <c r="N59" i="1"/>
  <c r="N62" i="1"/>
  <c r="N63" i="1"/>
  <c r="N64" i="1"/>
  <c r="N65" i="1"/>
  <c r="N66" i="1"/>
  <c r="N68" i="1"/>
  <c r="N69" i="1"/>
  <c r="N70" i="1"/>
  <c r="N71" i="1"/>
  <c r="N72" i="1"/>
  <c r="N73" i="1"/>
  <c r="N74" i="1"/>
  <c r="N78" i="1"/>
  <c r="N79" i="1"/>
  <c r="N80" i="1"/>
  <c r="N88" i="1"/>
  <c r="N89" i="1"/>
  <c r="N90" i="1"/>
  <c r="N91" i="1"/>
  <c r="N92" i="1"/>
  <c r="N93" i="1"/>
  <c r="N94" i="1"/>
  <c r="N95" i="1"/>
  <c r="N98" i="1"/>
  <c r="N99" i="1"/>
  <c r="N101" i="1"/>
  <c r="N102" i="1"/>
  <c r="N103" i="1"/>
  <c r="N104" i="1"/>
  <c r="N105" i="1"/>
  <c r="N110" i="1"/>
  <c r="N111" i="1"/>
  <c r="N112" i="1"/>
  <c r="N116" i="1"/>
  <c r="N117" i="1"/>
  <c r="N118" i="1"/>
  <c r="N119" i="1"/>
  <c r="N120" i="1"/>
  <c r="N123" i="1"/>
  <c r="N6" i="1"/>
  <c r="D12" i="1"/>
  <c r="N12" i="1" s="1"/>
  <c r="N17" i="1"/>
  <c r="D42" i="1"/>
  <c r="N42" i="1" s="1"/>
  <c r="D43" i="1"/>
  <c r="N43" i="1" s="1"/>
  <c r="N45" i="1"/>
  <c r="N46" i="1"/>
  <c r="N47" i="1"/>
  <c r="N51" i="1"/>
  <c r="N60" i="1"/>
  <c r="N75" i="1"/>
  <c r="N76" i="1"/>
  <c r="N77" i="1"/>
  <c r="N81" i="1"/>
  <c r="N82" i="1"/>
  <c r="N83" i="1"/>
  <c r="N84" i="1"/>
  <c r="N85" i="1"/>
  <c r="N86" i="1"/>
  <c r="N96" i="1"/>
  <c r="N97" i="1"/>
  <c r="N100" i="1"/>
  <c r="N106" i="1"/>
  <c r="N107" i="1"/>
  <c r="N108" i="1"/>
  <c r="N109" i="1"/>
  <c r="N113" i="1"/>
  <c r="D114" i="1"/>
  <c r="N114" i="1" s="1"/>
  <c r="D115" i="1"/>
  <c r="N115" i="1" s="1"/>
  <c r="N121" i="1"/>
  <c r="N122" i="1"/>
  <c r="N124" i="1"/>
  <c r="K114" i="1"/>
  <c r="L114" i="1"/>
  <c r="M114" i="1"/>
  <c r="K115" i="1"/>
  <c r="L115" i="1"/>
  <c r="M115" i="1"/>
  <c r="K116" i="1"/>
  <c r="K117" i="1"/>
  <c r="K118" i="1"/>
  <c r="K119" i="1"/>
  <c r="K120" i="1"/>
  <c r="K121" i="1"/>
  <c r="M121" i="1"/>
  <c r="K122" i="1"/>
  <c r="L122" i="1"/>
  <c r="M122" i="1"/>
  <c r="K123" i="1"/>
  <c r="K124" i="1"/>
  <c r="L124" i="1"/>
  <c r="M124" i="1"/>
  <c r="L103" i="1"/>
  <c r="L111" i="1"/>
  <c r="M111" i="1"/>
  <c r="L112" i="1"/>
  <c r="M112" i="1"/>
  <c r="L113" i="1"/>
  <c r="M113" i="1"/>
  <c r="K110" i="1"/>
  <c r="K86" i="1"/>
  <c r="L86" i="1"/>
  <c r="M86" i="1"/>
  <c r="K87" i="1"/>
  <c r="L87" i="1"/>
  <c r="M87" i="1"/>
  <c r="L88" i="1"/>
  <c r="M89" i="1"/>
  <c r="M90" i="1"/>
  <c r="M91" i="1"/>
  <c r="M92" i="1"/>
  <c r="M93" i="1"/>
  <c r="M94" i="1"/>
  <c r="L95" i="1"/>
  <c r="M95" i="1"/>
  <c r="K96" i="1"/>
  <c r="L96" i="1"/>
  <c r="M96" i="1"/>
  <c r="K97" i="1"/>
  <c r="L97" i="1"/>
  <c r="M97" i="1"/>
  <c r="M98" i="1"/>
  <c r="M99" i="1"/>
  <c r="K100" i="1"/>
  <c r="L100" i="1"/>
  <c r="M100" i="1"/>
  <c r="L101" i="1"/>
  <c r="M101" i="1"/>
  <c r="L102" i="1"/>
  <c r="M102" i="1"/>
  <c r="M56" i="1"/>
  <c r="L85" i="1"/>
  <c r="M85" i="1"/>
  <c r="L74" i="1"/>
  <c r="K75" i="1"/>
  <c r="M75" i="1"/>
  <c r="L76" i="1"/>
  <c r="M76" i="1"/>
  <c r="L77" i="1"/>
  <c r="M77" i="1"/>
  <c r="L78" i="1"/>
  <c r="L79" i="1"/>
  <c r="L80" i="1"/>
  <c r="L81" i="1"/>
  <c r="M81" i="1"/>
  <c r="L82" i="1"/>
  <c r="M82" i="1"/>
  <c r="L83" i="1"/>
  <c r="M83" i="1"/>
  <c r="K84" i="1"/>
  <c r="L84" i="1"/>
  <c r="M84" i="1"/>
  <c r="M12" i="1"/>
  <c r="M13" i="1"/>
  <c r="M17" i="1"/>
  <c r="M42" i="1"/>
  <c r="M43" i="1"/>
  <c r="M44" i="1"/>
  <c r="M45" i="1"/>
  <c r="M46" i="1"/>
  <c r="M47" i="1"/>
  <c r="M48" i="1"/>
  <c r="M49" i="1"/>
  <c r="M50" i="1"/>
  <c r="M51" i="1"/>
  <c r="M52" i="1"/>
  <c r="M60" i="1"/>
  <c r="M61" i="1"/>
  <c r="M64" i="1"/>
  <c r="M65" i="1"/>
  <c r="M66" i="1"/>
  <c r="M68" i="1"/>
  <c r="L12" i="1"/>
  <c r="L13" i="1"/>
  <c r="L17" i="1"/>
  <c r="L42" i="1"/>
  <c r="L43" i="1"/>
  <c r="L44" i="1"/>
  <c r="L45" i="1"/>
  <c r="L46" i="1"/>
  <c r="L47" i="1"/>
  <c r="L51" i="1"/>
  <c r="L52" i="1"/>
  <c r="L60" i="1"/>
  <c r="L61" i="1"/>
  <c r="K12" i="1"/>
  <c r="K13" i="1"/>
  <c r="K42" i="1"/>
  <c r="K43" i="1"/>
  <c r="K44" i="1"/>
  <c r="K46" i="1"/>
  <c r="K47" i="1"/>
  <c r="K51" i="1"/>
  <c r="K52" i="1"/>
  <c r="K60" i="1"/>
  <c r="K61" i="1"/>
  <c r="M63" i="1"/>
  <c r="K64" i="1"/>
  <c r="K65" i="1"/>
  <c r="L66" i="1"/>
  <c r="L68" i="1"/>
  <c r="K69" i="1"/>
  <c r="M70" i="1"/>
  <c r="K71" i="1"/>
  <c r="K72" i="1"/>
  <c r="M73" i="1"/>
  <c r="M62" i="1"/>
  <c r="M7" i="1"/>
  <c r="M53" i="1"/>
  <c r="M54" i="1"/>
  <c r="L55" i="1"/>
  <c r="K57" i="1"/>
  <c r="M58" i="1"/>
  <c r="M59" i="1"/>
  <c r="K45" i="1"/>
  <c r="K48" i="1"/>
  <c r="K49" i="1"/>
  <c r="L50" i="1"/>
  <c r="L31" i="1"/>
  <c r="L32" i="1"/>
  <c r="K33" i="1"/>
  <c r="M34" i="1"/>
  <c r="L35" i="1"/>
  <c r="L36" i="1"/>
  <c r="K37" i="1"/>
  <c r="M38" i="1"/>
  <c r="L39" i="1"/>
  <c r="L40" i="1"/>
  <c r="M41" i="1"/>
  <c r="K14" i="1"/>
  <c r="M15" i="1"/>
  <c r="L16" i="1"/>
  <c r="K17" i="1"/>
  <c r="M18" i="1"/>
  <c r="L19" i="1"/>
  <c r="K20" i="1"/>
  <c r="K21" i="1"/>
  <c r="M22" i="1"/>
  <c r="L23" i="1"/>
  <c r="K24" i="1"/>
  <c r="K25" i="1"/>
  <c r="M26" i="1"/>
  <c r="L27" i="1"/>
  <c r="K28" i="1"/>
  <c r="K29" i="1"/>
  <c r="M30" i="1"/>
  <c r="M11" i="1"/>
  <c r="L9" i="1"/>
  <c r="L10" i="1"/>
  <c r="M6" i="1"/>
  <c r="L75" i="1" l="1"/>
  <c r="M78" i="1"/>
  <c r="L93" i="1"/>
  <c r="L89" i="1"/>
  <c r="K89" i="1"/>
  <c r="M80" i="1"/>
  <c r="K93" i="1"/>
  <c r="L90" i="1"/>
  <c r="M103" i="1"/>
  <c r="M74" i="1"/>
  <c r="K56" i="1"/>
  <c r="K102" i="1"/>
  <c r="K101" i="1"/>
  <c r="L94" i="1"/>
  <c r="M79" i="1"/>
  <c r="L56" i="1"/>
  <c r="L6" i="1"/>
  <c r="K92" i="1"/>
  <c r="K31" i="1"/>
  <c r="K7" i="1"/>
  <c r="L7" i="1"/>
  <c r="K83" i="1"/>
  <c r="K82" i="1"/>
  <c r="K81" i="1"/>
  <c r="K80" i="1"/>
  <c r="K79" i="1"/>
  <c r="K78" i="1"/>
  <c r="K77" i="1"/>
  <c r="K76" i="1"/>
  <c r="K74" i="1"/>
  <c r="K85" i="1"/>
  <c r="L99" i="1"/>
  <c r="K98" i="1"/>
  <c r="K95" i="1"/>
  <c r="L92" i="1"/>
  <c r="K91" i="1"/>
  <c r="K113" i="1"/>
  <c r="K112" i="1"/>
  <c r="K111" i="1"/>
  <c r="K103" i="1"/>
  <c r="D87" i="1"/>
  <c r="N87" i="1" s="1"/>
  <c r="K6" i="1"/>
  <c r="K99" i="1"/>
  <c r="K88" i="1"/>
  <c r="K11" i="1"/>
  <c r="L11" i="1"/>
  <c r="L98" i="1"/>
  <c r="K94" i="1"/>
  <c r="L91" i="1"/>
  <c r="K90" i="1"/>
  <c r="M10" i="1"/>
  <c r="K10" i="1"/>
  <c r="M110" i="1"/>
  <c r="M123" i="1"/>
  <c r="M120" i="1"/>
  <c r="M119" i="1"/>
  <c r="M118" i="1"/>
  <c r="M117" i="1"/>
  <c r="M116" i="1"/>
  <c r="D61" i="1"/>
  <c r="N61" i="1" s="1"/>
  <c r="M9" i="1"/>
  <c r="D5" i="1"/>
  <c r="K9" i="1"/>
  <c r="M31" i="1"/>
  <c r="M8" i="1"/>
  <c r="L110" i="1"/>
  <c r="L123" i="1"/>
  <c r="L121" i="1"/>
  <c r="L120" i="1"/>
  <c r="L119" i="1"/>
  <c r="L118" i="1"/>
  <c r="L117" i="1"/>
  <c r="L116" i="1"/>
  <c r="K8" i="1"/>
  <c r="L8" i="1"/>
  <c r="M88" i="1"/>
  <c r="D44" i="1"/>
  <c r="N44" i="1" s="1"/>
  <c r="K73" i="1"/>
  <c r="K40" i="1"/>
  <c r="L15" i="1"/>
  <c r="K68" i="1"/>
  <c r="L63" i="1"/>
  <c r="L22" i="1"/>
  <c r="K66" i="1"/>
  <c r="M29" i="1"/>
  <c r="L59" i="1"/>
  <c r="K59" i="1"/>
  <c r="K39" i="1"/>
  <c r="L62" i="1"/>
  <c r="L58" i="1"/>
  <c r="L18" i="1"/>
  <c r="M25" i="1"/>
  <c r="M14" i="1"/>
  <c r="K70" i="1"/>
  <c r="K63" i="1"/>
  <c r="K55" i="1"/>
  <c r="K50" i="1"/>
  <c r="K35" i="1"/>
  <c r="L73" i="1"/>
  <c r="L54" i="1"/>
  <c r="L49" i="1"/>
  <c r="L30" i="1"/>
  <c r="M72" i="1"/>
  <c r="M33" i="1"/>
  <c r="M21" i="1"/>
  <c r="K54" i="1"/>
  <c r="K32" i="1"/>
  <c r="L70" i="1"/>
  <c r="L53" i="1"/>
  <c r="L26" i="1"/>
  <c r="M37" i="1"/>
  <c r="K36" i="1"/>
  <c r="K16" i="1"/>
  <c r="L38" i="1"/>
  <c r="M57" i="1"/>
  <c r="K62" i="1"/>
  <c r="K58" i="1"/>
  <c r="K53" i="1"/>
  <c r="K41" i="1"/>
  <c r="K38" i="1"/>
  <c r="K34" i="1"/>
  <c r="K30" i="1"/>
  <c r="K26" i="1"/>
  <c r="K22" i="1"/>
  <c r="K18" i="1"/>
  <c r="K15" i="1"/>
  <c r="L72" i="1"/>
  <c r="L65" i="1"/>
  <c r="L57" i="1"/>
  <c r="L48" i="1"/>
  <c r="L37" i="1"/>
  <c r="L33" i="1"/>
  <c r="L29" i="1"/>
  <c r="L25" i="1"/>
  <c r="L21" i="1"/>
  <c r="L14" i="1"/>
  <c r="M71" i="1"/>
  <c r="M69" i="1"/>
  <c r="M55" i="1"/>
  <c r="M40" i="1"/>
  <c r="M36" i="1"/>
  <c r="M32" i="1"/>
  <c r="M28" i="1"/>
  <c r="M24" i="1"/>
  <c r="M20" i="1"/>
  <c r="K27" i="1"/>
  <c r="K19" i="1"/>
  <c r="L41" i="1"/>
  <c r="L34" i="1"/>
  <c r="D52" i="1"/>
  <c r="L71" i="1"/>
  <c r="L69" i="1"/>
  <c r="L64" i="1"/>
  <c r="L28" i="1"/>
  <c r="L24" i="1"/>
  <c r="L20" i="1"/>
  <c r="M39" i="1"/>
  <c r="M35" i="1"/>
  <c r="M27" i="1"/>
  <c r="M23" i="1"/>
  <c r="M19" i="1"/>
  <c r="M16" i="1"/>
  <c r="D13" i="1"/>
  <c r="K23" i="1"/>
  <c r="N13" i="1" l="1"/>
  <c r="N52" i="1"/>
  <c r="F3" i="1" l="1"/>
</calcChain>
</file>

<file path=xl/sharedStrings.xml><?xml version="1.0" encoding="utf-8"?>
<sst xmlns="http://schemas.openxmlformats.org/spreadsheetml/2006/main" count="390" uniqueCount="263">
  <si>
    <t xml:space="preserve">Priority </t>
  </si>
  <si>
    <t>%</t>
  </si>
  <si>
    <t>Address</t>
  </si>
  <si>
    <t>Comment</t>
  </si>
  <si>
    <t>Immediate Family</t>
  </si>
  <si>
    <t>Joe and Suzanne Farrell</t>
  </si>
  <si>
    <t>Alexander Farrell</t>
  </si>
  <si>
    <t>Jennifer and Brian Walker</t>
  </si>
  <si>
    <t>Extended Family</t>
  </si>
  <si>
    <t>David Farrell and Guest</t>
  </si>
  <si>
    <t>Kevin Farrell and Guest</t>
  </si>
  <si>
    <t>Zach Farrell and Guest</t>
  </si>
  <si>
    <t>Jessie Farrell and Guest</t>
  </si>
  <si>
    <t>Jeff and Cheryl Farrell</t>
  </si>
  <si>
    <t>Elysa Farrell and Guest</t>
  </si>
  <si>
    <t>Gregory and Anita Farrell</t>
  </si>
  <si>
    <t>Christopher Farrell and Guest</t>
  </si>
  <si>
    <t>Lavon Sigler &amp; Guest</t>
  </si>
  <si>
    <t>John and Diana Sigler</t>
  </si>
  <si>
    <t>Michael Sigler &amp; Guest</t>
  </si>
  <si>
    <t>Steven Sigler &amp; Guest</t>
  </si>
  <si>
    <t>Katie &amp; Dan Smolic</t>
  </si>
  <si>
    <t>Kitt and George Zink</t>
  </si>
  <si>
    <t>Mary Jo Cannedy and Guest</t>
  </si>
  <si>
    <t>Betty Bulookc &amp; Guest</t>
  </si>
  <si>
    <t>Mike and Pat Farrell</t>
  </si>
  <si>
    <t>Shelia and Richard Brown</t>
  </si>
  <si>
    <t>Mom Demands</t>
  </si>
  <si>
    <t xml:space="preserve">Bob and Jane Myers </t>
  </si>
  <si>
    <t>Tiffany and Preston Kibby &amp; Children</t>
  </si>
  <si>
    <t>Brian and Juli Myers &amp; Children</t>
  </si>
  <si>
    <t xml:space="preserve">Dr. Pat and Mrs. O'Niel </t>
  </si>
  <si>
    <t>Dr. and Mrs. Jan Fisher</t>
  </si>
  <si>
    <t>Inviter</t>
  </si>
  <si>
    <t>Logan = 1</t>
  </si>
  <si>
    <t>Deb and Mark Garrett</t>
  </si>
  <si>
    <t>Lisa Garrett &amp; Guest</t>
  </si>
  <si>
    <t>Laura Garrett &amp; Guest</t>
  </si>
  <si>
    <t>Janet and Tom Nugent</t>
  </si>
  <si>
    <t xml:space="preserve">Kathy and Don </t>
  </si>
  <si>
    <t>Brittany and Matt &amp; Family</t>
  </si>
  <si>
    <t>Brandon &amp; Guest</t>
  </si>
  <si>
    <t xml:space="preserve">Grandma Donahue </t>
  </si>
  <si>
    <t>Jeff and Linda</t>
  </si>
  <si>
    <t>Michael &amp; Guest</t>
  </si>
  <si>
    <t>prob won't come</t>
  </si>
  <si>
    <t xml:space="preserve">prob won't come </t>
  </si>
  <si>
    <t>Local Friends</t>
  </si>
  <si>
    <t>Eric Davis</t>
  </si>
  <si>
    <t>Wedding Party Additional</t>
  </si>
  <si>
    <t>Kelly Mann</t>
  </si>
  <si>
    <t>William O'Neil &amp; Guest</t>
  </si>
  <si>
    <t xml:space="preserve">Amanda Wenger </t>
  </si>
  <si>
    <t>Sarah Mesrobian</t>
  </si>
  <si>
    <t>Courtney and John</t>
  </si>
  <si>
    <t>Ethan Miller and Ashley Marvel</t>
  </si>
  <si>
    <t xml:space="preserve">Kayse Chen </t>
  </si>
  <si>
    <t>Cam Ebner</t>
  </si>
  <si>
    <t>Mi-Sun Bae</t>
  </si>
  <si>
    <t>Gary Jordan and Liz Roti-Roti</t>
  </si>
  <si>
    <t>James Reil and Kirstyn Johnson</t>
  </si>
  <si>
    <t>Lucas and Sarah</t>
  </si>
  <si>
    <t>Matt and Sarah</t>
  </si>
  <si>
    <t>Ronak</t>
  </si>
  <si>
    <t xml:space="preserve">Kristen Breitenbach </t>
  </si>
  <si>
    <t>Kris and Brent</t>
  </si>
  <si>
    <t>Ami Yang</t>
  </si>
  <si>
    <t>Lauren Cooper</t>
  </si>
  <si>
    <t>Andrea Parker</t>
  </si>
  <si>
    <t>calc2</t>
  </si>
  <si>
    <t>calc3</t>
  </si>
  <si>
    <t>calc4</t>
  </si>
  <si>
    <t>All</t>
  </si>
  <si>
    <t>Out of Town Friends</t>
  </si>
  <si>
    <t>Kevin and Bobby Ensinger</t>
  </si>
  <si>
    <t>Patrick Murphy</t>
  </si>
  <si>
    <t>Christopher and Kaylea Blount</t>
  </si>
  <si>
    <t>Cory and Katie Brewer</t>
  </si>
  <si>
    <t>Joshua Nation and Mallory Daly</t>
  </si>
  <si>
    <t xml:space="preserve">Brooke Ulrich </t>
  </si>
  <si>
    <t>Christopher Naranjo</t>
  </si>
  <si>
    <t>Jared and Allison</t>
  </si>
  <si>
    <t>Joe and Amy Rueschenberg &amp; Fam</t>
  </si>
  <si>
    <t>Work</t>
  </si>
  <si>
    <t>Mason Markee and Alyssa Twig</t>
  </si>
  <si>
    <t>Justin and Alesha Ridley</t>
  </si>
  <si>
    <t>Ross and Kris Pettinger</t>
  </si>
  <si>
    <t>Est.</t>
  </si>
  <si>
    <t>Invited</t>
  </si>
  <si>
    <t>CalcInv</t>
  </si>
  <si>
    <t>1419 Santanna Dr. Lafeytte, IN 47905</t>
  </si>
  <si>
    <t>1326 River Ave. Harlan, IA 51537</t>
  </si>
  <si>
    <t>548 Birdsong Drive, League City, 77573</t>
  </si>
  <si>
    <t>7830 Wayforest Court, Indianapolis, IN 46239</t>
  </si>
  <si>
    <t>832 SE White Oak Lane, Waukee, IA 50263</t>
  </si>
  <si>
    <t>8610 EP True Pkwy, Unit 11005, West Des Moines, IA 50266</t>
  </si>
  <si>
    <t>2001 W Waco St., Broken Arrow, OK 74011</t>
  </si>
  <si>
    <t>808 5th Street, Harlan, IA 51537</t>
  </si>
  <si>
    <t>1408 8th Street, Harlan, IA 51537</t>
  </si>
  <si>
    <t>1412 W Park Street, Harlan, IA 51537</t>
  </si>
  <si>
    <t>Lavonne (Mrs. Roumain Ruppert)</t>
  </si>
  <si>
    <t>4810 460th Ave, Mallard, IA 50562</t>
  </si>
  <si>
    <t>4006 Park Thicket, Houston, TX 77058</t>
  </si>
  <si>
    <t>7501 E 83rd Place N, Owasso, OK 74055</t>
  </si>
  <si>
    <t>1917 Lafayette Ave, Apt 3C, Lebanon, IN 46052</t>
  </si>
  <si>
    <t>2300 Richmond Avenue, Apt. #221, Houston, TX 77098</t>
  </si>
  <si>
    <t>320 Jackson Hill St. Apt346, Houston, TX 77007</t>
  </si>
  <si>
    <t>16422 Havenhurst Dr., Houston, TX 77059</t>
  </si>
  <si>
    <t>226 S Maple Glade Circle, The Woodlands, TX 77382</t>
  </si>
  <si>
    <t>600 Studemont St. Unit 2106, Houston, TX 77007</t>
  </si>
  <si>
    <t>823 S Church St., Apt. 2214, Greenville, SC 29601</t>
  </si>
  <si>
    <t>2325 Commonwealth St., Houston, TX 77006</t>
  </si>
  <si>
    <t>501 N. Sarah Deel, Apt #1136, Webster, TX 77598</t>
  </si>
  <si>
    <t>5849 Kiam St. Houston, TX 77007</t>
  </si>
  <si>
    <t>16246 Seahorse Dr., Houston, TX 77062</t>
  </si>
  <si>
    <t>1030 Mabry Mill Rd, Houston, TX 77062</t>
  </si>
  <si>
    <t>505 8th St. #4, Ames, IA 50010</t>
  </si>
  <si>
    <t>756 Rose Lane, Brownsburg, IN 46112</t>
  </si>
  <si>
    <t>Pastor Donna and Roger</t>
  </si>
  <si>
    <t>3243 Valley Drive, Alexandria, VA 22302</t>
  </si>
  <si>
    <t>Joseph Loescher &amp; Guest</t>
  </si>
  <si>
    <t>2394 Quinlan Ave., Dallas Center, IA 50063</t>
  </si>
  <si>
    <t>4490 470th Ave, Mallard, IA 50562</t>
  </si>
  <si>
    <t>1209 13th Street, Harlan, IA 51537</t>
  </si>
  <si>
    <t>Tally for Save-the-Dates</t>
  </si>
  <si>
    <t>Sent a Save-the-Date?</t>
  </si>
  <si>
    <t xml:space="preserve">Sent an invitation? </t>
  </si>
  <si>
    <t>Kelsi Redfearn</t>
  </si>
  <si>
    <t>22226 Bridgeston Pine Court, Spring TX, 77388</t>
  </si>
  <si>
    <t>852 W. Barry Ave. Apt 1, Chicago, IL 60657</t>
  </si>
  <si>
    <t>830 N Milwaukee Ave Unit 502, Chicago, IL 60642</t>
  </si>
  <si>
    <t>1150 W Cornelia Ave #3, Chicago, 60657</t>
  </si>
  <si>
    <t>1213 Eustace Drive, Dixon, IL 61021</t>
  </si>
  <si>
    <t>2525 Muscadine Dr. Augusta, GA 30909</t>
  </si>
  <si>
    <t>Zach Palfenier and Claire Chavez</t>
  </si>
  <si>
    <t>Kyle Rockerhousen (rocky)</t>
  </si>
  <si>
    <t>2344 Cherry Hills Dr. Apt 8, Springfield, IL 62704</t>
  </si>
  <si>
    <t>3839B Old Jenny Lind Rd, Fort Smith, AR 72901</t>
  </si>
  <si>
    <t xml:space="preserve">4444 N Dover, Apt 3N, Chicago, IL 60640 </t>
  </si>
  <si>
    <t>3021 Woodland Elm Cv N Lakeland, TN 38002</t>
  </si>
  <si>
    <t>3706 NW 62nd St. Seattle, WA 98107</t>
  </si>
  <si>
    <t>2920 Sheehan Dr. Naperville, IL 60564</t>
  </si>
  <si>
    <t>3850 County Rd 22, Centre, AL 35960</t>
  </si>
  <si>
    <t>4904 Drendel Rd. Downers Grove, IL 60515</t>
  </si>
  <si>
    <t>738 River Dr. Apt 7, Bettendorf, IA 52722</t>
  </si>
  <si>
    <t>14723 Fernwood Dr. Carmel, IN 46033</t>
  </si>
  <si>
    <t>3421 S. Wallace St. Chicago, IL 60616</t>
  </si>
  <si>
    <t>Brett Zimmerman</t>
  </si>
  <si>
    <t>1815 Marilyn Lane, Aurora, IL 60505</t>
  </si>
  <si>
    <t>S2881 Willow Ln. Fountain City, WI 54629</t>
  </si>
  <si>
    <t>X</t>
  </si>
  <si>
    <t>Meg Lees and Zachary Kelch</t>
  </si>
  <si>
    <t>Melissa and Michael Bellinghausen</t>
  </si>
  <si>
    <t>1751 W Julian St. Unit 6, Chicago, IL 60622</t>
  </si>
  <si>
    <t>Peter Happ and Shannon Wilson</t>
  </si>
  <si>
    <t>2323 Fairwind Rd., Apt 107, Houston, TX 77062</t>
  </si>
  <si>
    <t>1919 Huntress Lane, Houston, TX 77062</t>
  </si>
  <si>
    <t>Drew Stephans and Amanda Mueller</t>
  </si>
  <si>
    <t>Michael Jerman &amp; Stacy Solliday</t>
  </si>
  <si>
    <t>Ginina Vittuci and Benjamin Booher</t>
  </si>
  <si>
    <t>Dave and Diane Greve &amp; Fam</t>
  </si>
  <si>
    <t>Dave and Angela Voge &amp; Fam</t>
  </si>
  <si>
    <t>11450 Dan Patch Circle, Green Oaks, IL 60048</t>
  </si>
  <si>
    <t>540 Thomas Ct., Apt 12, Portage, MI 49024</t>
  </si>
  <si>
    <t>200 Water St. Apt 12301, Webser, TX 77598</t>
  </si>
  <si>
    <t>165 Rainbow Dr. #6587 Livingston, TX 7739</t>
  </si>
  <si>
    <t>Brian Killeen</t>
  </si>
  <si>
    <t>Ceasar Roca and Anna Podobas</t>
  </si>
  <si>
    <t>3018 Quill Meadow Drive, League City, TX 77573</t>
  </si>
  <si>
    <t>Katelyn Dvorsky</t>
  </si>
  <si>
    <t>19220 Space Center Blvd, Apt 1335, Houston, TX 77058</t>
  </si>
  <si>
    <t>1710 San Sebastian Lane, Houston, TX 77058</t>
  </si>
  <si>
    <t>3113 Gillespie St., Houston, TX 77020</t>
  </si>
  <si>
    <t>23840 Territorial Road, Le Claire, IA 52753</t>
  </si>
  <si>
    <t>1011 17th St., Bedford IN 47421</t>
  </si>
  <si>
    <t>100 Doe Ct. Terre Haute, IN 47802</t>
  </si>
  <si>
    <t>3518 Riverbluff Rd, Bedford, IN 47421</t>
  </si>
  <si>
    <t>14884 Bantonville Rd. Milton, IN 47357</t>
  </si>
  <si>
    <t>606 E. Quail Ridge Dr., Westfield, IN 46074</t>
  </si>
  <si>
    <t>3716 S. Cramer Circle, Bloomington, IN 47403</t>
  </si>
  <si>
    <t>P.O. Box 1076, Summerfield, FL 34492</t>
  </si>
  <si>
    <t>3919 Dogwood Dr. Anderson, IN 46011</t>
  </si>
  <si>
    <t>2217 S.R. 225 E Battleground, IN 47920</t>
  </si>
  <si>
    <t>6064 Sarver Rd. Milton, IN 47357</t>
  </si>
  <si>
    <t>13818 Magic Stallion Dr. Carmel, IN 46032</t>
  </si>
  <si>
    <t>17870 Village Center Dr. Noblesville, IN 46062</t>
  </si>
  <si>
    <t>217 Layton Rd. Anderson, IN 46011</t>
  </si>
  <si>
    <t>812 Chathan Ave., Elmhurst, IL 60126</t>
  </si>
  <si>
    <t>Eric and Stephanie Farrell</t>
  </si>
  <si>
    <t>2329 Oakwood Dr. Anderson, IN 46011</t>
  </si>
  <si>
    <t>3313 N St. NW Washington D.C. 20007</t>
  </si>
  <si>
    <t>Helen Xu and Jesse Kyser</t>
  </si>
  <si>
    <t>7357 U.S. 52 South, Lafayette, IN 47905</t>
  </si>
  <si>
    <t>7 South Boundry St. Cambridge City, IN 47327</t>
  </si>
  <si>
    <t>1265 Club Circle, #29, Brookfield, WI 53005</t>
  </si>
  <si>
    <t>4428 Ashworth Dr. Apt 1 Cedar Falls, IA 50613</t>
  </si>
  <si>
    <t>P.O. Box 296, Milton, IN 47357</t>
  </si>
  <si>
    <t>5509 N 200 E, Attica, IN 47918</t>
  </si>
  <si>
    <t>9550 Ella Lee Lane, Apt 706, Houston, TX, 77063</t>
  </si>
  <si>
    <t>3123 Leeland St. Houston, TX 77003</t>
  </si>
  <si>
    <t>616 Memorial Heights Dr. Apt 9102, Houston, TX 77007</t>
  </si>
  <si>
    <t>P.O. Box 580321, Houston, TX 77258</t>
  </si>
  <si>
    <t>1911 Orchard Glenn Ct. Houston, TX, 77062</t>
  </si>
  <si>
    <t>15811 Mesa Verde Dr. Houston, TX 77059</t>
  </si>
  <si>
    <t>4922 Widerop Ln. Friendswood, TX 77546</t>
  </si>
  <si>
    <t>15707 Park Center Way, Houston, TX 77059</t>
  </si>
  <si>
    <t>3815 Canary Grass Ln. Houston, TX 77059</t>
  </si>
  <si>
    <t>Number Invited</t>
  </si>
  <si>
    <t xml:space="preserve">additional mouths </t>
  </si>
  <si>
    <t>Fr. Phil</t>
  </si>
  <si>
    <t xml:space="preserve">Photographer and Assitant </t>
  </si>
  <si>
    <t>RSVP'd</t>
  </si>
  <si>
    <t>Estimated Remaining</t>
  </si>
  <si>
    <t>calc rem</t>
  </si>
  <si>
    <t>calc likely</t>
  </si>
  <si>
    <t>RSVP #</t>
  </si>
  <si>
    <t xml:space="preserve">estimated current total </t>
  </si>
  <si>
    <t>%confidence</t>
  </si>
  <si>
    <t xml:space="preserve">stdev </t>
  </si>
  <si>
    <t>percent if remain</t>
  </si>
  <si>
    <t>est +1stdev</t>
  </si>
  <si>
    <t>est -1stdev</t>
  </si>
  <si>
    <t xml:space="preserve">Josiah and Allison Vander Heyden </t>
  </si>
  <si>
    <t>Fiona Turett</t>
  </si>
  <si>
    <t>Haley and Anton Boose</t>
  </si>
  <si>
    <t>Scott Hoyer</t>
  </si>
  <si>
    <t>Lindsey Stiffler</t>
  </si>
  <si>
    <t>Jennifer Gaffney &amp; Joel Pullen</t>
  </si>
  <si>
    <t>Kyle Scherer and Ethan Gastineau</t>
  </si>
  <si>
    <t>Christine Schmitz &amp; Guest</t>
  </si>
  <si>
    <t>Sam Farrell &amp; Guest</t>
  </si>
  <si>
    <t>Mr. and Mrs. Doug Klumpe</t>
  </si>
  <si>
    <t>Lucien Junkin and Guest</t>
  </si>
  <si>
    <t>Mr. and Mrs. Anthony Lapp</t>
  </si>
  <si>
    <t>Mr. and Mrs. William Bluethmann</t>
  </si>
  <si>
    <t>Parker Francis</t>
  </si>
  <si>
    <t>Mr. and Mrs. Eduardo Herrera</t>
  </si>
  <si>
    <t>Evan Laske and Isabelle Edhlund</t>
  </si>
  <si>
    <t>13175 Fountain Park Drive A306, Playa Vista, CA 90094</t>
  </si>
  <si>
    <t>1616 West Dallas, Apt 109, Houston, TX 77019</t>
  </si>
  <si>
    <t>6565 Wistful Vista Drive #14305, West Des Moines, IA 50266</t>
  </si>
  <si>
    <t>6449 Country Club Drive, Houston, TX 77023</t>
  </si>
  <si>
    <t>Gift</t>
  </si>
  <si>
    <t xml:space="preserve">Thank you sent? </t>
  </si>
  <si>
    <t>12442 Old Meridian, Apartment 01-106, Carmel, IN 46032</t>
  </si>
  <si>
    <t>Towels and kitchen stuff from BB&amp;B</t>
  </si>
  <si>
    <t>Yes</t>
  </si>
  <si>
    <t>$200 for candlelight dinner on beach</t>
  </si>
  <si>
    <t>$120 for waterfall cycling adventure</t>
  </si>
  <si>
    <t xml:space="preserve">Aja and Phillip </t>
  </si>
  <si>
    <t>calphalone pans</t>
  </si>
  <si>
    <t>calphalone pans and Holder</t>
  </si>
  <si>
    <t>yes</t>
  </si>
  <si>
    <t>No Guest</t>
  </si>
  <si>
    <t>Hellen Only</t>
  </si>
  <si>
    <t xml:space="preserve">Is dating Sam </t>
  </si>
  <si>
    <t xml:space="preserve">Jane only </t>
  </si>
  <si>
    <t xml:space="preserve">Dutch Oven </t>
  </si>
  <si>
    <t>Michael Haluska and Kelly Regimbal</t>
  </si>
  <si>
    <t>both chicken</t>
  </si>
  <si>
    <t>Seth and Allison Saldivar</t>
  </si>
  <si>
    <t>DJ</t>
  </si>
  <si>
    <t>chicken for 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</si>
</sst>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Font="1"/>
    <xf numFmtId="0" fontId="0" fillId="3" borderId="0" xfId="0" applyFill="1"/>
    <xf numFmtId="0" fontId="0" fillId="6" borderId="0" xfId="0" applyFill="1"/>
    <xf numFmtId="0" fontId="2" fillId="5" borderId="0" xfId="0" applyFont="1" applyFill="1"/>
    <xf numFmtId="0" fontId="0" fillId="0" borderId="0" xfId="0" applyFill="1"/>
    <xf numFmtId="0" fontId="0" fillId="0" borderId="0" xfId="0" applyFont="1" applyFill="1"/>
    <xf numFmtId="0" fontId="3" fillId="0" borderId="0" xfId="0" applyFont="1"/>
    <xf numFmtId="0" fontId="2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left"/>
    </xf>
    <xf numFmtId="9" fontId="0" fillId="0" borderId="0" xfId="1" applyFont="1"/>
    <xf numFmtId="164" fontId="0" fillId="0" borderId="0" xfId="0" applyNumberFormat="1" applyAlignment="1">
      <alignment horizontal="left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1" fillId="0" borderId="0" xfId="0" applyFont="1" applyFill="1"/>
    <xf numFmtId="0" fontId="2" fillId="0" borderId="0" xfId="0" applyFont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2"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11"/>
  <sheetViews>
    <sheetView tabSelected="1" workbookViewId="0">
      <pane ySplit="4" topLeftCell="A107" activePane="bottomLeft" state="frozen"/>
      <selection pane="bottomLeft" activeCell="P119" sqref="P119"/>
    </sheetView>
  </sheetViews>
  <sheetFormatPr defaultRowHeight="15" x14ac:dyDescent="0.25"/>
  <cols>
    <col min="1" max="1" width="35.85546875" customWidth="1"/>
    <col min="2" max="2" width="4" bestFit="1" customWidth="1"/>
    <col min="3" max="3" width="6.85546875" bestFit="1" customWidth="1"/>
    <col min="4" max="5" width="8" customWidth="1"/>
    <col min="6" max="6" width="0" hidden="1" customWidth="1"/>
    <col min="8" max="8" width="10.85546875" hidden="1" customWidth="1"/>
    <col min="9" max="9" width="12.42578125" customWidth="1"/>
    <col min="10" max="10" width="10.7109375" hidden="1" customWidth="1"/>
    <col min="11" max="14" width="9.140625" hidden="1" customWidth="1"/>
    <col min="15" max="15" width="2.5703125" hidden="1" customWidth="1"/>
    <col min="16" max="16" width="35.5703125" customWidth="1"/>
    <col min="17" max="17" width="12.85546875" customWidth="1"/>
    <col min="18" max="18" width="7.85546875" customWidth="1"/>
    <col min="19" max="19" width="15.140625" customWidth="1"/>
    <col min="20" max="20" width="10.85546875" hidden="1" customWidth="1"/>
    <col min="21" max="21" width="11" hidden="1" customWidth="1"/>
    <col min="22" max="22" width="11.85546875" hidden="1" customWidth="1"/>
    <col min="23" max="23" width="24.140625" customWidth="1"/>
    <col min="24" max="25" width="0" hidden="1" customWidth="1"/>
    <col min="26" max="26" width="13.85546875" hidden="1" customWidth="1"/>
    <col min="27" max="27" width="10" bestFit="1" customWidth="1"/>
  </cols>
  <sheetData>
    <row r="1" spans="1:29" ht="15" customHeight="1" x14ac:dyDescent="0.25">
      <c r="A1" s="5">
        <v>4</v>
      </c>
      <c r="B1" s="15"/>
      <c r="D1" s="20" t="s">
        <v>88</v>
      </c>
      <c r="E1" s="20"/>
      <c r="F1" t="s">
        <v>72</v>
      </c>
      <c r="G1">
        <f>SUM(G6:G11,G14:G41,G45:G50,G53:G59,G62:G85,G88:G113,G116:G124,G127:G129)</f>
        <v>204</v>
      </c>
      <c r="T1" s="10"/>
      <c r="U1" s="10"/>
      <c r="V1" s="10"/>
    </row>
    <row r="2" spans="1:29" x14ac:dyDescent="0.25">
      <c r="A2" s="4">
        <v>3</v>
      </c>
      <c r="B2" s="6"/>
      <c r="D2" s="19" t="s">
        <v>211</v>
      </c>
      <c r="E2" s="19"/>
      <c r="G2" s="19" t="s">
        <v>212</v>
      </c>
      <c r="H2" s="19"/>
      <c r="I2" s="19"/>
      <c r="J2" s="11"/>
      <c r="K2" s="11"/>
      <c r="P2" t="s">
        <v>216</v>
      </c>
      <c r="Q2" t="s">
        <v>220</v>
      </c>
      <c r="R2" s="14">
        <f>D3+G3*(1+Z4/100)</f>
        <v>147.05123214886862</v>
      </c>
      <c r="S2" t="s">
        <v>217</v>
      </c>
      <c r="T2" s="10"/>
      <c r="U2" s="10"/>
      <c r="V2" s="10"/>
      <c r="Y2" s="10"/>
      <c r="Z2" s="10">
        <f>STDEV(I6:I129)</f>
        <v>28.53908325175902</v>
      </c>
    </row>
    <row r="3" spans="1:29" x14ac:dyDescent="0.25">
      <c r="A3" s="3">
        <v>2</v>
      </c>
      <c r="B3" s="6"/>
      <c r="C3" t="s">
        <v>87</v>
      </c>
      <c r="D3" s="19">
        <f>SUM(E6:E129)</f>
        <v>71</v>
      </c>
      <c r="E3" s="19"/>
      <c r="F3">
        <f>SUM(J6:J173)</f>
        <v>131.19999999999999</v>
      </c>
      <c r="G3">
        <f>SUM(O6:O129)</f>
        <v>59.199999999999974</v>
      </c>
      <c r="H3" s="11"/>
      <c r="I3" s="11"/>
      <c r="J3" s="11"/>
      <c r="P3" s="12">
        <f>G3+D3</f>
        <v>130.19999999999999</v>
      </c>
      <c r="Q3" s="12" t="s">
        <v>221</v>
      </c>
      <c r="R3" s="14">
        <f>D3+G3*(1-Z4/100)</f>
        <v>113.3487678511313</v>
      </c>
      <c r="S3" s="13">
        <f>SUM(X6:X129)/COUNT(X6:X11,X14:X41,X45:X50,X53:X59,X62:X85,X88:X113,X116:X124,X127:X129)</f>
        <v>0.48623853211009177</v>
      </c>
      <c r="T3" s="10"/>
      <c r="U3" s="10"/>
      <c r="V3" s="10"/>
      <c r="X3" t="s">
        <v>34</v>
      </c>
      <c r="Z3" s="10" t="s">
        <v>218</v>
      </c>
    </row>
    <row r="4" spans="1:29" s="10" customFormat="1" ht="31.5" customHeight="1" x14ac:dyDescent="0.25">
      <c r="A4" s="9">
        <v>1</v>
      </c>
      <c r="B4" s="16"/>
      <c r="C4" s="10" t="s">
        <v>33</v>
      </c>
      <c r="D4" s="10" t="s">
        <v>88</v>
      </c>
      <c r="E4" s="10" t="s">
        <v>215</v>
      </c>
      <c r="F4" s="10" t="s">
        <v>0</v>
      </c>
      <c r="G4" s="10" t="s">
        <v>207</v>
      </c>
      <c r="I4" s="10" t="s">
        <v>1</v>
      </c>
      <c r="J4" s="10" t="s">
        <v>214</v>
      </c>
      <c r="K4" s="10" t="s">
        <v>69</v>
      </c>
      <c r="L4" s="10" t="s">
        <v>70</v>
      </c>
      <c r="M4" s="10" t="s">
        <v>71</v>
      </c>
      <c r="N4" s="10" t="s">
        <v>89</v>
      </c>
      <c r="O4" s="10" t="s">
        <v>213</v>
      </c>
      <c r="P4" s="10" t="s">
        <v>2</v>
      </c>
      <c r="S4" s="10" t="s">
        <v>3</v>
      </c>
      <c r="T4" s="10" t="s">
        <v>124</v>
      </c>
      <c r="U4" s="10" t="s">
        <v>125</v>
      </c>
      <c r="V4" s="10" t="s">
        <v>126</v>
      </c>
      <c r="W4" s="10" t="s">
        <v>242</v>
      </c>
      <c r="Y4" s="10" t="s">
        <v>219</v>
      </c>
      <c r="Z4" s="10">
        <f>STDEV(Y6:Y129)</f>
        <v>28.464919170386263</v>
      </c>
      <c r="AA4" s="10" t="s">
        <v>243</v>
      </c>
    </row>
    <row r="5" spans="1:29" x14ac:dyDescent="0.25">
      <c r="A5" s="1" t="s">
        <v>4</v>
      </c>
      <c r="B5" s="17"/>
      <c r="D5">
        <f>SUM(J6:J11)</f>
        <v>9</v>
      </c>
    </row>
    <row r="6" spans="1:29" x14ac:dyDescent="0.25">
      <c r="A6" t="s">
        <v>5</v>
      </c>
      <c r="B6" s="6">
        <v>1</v>
      </c>
      <c r="C6">
        <v>1</v>
      </c>
      <c r="D6">
        <v>1</v>
      </c>
      <c r="E6">
        <v>2</v>
      </c>
      <c r="F6">
        <v>4</v>
      </c>
      <c r="G6">
        <v>2</v>
      </c>
      <c r="I6">
        <v>100</v>
      </c>
      <c r="J6">
        <f t="shared" ref="J6:J10" si="0">IF(ISNUMBER(E6), E6, I6*G6/100)</f>
        <v>2</v>
      </c>
      <c r="K6">
        <f>IF(F6&gt;1,J6,0)</f>
        <v>2</v>
      </c>
      <c r="L6">
        <f>IF(F6&gt;2,J6,0)</f>
        <v>2</v>
      </c>
      <c r="M6">
        <f>IF(F6&gt;3,J6,0)</f>
        <v>2</v>
      </c>
      <c r="N6">
        <f>IF(D6=1,G6*I6/100,0)</f>
        <v>2</v>
      </c>
      <c r="O6">
        <f>IF(ISNUMBER(E6), 0, J6)</f>
        <v>0</v>
      </c>
      <c r="P6" t="s">
        <v>90</v>
      </c>
      <c r="T6">
        <v>1</v>
      </c>
      <c r="U6" t="s">
        <v>150</v>
      </c>
      <c r="X6">
        <f t="shared" ref="X6:X11" si="1">IF(ISNUMBER(E6),1,0)</f>
        <v>1</v>
      </c>
      <c r="Y6" t="str">
        <f>IF(ISNUMBER(E6),"",IF(ISNUMBER(I6),I6,""))</f>
        <v/>
      </c>
    </row>
    <row r="7" spans="1:29" x14ac:dyDescent="0.25">
      <c r="A7" t="s">
        <v>6</v>
      </c>
      <c r="B7" s="6">
        <v>2</v>
      </c>
      <c r="C7">
        <v>1</v>
      </c>
      <c r="D7">
        <v>1</v>
      </c>
      <c r="E7">
        <v>1</v>
      </c>
      <c r="F7">
        <v>4</v>
      </c>
      <c r="G7">
        <v>1</v>
      </c>
      <c r="I7">
        <v>100</v>
      </c>
      <c r="J7">
        <f t="shared" si="0"/>
        <v>1</v>
      </c>
      <c r="K7">
        <f t="shared" ref="K7:K69" si="2">IF(F7&gt;1,J7,0)</f>
        <v>1</v>
      </c>
      <c r="L7">
        <f t="shared" ref="L7:L69" si="3">IF(F7&gt;2,J7,0)</f>
        <v>1</v>
      </c>
      <c r="M7">
        <f t="shared" ref="M7:M69" si="4">IF(F7&gt;3,J7,0)</f>
        <v>1</v>
      </c>
      <c r="N7">
        <f t="shared" ref="N7:N69" si="5">IF(D7=1,G7*I7/100,0)</f>
        <v>1</v>
      </c>
      <c r="O7">
        <f t="shared" ref="O7:O68" si="6">IF(ISNUMBER(E7), 0, J7)</f>
        <v>0</v>
      </c>
      <c r="P7" t="s">
        <v>198</v>
      </c>
      <c r="T7">
        <v>1</v>
      </c>
      <c r="U7" t="s">
        <v>150</v>
      </c>
      <c r="X7">
        <f t="shared" si="1"/>
        <v>1</v>
      </c>
      <c r="Y7" t="str">
        <f t="shared" ref="Y7:Y69" si="7">IF(ISNUMBER(E7),"",IF(ISNUMBER(I7),I7,""))</f>
        <v/>
      </c>
    </row>
    <row r="8" spans="1:29" x14ac:dyDescent="0.25">
      <c r="A8" t="s">
        <v>7</v>
      </c>
      <c r="B8" s="6">
        <v>3</v>
      </c>
      <c r="C8">
        <v>1</v>
      </c>
      <c r="D8">
        <v>1</v>
      </c>
      <c r="E8">
        <v>2</v>
      </c>
      <c r="F8">
        <v>4</v>
      </c>
      <c r="G8">
        <v>2</v>
      </c>
      <c r="I8">
        <v>100</v>
      </c>
      <c r="J8">
        <f>IF(ISNUMBER(E8), E8, I8*G8/100)</f>
        <v>2</v>
      </c>
      <c r="K8">
        <f t="shared" si="2"/>
        <v>2</v>
      </c>
      <c r="L8">
        <f t="shared" si="3"/>
        <v>2</v>
      </c>
      <c r="M8">
        <f t="shared" si="4"/>
        <v>2</v>
      </c>
      <c r="N8">
        <f t="shared" si="5"/>
        <v>2</v>
      </c>
      <c r="O8">
        <f t="shared" si="6"/>
        <v>0</v>
      </c>
      <c r="P8" t="s">
        <v>145</v>
      </c>
      <c r="T8">
        <v>1</v>
      </c>
      <c r="U8" t="s">
        <v>150</v>
      </c>
      <c r="X8">
        <f t="shared" si="1"/>
        <v>1</v>
      </c>
      <c r="Y8" t="str">
        <f t="shared" si="7"/>
        <v/>
      </c>
    </row>
    <row r="9" spans="1:29" x14ac:dyDescent="0.25">
      <c r="A9" t="s">
        <v>35</v>
      </c>
      <c r="B9" s="6">
        <v>4</v>
      </c>
      <c r="C9">
        <v>2</v>
      </c>
      <c r="D9">
        <v>1</v>
      </c>
      <c r="E9">
        <v>2</v>
      </c>
      <c r="F9">
        <v>4</v>
      </c>
      <c r="G9">
        <v>2</v>
      </c>
      <c r="I9">
        <v>100</v>
      </c>
      <c r="J9">
        <f t="shared" si="0"/>
        <v>2</v>
      </c>
      <c r="K9">
        <f t="shared" si="2"/>
        <v>2</v>
      </c>
      <c r="L9">
        <f t="shared" si="3"/>
        <v>2</v>
      </c>
      <c r="M9">
        <f t="shared" si="4"/>
        <v>2</v>
      </c>
      <c r="N9">
        <f t="shared" si="5"/>
        <v>2</v>
      </c>
      <c r="O9">
        <f t="shared" si="6"/>
        <v>0</v>
      </c>
      <c r="P9" t="s">
        <v>91</v>
      </c>
      <c r="T9">
        <v>1</v>
      </c>
      <c r="U9" t="s">
        <v>150</v>
      </c>
      <c r="X9">
        <f t="shared" si="1"/>
        <v>1</v>
      </c>
      <c r="Y9" t="str">
        <f t="shared" si="7"/>
        <v/>
      </c>
    </row>
    <row r="10" spans="1:29" x14ac:dyDescent="0.25">
      <c r="A10" t="s">
        <v>36</v>
      </c>
      <c r="B10" s="6">
        <v>5</v>
      </c>
      <c r="C10">
        <v>2</v>
      </c>
      <c r="D10">
        <v>1</v>
      </c>
      <c r="E10">
        <v>1</v>
      </c>
      <c r="F10">
        <v>4</v>
      </c>
      <c r="G10">
        <v>2</v>
      </c>
      <c r="I10">
        <v>50</v>
      </c>
      <c r="J10">
        <f t="shared" si="0"/>
        <v>1</v>
      </c>
      <c r="K10">
        <f t="shared" si="2"/>
        <v>1</v>
      </c>
      <c r="L10">
        <f t="shared" si="3"/>
        <v>1</v>
      </c>
      <c r="M10">
        <f t="shared" si="4"/>
        <v>1</v>
      </c>
      <c r="N10">
        <f t="shared" si="5"/>
        <v>1</v>
      </c>
      <c r="O10">
        <f t="shared" si="6"/>
        <v>0</v>
      </c>
      <c r="P10" t="s">
        <v>94</v>
      </c>
      <c r="T10">
        <v>1</v>
      </c>
      <c r="U10" t="s">
        <v>150</v>
      </c>
      <c r="X10">
        <f t="shared" si="1"/>
        <v>1</v>
      </c>
      <c r="Y10" t="str">
        <f t="shared" si="7"/>
        <v/>
      </c>
    </row>
    <row r="11" spans="1:29" x14ac:dyDescent="0.25">
      <c r="A11" t="s">
        <v>37</v>
      </c>
      <c r="B11" s="6">
        <v>6</v>
      </c>
      <c r="C11">
        <v>2</v>
      </c>
      <c r="D11">
        <v>1</v>
      </c>
      <c r="E11">
        <v>1</v>
      </c>
      <c r="F11">
        <v>4</v>
      </c>
      <c r="G11">
        <v>2</v>
      </c>
      <c r="I11">
        <v>50</v>
      </c>
      <c r="J11">
        <f>IF(ISNUMBER(E11), E11, I11*G11/100)</f>
        <v>1</v>
      </c>
      <c r="K11">
        <f t="shared" si="2"/>
        <v>1</v>
      </c>
      <c r="L11">
        <f t="shared" si="3"/>
        <v>1</v>
      </c>
      <c r="M11">
        <f t="shared" si="4"/>
        <v>1</v>
      </c>
      <c r="N11">
        <f t="shared" si="5"/>
        <v>1</v>
      </c>
      <c r="O11">
        <f t="shared" si="6"/>
        <v>0</v>
      </c>
      <c r="P11" s="18" t="s">
        <v>240</v>
      </c>
      <c r="Q11" s="8"/>
      <c r="R11" s="8"/>
      <c r="T11">
        <v>1</v>
      </c>
      <c r="U11" t="s">
        <v>150</v>
      </c>
      <c r="X11">
        <f t="shared" si="1"/>
        <v>1</v>
      </c>
      <c r="Y11" t="str">
        <f t="shared" si="7"/>
        <v/>
      </c>
    </row>
    <row r="12" spans="1:29" x14ac:dyDescent="0.25">
      <c r="B12" s="6"/>
      <c r="C12" s="1"/>
      <c r="D12">
        <f t="shared" ref="D12:D43" si="8">IF(F12=4, 1,0)</f>
        <v>0</v>
      </c>
      <c r="J12">
        <f t="shared" ref="J12:J73" si="9">IF(ISNUMBER(E12), E12, I12*G12/100)</f>
        <v>0</v>
      </c>
      <c r="K12">
        <f t="shared" si="2"/>
        <v>0</v>
      </c>
      <c r="L12">
        <f t="shared" si="3"/>
        <v>0</v>
      </c>
      <c r="M12">
        <f t="shared" si="4"/>
        <v>0</v>
      </c>
      <c r="N12">
        <f t="shared" si="5"/>
        <v>0</v>
      </c>
      <c r="O12">
        <f t="shared" si="6"/>
        <v>0</v>
      </c>
      <c r="Y12" t="str">
        <f t="shared" si="7"/>
        <v/>
      </c>
      <c r="AB12">
        <v>1</v>
      </c>
      <c r="AC12" t="b">
        <f>AND(IF(AB12&gt;0,1,0),ISNUMBER(AB12))</f>
        <v>1</v>
      </c>
    </row>
    <row r="13" spans="1:29" x14ac:dyDescent="0.25">
      <c r="A13" s="1" t="s">
        <v>8</v>
      </c>
      <c r="B13" s="17"/>
      <c r="D13">
        <f>SUM(J14:J41)</f>
        <v>24</v>
      </c>
      <c r="J13">
        <f t="shared" si="9"/>
        <v>0</v>
      </c>
      <c r="K13">
        <f t="shared" si="2"/>
        <v>0</v>
      </c>
      <c r="L13">
        <f t="shared" si="3"/>
        <v>0</v>
      </c>
      <c r="M13">
        <f t="shared" si="4"/>
        <v>0</v>
      </c>
      <c r="N13">
        <f t="shared" si="5"/>
        <v>0</v>
      </c>
      <c r="O13">
        <f t="shared" si="6"/>
        <v>0</v>
      </c>
      <c r="Y13" t="str">
        <f t="shared" si="7"/>
        <v/>
      </c>
    </row>
    <row r="14" spans="1:29" x14ac:dyDescent="0.25">
      <c r="A14" s="2" t="s">
        <v>9</v>
      </c>
      <c r="B14" s="7">
        <v>7</v>
      </c>
      <c r="C14" s="2">
        <v>1</v>
      </c>
      <c r="D14">
        <v>1</v>
      </c>
      <c r="F14">
        <v>4</v>
      </c>
      <c r="G14">
        <v>2</v>
      </c>
      <c r="I14">
        <v>50</v>
      </c>
      <c r="J14">
        <f t="shared" si="9"/>
        <v>1</v>
      </c>
      <c r="K14">
        <f t="shared" si="2"/>
        <v>1</v>
      </c>
      <c r="L14">
        <f t="shared" si="3"/>
        <v>1</v>
      </c>
      <c r="M14">
        <f t="shared" si="4"/>
        <v>1</v>
      </c>
      <c r="N14">
        <f t="shared" si="5"/>
        <v>1</v>
      </c>
      <c r="O14">
        <f t="shared" si="6"/>
        <v>1</v>
      </c>
      <c r="P14" t="s">
        <v>173</v>
      </c>
      <c r="T14">
        <v>1</v>
      </c>
      <c r="U14" t="s">
        <v>150</v>
      </c>
      <c r="X14">
        <f t="shared" ref="X14:X40" si="10">IF(ISNUMBER(E14),1,0)</f>
        <v>0</v>
      </c>
      <c r="Y14">
        <f t="shared" si="7"/>
        <v>50</v>
      </c>
    </row>
    <row r="15" spans="1:29" x14ac:dyDescent="0.25">
      <c r="A15" s="2" t="s">
        <v>10</v>
      </c>
      <c r="B15" s="7">
        <v>8</v>
      </c>
      <c r="C15" s="2">
        <v>1</v>
      </c>
      <c r="D15">
        <v>1</v>
      </c>
      <c r="F15">
        <v>4</v>
      </c>
      <c r="G15">
        <v>2</v>
      </c>
      <c r="I15">
        <v>50</v>
      </c>
      <c r="J15">
        <f t="shared" si="9"/>
        <v>1</v>
      </c>
      <c r="K15">
        <f t="shared" si="2"/>
        <v>1</v>
      </c>
      <c r="L15">
        <f t="shared" si="3"/>
        <v>1</v>
      </c>
      <c r="M15">
        <f t="shared" si="4"/>
        <v>1</v>
      </c>
      <c r="N15">
        <f t="shared" si="5"/>
        <v>1</v>
      </c>
      <c r="O15">
        <f t="shared" si="6"/>
        <v>1</v>
      </c>
      <c r="P15" t="s">
        <v>144</v>
      </c>
      <c r="T15">
        <v>1</v>
      </c>
      <c r="U15" t="s">
        <v>150</v>
      </c>
      <c r="X15">
        <f t="shared" si="10"/>
        <v>0</v>
      </c>
      <c r="Y15">
        <f t="shared" si="7"/>
        <v>50</v>
      </c>
    </row>
    <row r="16" spans="1:29" x14ac:dyDescent="0.25">
      <c r="A16" s="2" t="s">
        <v>11</v>
      </c>
      <c r="B16" s="7">
        <v>9</v>
      </c>
      <c r="C16" s="2">
        <v>1</v>
      </c>
      <c r="D16">
        <v>1</v>
      </c>
      <c r="F16">
        <v>4</v>
      </c>
      <c r="G16">
        <v>2</v>
      </c>
      <c r="I16">
        <v>50</v>
      </c>
      <c r="J16">
        <f t="shared" si="9"/>
        <v>1</v>
      </c>
      <c r="K16">
        <f t="shared" si="2"/>
        <v>1</v>
      </c>
      <c r="L16">
        <f t="shared" si="3"/>
        <v>1</v>
      </c>
      <c r="M16">
        <f t="shared" si="4"/>
        <v>1</v>
      </c>
      <c r="N16">
        <f t="shared" si="5"/>
        <v>1</v>
      </c>
      <c r="O16">
        <f t="shared" si="6"/>
        <v>1</v>
      </c>
      <c r="P16" s="7" t="s">
        <v>195</v>
      </c>
      <c r="Q16" s="7"/>
      <c r="R16" s="7"/>
      <c r="S16" s="6"/>
      <c r="T16" s="6">
        <v>1</v>
      </c>
      <c r="U16" s="6" t="s">
        <v>150</v>
      </c>
      <c r="X16">
        <f t="shared" si="10"/>
        <v>0</v>
      </c>
      <c r="Y16">
        <f t="shared" si="7"/>
        <v>50</v>
      </c>
    </row>
    <row r="17" spans="1:27" x14ac:dyDescent="0.25">
      <c r="A17" s="2" t="s">
        <v>12</v>
      </c>
      <c r="B17" s="7">
        <v>10</v>
      </c>
      <c r="C17" s="2">
        <v>1</v>
      </c>
      <c r="D17">
        <v>1</v>
      </c>
      <c r="F17">
        <v>2</v>
      </c>
      <c r="G17">
        <v>2</v>
      </c>
      <c r="I17">
        <v>25</v>
      </c>
      <c r="J17">
        <f t="shared" si="9"/>
        <v>0.5</v>
      </c>
      <c r="K17">
        <f t="shared" si="2"/>
        <v>0.5</v>
      </c>
      <c r="L17">
        <f t="shared" si="3"/>
        <v>0</v>
      </c>
      <c r="M17">
        <f t="shared" si="4"/>
        <v>0</v>
      </c>
      <c r="N17">
        <f t="shared" si="5"/>
        <v>0.5</v>
      </c>
      <c r="O17">
        <f t="shared" si="6"/>
        <v>0.5</v>
      </c>
      <c r="P17" t="s">
        <v>190</v>
      </c>
      <c r="T17">
        <v>1</v>
      </c>
      <c r="U17" t="s">
        <v>150</v>
      </c>
      <c r="X17">
        <f t="shared" si="10"/>
        <v>0</v>
      </c>
      <c r="Y17">
        <f t="shared" si="7"/>
        <v>25</v>
      </c>
    </row>
    <row r="18" spans="1:27" x14ac:dyDescent="0.25">
      <c r="A18" s="2" t="s">
        <v>13</v>
      </c>
      <c r="B18" s="7">
        <v>11</v>
      </c>
      <c r="C18" s="2">
        <v>1</v>
      </c>
      <c r="D18">
        <v>1</v>
      </c>
      <c r="F18">
        <v>4</v>
      </c>
      <c r="G18">
        <v>2</v>
      </c>
      <c r="I18">
        <v>50</v>
      </c>
      <c r="J18">
        <f t="shared" si="9"/>
        <v>1</v>
      </c>
      <c r="K18">
        <f t="shared" si="2"/>
        <v>1</v>
      </c>
      <c r="L18">
        <f t="shared" si="3"/>
        <v>1</v>
      </c>
      <c r="M18">
        <f t="shared" si="4"/>
        <v>1</v>
      </c>
      <c r="N18">
        <f t="shared" si="5"/>
        <v>1</v>
      </c>
      <c r="O18">
        <f t="shared" si="6"/>
        <v>1</v>
      </c>
      <c r="P18" t="s">
        <v>181</v>
      </c>
      <c r="T18">
        <v>1</v>
      </c>
      <c r="U18" t="s">
        <v>150</v>
      </c>
      <c r="X18">
        <f t="shared" si="10"/>
        <v>0</v>
      </c>
      <c r="Y18">
        <f t="shared" si="7"/>
        <v>50</v>
      </c>
    </row>
    <row r="19" spans="1:27" x14ac:dyDescent="0.25">
      <c r="A19" s="2" t="s">
        <v>188</v>
      </c>
      <c r="B19" s="7">
        <v>12</v>
      </c>
      <c r="C19" s="2">
        <v>1</v>
      </c>
      <c r="D19">
        <v>1</v>
      </c>
      <c r="F19">
        <v>4</v>
      </c>
      <c r="G19">
        <v>2</v>
      </c>
      <c r="I19">
        <v>25</v>
      </c>
      <c r="J19">
        <f t="shared" si="9"/>
        <v>0.5</v>
      </c>
      <c r="K19">
        <f t="shared" si="2"/>
        <v>0.5</v>
      </c>
      <c r="L19">
        <f t="shared" si="3"/>
        <v>0.5</v>
      </c>
      <c r="M19">
        <f t="shared" si="4"/>
        <v>0.5</v>
      </c>
      <c r="N19">
        <f t="shared" si="5"/>
        <v>0.5</v>
      </c>
      <c r="O19">
        <f t="shared" si="6"/>
        <v>0.5</v>
      </c>
      <c r="P19" s="6" t="s">
        <v>189</v>
      </c>
      <c r="Q19" s="6"/>
      <c r="R19" s="6"/>
      <c r="S19" s="6"/>
      <c r="T19" s="6">
        <v>1</v>
      </c>
      <c r="U19" s="6" t="s">
        <v>150</v>
      </c>
      <c r="X19">
        <f t="shared" si="10"/>
        <v>0</v>
      </c>
      <c r="Y19">
        <f t="shared" si="7"/>
        <v>25</v>
      </c>
    </row>
    <row r="20" spans="1:27" x14ac:dyDescent="0.25">
      <c r="A20" s="2" t="s">
        <v>14</v>
      </c>
      <c r="B20" s="7">
        <v>13</v>
      </c>
      <c r="C20" s="2">
        <v>1</v>
      </c>
      <c r="D20">
        <v>1</v>
      </c>
      <c r="F20">
        <v>4</v>
      </c>
      <c r="G20">
        <v>2</v>
      </c>
      <c r="I20">
        <v>25</v>
      </c>
      <c r="J20">
        <f t="shared" si="9"/>
        <v>0.5</v>
      </c>
      <c r="K20">
        <f t="shared" si="2"/>
        <v>0.5</v>
      </c>
      <c r="L20">
        <f t="shared" si="3"/>
        <v>0.5</v>
      </c>
      <c r="M20">
        <f t="shared" si="4"/>
        <v>0.5</v>
      </c>
      <c r="N20">
        <f t="shared" si="5"/>
        <v>0.5</v>
      </c>
      <c r="O20">
        <f t="shared" si="6"/>
        <v>0.5</v>
      </c>
      <c r="P20" s="6" t="s">
        <v>181</v>
      </c>
      <c r="Q20" s="6"/>
      <c r="R20" s="6"/>
      <c r="S20" s="6"/>
      <c r="T20" s="6">
        <v>1</v>
      </c>
      <c r="U20" s="6" t="s">
        <v>150</v>
      </c>
      <c r="X20">
        <f t="shared" si="10"/>
        <v>0</v>
      </c>
      <c r="Y20">
        <f t="shared" si="7"/>
        <v>25</v>
      </c>
    </row>
    <row r="21" spans="1:27" x14ac:dyDescent="0.25">
      <c r="A21" s="2" t="s">
        <v>15</v>
      </c>
      <c r="B21" s="7">
        <v>14</v>
      </c>
      <c r="C21" s="2">
        <v>1</v>
      </c>
      <c r="D21">
        <v>1</v>
      </c>
      <c r="F21">
        <v>4</v>
      </c>
      <c r="G21">
        <v>2</v>
      </c>
      <c r="I21">
        <v>50</v>
      </c>
      <c r="J21">
        <f t="shared" si="9"/>
        <v>1</v>
      </c>
      <c r="K21">
        <f t="shared" si="2"/>
        <v>1</v>
      </c>
      <c r="L21">
        <f t="shared" si="3"/>
        <v>1</v>
      </c>
      <c r="M21">
        <f t="shared" si="4"/>
        <v>1</v>
      </c>
      <c r="N21">
        <f t="shared" si="5"/>
        <v>1</v>
      </c>
      <c r="O21">
        <f t="shared" si="6"/>
        <v>1</v>
      </c>
      <c r="P21" t="s">
        <v>175</v>
      </c>
      <c r="T21">
        <v>1</v>
      </c>
      <c r="U21" t="s">
        <v>150</v>
      </c>
      <c r="X21">
        <f t="shared" si="10"/>
        <v>0</v>
      </c>
      <c r="Y21">
        <f t="shared" si="7"/>
        <v>50</v>
      </c>
    </row>
    <row r="22" spans="1:27" x14ac:dyDescent="0.25">
      <c r="A22" s="2" t="s">
        <v>16</v>
      </c>
      <c r="B22" s="7">
        <v>15</v>
      </c>
      <c r="C22" s="2">
        <v>1</v>
      </c>
      <c r="D22">
        <v>1</v>
      </c>
      <c r="F22">
        <v>4</v>
      </c>
      <c r="G22">
        <v>2</v>
      </c>
      <c r="I22">
        <v>50</v>
      </c>
      <c r="J22">
        <f t="shared" si="9"/>
        <v>1</v>
      </c>
      <c r="K22">
        <f t="shared" si="2"/>
        <v>1</v>
      </c>
      <c r="L22">
        <f t="shared" si="3"/>
        <v>1</v>
      </c>
      <c r="M22">
        <f t="shared" si="4"/>
        <v>1</v>
      </c>
      <c r="N22">
        <f t="shared" si="5"/>
        <v>1</v>
      </c>
      <c r="O22">
        <f t="shared" si="6"/>
        <v>1</v>
      </c>
      <c r="P22" t="s">
        <v>143</v>
      </c>
      <c r="T22">
        <v>1</v>
      </c>
      <c r="U22" t="s">
        <v>150</v>
      </c>
      <c r="X22">
        <f t="shared" si="10"/>
        <v>0</v>
      </c>
      <c r="Y22">
        <f t="shared" si="7"/>
        <v>50</v>
      </c>
    </row>
    <row r="23" spans="1:27" x14ac:dyDescent="0.25">
      <c r="A23" s="2" t="s">
        <v>230</v>
      </c>
      <c r="B23" s="7">
        <v>16</v>
      </c>
      <c r="C23" s="2">
        <v>1</v>
      </c>
      <c r="D23">
        <v>1</v>
      </c>
      <c r="F23">
        <v>4</v>
      </c>
      <c r="G23">
        <v>2</v>
      </c>
      <c r="I23">
        <v>25</v>
      </c>
      <c r="J23">
        <f t="shared" si="9"/>
        <v>0.5</v>
      </c>
      <c r="K23">
        <f t="shared" si="2"/>
        <v>0.5</v>
      </c>
      <c r="L23">
        <f t="shared" si="3"/>
        <v>0.5</v>
      </c>
      <c r="M23">
        <f t="shared" si="4"/>
        <v>0.5</v>
      </c>
      <c r="N23">
        <f t="shared" si="5"/>
        <v>0.5</v>
      </c>
      <c r="O23">
        <f t="shared" si="6"/>
        <v>0.5</v>
      </c>
      <c r="P23" s="6" t="s">
        <v>179</v>
      </c>
      <c r="Q23" s="6"/>
      <c r="R23" s="6"/>
      <c r="S23" s="6"/>
      <c r="T23" s="6">
        <v>1</v>
      </c>
      <c r="U23" s="6" t="s">
        <v>150</v>
      </c>
      <c r="X23">
        <f t="shared" si="10"/>
        <v>0</v>
      </c>
      <c r="Y23">
        <f t="shared" si="7"/>
        <v>25</v>
      </c>
    </row>
    <row r="24" spans="1:27" x14ac:dyDescent="0.25">
      <c r="A24" s="2" t="s">
        <v>17</v>
      </c>
      <c r="B24" s="7">
        <v>17</v>
      </c>
      <c r="C24" s="2">
        <v>1</v>
      </c>
      <c r="D24">
        <v>1</v>
      </c>
      <c r="E24">
        <v>1</v>
      </c>
      <c r="F24">
        <v>4</v>
      </c>
      <c r="G24">
        <v>2</v>
      </c>
      <c r="I24">
        <v>50</v>
      </c>
      <c r="J24">
        <f t="shared" si="9"/>
        <v>1</v>
      </c>
      <c r="K24">
        <f t="shared" si="2"/>
        <v>1</v>
      </c>
      <c r="L24">
        <f t="shared" si="3"/>
        <v>1</v>
      </c>
      <c r="M24">
        <f t="shared" si="4"/>
        <v>1</v>
      </c>
      <c r="N24">
        <f t="shared" si="5"/>
        <v>1</v>
      </c>
      <c r="O24">
        <f t="shared" si="6"/>
        <v>0</v>
      </c>
      <c r="P24" t="s">
        <v>193</v>
      </c>
      <c r="S24" t="s">
        <v>253</v>
      </c>
      <c r="T24">
        <v>1</v>
      </c>
      <c r="U24" t="s">
        <v>150</v>
      </c>
      <c r="W24" t="s">
        <v>250</v>
      </c>
      <c r="X24">
        <f t="shared" si="10"/>
        <v>1</v>
      </c>
      <c r="Y24" t="str">
        <f t="shared" si="7"/>
        <v/>
      </c>
      <c r="AA24" t="s">
        <v>252</v>
      </c>
    </row>
    <row r="25" spans="1:27" x14ac:dyDescent="0.25">
      <c r="A25" s="2" t="s">
        <v>18</v>
      </c>
      <c r="B25" s="7">
        <v>18</v>
      </c>
      <c r="C25" s="2">
        <v>1</v>
      </c>
      <c r="D25">
        <v>1</v>
      </c>
      <c r="E25">
        <v>2</v>
      </c>
      <c r="F25">
        <v>4</v>
      </c>
      <c r="G25">
        <v>2</v>
      </c>
      <c r="I25">
        <v>50</v>
      </c>
      <c r="J25">
        <f t="shared" si="9"/>
        <v>2</v>
      </c>
      <c r="K25">
        <f t="shared" si="2"/>
        <v>2</v>
      </c>
      <c r="L25">
        <f t="shared" si="3"/>
        <v>2</v>
      </c>
      <c r="M25">
        <f t="shared" si="4"/>
        <v>2</v>
      </c>
      <c r="N25">
        <f t="shared" si="5"/>
        <v>1</v>
      </c>
      <c r="O25">
        <f t="shared" si="6"/>
        <v>0</v>
      </c>
      <c r="P25" t="s">
        <v>184</v>
      </c>
      <c r="T25">
        <v>1</v>
      </c>
      <c r="U25" t="s">
        <v>150</v>
      </c>
      <c r="W25" t="s">
        <v>251</v>
      </c>
      <c r="X25">
        <f t="shared" si="10"/>
        <v>1</v>
      </c>
      <c r="Y25" t="str">
        <f t="shared" si="7"/>
        <v/>
      </c>
      <c r="AA25" t="s">
        <v>252</v>
      </c>
    </row>
    <row r="26" spans="1:27" x14ac:dyDescent="0.25">
      <c r="A26" s="2" t="s">
        <v>19</v>
      </c>
      <c r="B26" s="7">
        <v>19</v>
      </c>
      <c r="C26" s="2">
        <v>1</v>
      </c>
      <c r="D26">
        <v>1</v>
      </c>
      <c r="F26">
        <v>4</v>
      </c>
      <c r="G26">
        <v>2</v>
      </c>
      <c r="I26">
        <v>25</v>
      </c>
      <c r="J26">
        <f t="shared" si="9"/>
        <v>0.5</v>
      </c>
      <c r="K26">
        <f t="shared" si="2"/>
        <v>0.5</v>
      </c>
      <c r="L26">
        <f t="shared" si="3"/>
        <v>0.5</v>
      </c>
      <c r="M26">
        <f t="shared" si="4"/>
        <v>0.5</v>
      </c>
      <c r="N26">
        <f t="shared" si="5"/>
        <v>0.5</v>
      </c>
      <c r="O26">
        <f t="shared" si="6"/>
        <v>0.5</v>
      </c>
      <c r="P26" t="s">
        <v>178</v>
      </c>
      <c r="T26">
        <v>1</v>
      </c>
      <c r="U26" t="s">
        <v>150</v>
      </c>
      <c r="X26">
        <f t="shared" si="10"/>
        <v>0</v>
      </c>
      <c r="Y26">
        <f t="shared" si="7"/>
        <v>25</v>
      </c>
    </row>
    <row r="27" spans="1:27" x14ac:dyDescent="0.25">
      <c r="A27" s="2" t="s">
        <v>20</v>
      </c>
      <c r="B27" s="7">
        <v>20</v>
      </c>
      <c r="C27" s="2">
        <v>1</v>
      </c>
      <c r="D27">
        <v>1</v>
      </c>
      <c r="E27">
        <v>0</v>
      </c>
      <c r="F27">
        <v>4</v>
      </c>
      <c r="G27">
        <v>2</v>
      </c>
      <c r="I27">
        <v>25</v>
      </c>
      <c r="J27">
        <f t="shared" si="9"/>
        <v>0</v>
      </c>
      <c r="K27">
        <f t="shared" si="2"/>
        <v>0</v>
      </c>
      <c r="L27">
        <f t="shared" si="3"/>
        <v>0</v>
      </c>
      <c r="M27">
        <f t="shared" si="4"/>
        <v>0</v>
      </c>
      <c r="N27">
        <f t="shared" si="5"/>
        <v>0.5</v>
      </c>
      <c r="O27">
        <f t="shared" si="6"/>
        <v>0</v>
      </c>
      <c r="P27" t="s">
        <v>185</v>
      </c>
      <c r="T27">
        <v>1</v>
      </c>
      <c r="U27" t="s">
        <v>150</v>
      </c>
      <c r="X27">
        <f t="shared" si="10"/>
        <v>1</v>
      </c>
      <c r="Y27" t="str">
        <f t="shared" si="7"/>
        <v/>
      </c>
    </row>
    <row r="28" spans="1:27" x14ac:dyDescent="0.25">
      <c r="A28" s="2" t="s">
        <v>21</v>
      </c>
      <c r="B28" s="7">
        <v>21</v>
      </c>
      <c r="C28" s="2">
        <v>1</v>
      </c>
      <c r="D28">
        <v>1</v>
      </c>
      <c r="E28">
        <v>0</v>
      </c>
      <c r="F28">
        <v>4</v>
      </c>
      <c r="G28">
        <v>2</v>
      </c>
      <c r="I28">
        <v>25</v>
      </c>
      <c r="J28">
        <f t="shared" si="9"/>
        <v>0</v>
      </c>
      <c r="K28">
        <f t="shared" si="2"/>
        <v>0</v>
      </c>
      <c r="L28">
        <f t="shared" si="3"/>
        <v>0</v>
      </c>
      <c r="M28">
        <f t="shared" si="4"/>
        <v>0</v>
      </c>
      <c r="N28">
        <f t="shared" si="5"/>
        <v>0.5</v>
      </c>
      <c r="O28">
        <f t="shared" si="6"/>
        <v>0</v>
      </c>
      <c r="P28" t="s">
        <v>194</v>
      </c>
      <c r="T28">
        <v>1</v>
      </c>
      <c r="U28" t="s">
        <v>150</v>
      </c>
      <c r="X28">
        <f t="shared" si="10"/>
        <v>1</v>
      </c>
      <c r="Y28" t="str">
        <f t="shared" si="7"/>
        <v/>
      </c>
    </row>
    <row r="29" spans="1:27" x14ac:dyDescent="0.25">
      <c r="A29" s="2" t="s">
        <v>22</v>
      </c>
      <c r="B29" s="7">
        <v>22</v>
      </c>
      <c r="C29" s="2">
        <v>1</v>
      </c>
      <c r="D29">
        <v>1</v>
      </c>
      <c r="E29">
        <v>0</v>
      </c>
      <c r="F29">
        <v>4</v>
      </c>
      <c r="G29">
        <v>2</v>
      </c>
      <c r="I29">
        <v>25</v>
      </c>
      <c r="J29">
        <f t="shared" si="9"/>
        <v>0</v>
      </c>
      <c r="K29">
        <f t="shared" si="2"/>
        <v>0</v>
      </c>
      <c r="L29">
        <f t="shared" si="3"/>
        <v>0</v>
      </c>
      <c r="M29">
        <f t="shared" si="4"/>
        <v>0</v>
      </c>
      <c r="N29">
        <f t="shared" si="5"/>
        <v>0.5</v>
      </c>
      <c r="O29">
        <f t="shared" si="6"/>
        <v>0</v>
      </c>
      <c r="P29" t="s">
        <v>186</v>
      </c>
      <c r="T29">
        <v>1</v>
      </c>
      <c r="U29" t="s">
        <v>150</v>
      </c>
      <c r="X29">
        <f t="shared" si="10"/>
        <v>1</v>
      </c>
      <c r="Y29" t="str">
        <f t="shared" si="7"/>
        <v/>
      </c>
    </row>
    <row r="30" spans="1:27" x14ac:dyDescent="0.25">
      <c r="A30" s="2" t="s">
        <v>23</v>
      </c>
      <c r="B30" s="7">
        <v>23</v>
      </c>
      <c r="C30" s="2">
        <v>1</v>
      </c>
      <c r="D30">
        <v>1</v>
      </c>
      <c r="F30">
        <v>4</v>
      </c>
      <c r="G30">
        <v>2</v>
      </c>
      <c r="I30">
        <v>25</v>
      </c>
      <c r="J30">
        <f t="shared" si="9"/>
        <v>0.5</v>
      </c>
      <c r="K30">
        <f t="shared" si="2"/>
        <v>0.5</v>
      </c>
      <c r="L30">
        <f t="shared" si="3"/>
        <v>0.5</v>
      </c>
      <c r="M30">
        <f t="shared" si="4"/>
        <v>0.5</v>
      </c>
      <c r="N30">
        <f t="shared" si="5"/>
        <v>0.5</v>
      </c>
      <c r="O30">
        <f t="shared" si="6"/>
        <v>0.5</v>
      </c>
      <c r="P30" t="s">
        <v>174</v>
      </c>
      <c r="T30">
        <v>1</v>
      </c>
      <c r="U30" t="s">
        <v>150</v>
      </c>
      <c r="X30">
        <f t="shared" si="10"/>
        <v>0</v>
      </c>
      <c r="Y30">
        <f t="shared" si="7"/>
        <v>25</v>
      </c>
    </row>
    <row r="31" spans="1:27" x14ac:dyDescent="0.25">
      <c r="A31" s="2" t="s">
        <v>24</v>
      </c>
      <c r="B31" s="7">
        <v>24</v>
      </c>
      <c r="C31" s="2">
        <v>1</v>
      </c>
      <c r="D31">
        <v>1</v>
      </c>
      <c r="F31">
        <v>4</v>
      </c>
      <c r="G31">
        <v>2</v>
      </c>
      <c r="I31">
        <v>25</v>
      </c>
      <c r="J31">
        <f t="shared" si="9"/>
        <v>0.5</v>
      </c>
      <c r="K31">
        <f t="shared" si="2"/>
        <v>0.5</v>
      </c>
      <c r="L31">
        <f t="shared" si="3"/>
        <v>0.5</v>
      </c>
      <c r="M31">
        <f t="shared" si="4"/>
        <v>0.5</v>
      </c>
      <c r="N31">
        <f t="shared" si="5"/>
        <v>0.5</v>
      </c>
      <c r="O31">
        <f t="shared" si="6"/>
        <v>0.5</v>
      </c>
      <c r="P31" t="s">
        <v>187</v>
      </c>
      <c r="T31">
        <v>1</v>
      </c>
      <c r="U31" t="s">
        <v>150</v>
      </c>
      <c r="X31">
        <f t="shared" si="10"/>
        <v>0</v>
      </c>
      <c r="Y31">
        <f t="shared" si="7"/>
        <v>25</v>
      </c>
    </row>
    <row r="32" spans="1:27" x14ac:dyDescent="0.25">
      <c r="A32" s="2" t="s">
        <v>25</v>
      </c>
      <c r="B32" s="7">
        <v>25</v>
      </c>
      <c r="C32" s="2">
        <v>1</v>
      </c>
      <c r="D32">
        <v>1</v>
      </c>
      <c r="F32">
        <v>4</v>
      </c>
      <c r="G32">
        <v>2</v>
      </c>
      <c r="I32">
        <v>25</v>
      </c>
      <c r="J32">
        <f t="shared" si="9"/>
        <v>0.5</v>
      </c>
      <c r="K32">
        <f t="shared" si="2"/>
        <v>0.5</v>
      </c>
      <c r="L32">
        <f t="shared" si="3"/>
        <v>0.5</v>
      </c>
      <c r="M32">
        <f t="shared" si="4"/>
        <v>0.5</v>
      </c>
      <c r="N32">
        <f t="shared" si="5"/>
        <v>0.5</v>
      </c>
      <c r="O32">
        <f t="shared" si="6"/>
        <v>0.5</v>
      </c>
      <c r="P32" t="s">
        <v>176</v>
      </c>
      <c r="T32">
        <v>1</v>
      </c>
      <c r="U32" t="s">
        <v>150</v>
      </c>
      <c r="X32">
        <f t="shared" si="10"/>
        <v>0</v>
      </c>
      <c r="Y32">
        <f t="shared" si="7"/>
        <v>25</v>
      </c>
    </row>
    <row r="33" spans="1:27" x14ac:dyDescent="0.25">
      <c r="A33" s="2" t="s">
        <v>26</v>
      </c>
      <c r="B33" s="7">
        <v>26</v>
      </c>
      <c r="C33" s="2">
        <v>1</v>
      </c>
      <c r="D33">
        <v>1</v>
      </c>
      <c r="F33">
        <v>4</v>
      </c>
      <c r="G33">
        <v>2</v>
      </c>
      <c r="I33">
        <v>25</v>
      </c>
      <c r="J33">
        <f t="shared" si="9"/>
        <v>0.5</v>
      </c>
      <c r="K33">
        <f t="shared" si="2"/>
        <v>0.5</v>
      </c>
      <c r="L33">
        <f t="shared" si="3"/>
        <v>0.5</v>
      </c>
      <c r="M33">
        <f t="shared" si="4"/>
        <v>0.5</v>
      </c>
      <c r="N33">
        <f t="shared" si="5"/>
        <v>0.5</v>
      </c>
      <c r="O33">
        <f t="shared" si="6"/>
        <v>0.5</v>
      </c>
      <c r="P33" t="s">
        <v>180</v>
      </c>
      <c r="T33">
        <v>1</v>
      </c>
      <c r="U33" t="s">
        <v>150</v>
      </c>
      <c r="X33">
        <f t="shared" si="10"/>
        <v>0</v>
      </c>
      <c r="Y33">
        <f t="shared" si="7"/>
        <v>25</v>
      </c>
    </row>
    <row r="34" spans="1:27" x14ac:dyDescent="0.25">
      <c r="A34" s="2" t="s">
        <v>38</v>
      </c>
      <c r="B34" s="7">
        <v>27</v>
      </c>
      <c r="C34" s="2">
        <v>2</v>
      </c>
      <c r="D34">
        <v>1</v>
      </c>
      <c r="E34">
        <v>2</v>
      </c>
      <c r="F34">
        <v>4</v>
      </c>
      <c r="G34">
        <v>2</v>
      </c>
      <c r="I34">
        <v>100</v>
      </c>
      <c r="J34">
        <f t="shared" si="9"/>
        <v>2</v>
      </c>
      <c r="K34">
        <f t="shared" si="2"/>
        <v>2</v>
      </c>
      <c r="L34">
        <f t="shared" si="3"/>
        <v>2</v>
      </c>
      <c r="M34">
        <f t="shared" si="4"/>
        <v>2</v>
      </c>
      <c r="N34">
        <f t="shared" si="5"/>
        <v>2</v>
      </c>
      <c r="O34">
        <f t="shared" si="6"/>
        <v>0</v>
      </c>
      <c r="P34" t="s">
        <v>121</v>
      </c>
      <c r="T34">
        <v>1</v>
      </c>
      <c r="U34" t="s">
        <v>150</v>
      </c>
      <c r="W34" t="s">
        <v>247</v>
      </c>
      <c r="X34">
        <f t="shared" si="10"/>
        <v>1</v>
      </c>
      <c r="Y34" t="str">
        <f t="shared" si="7"/>
        <v/>
      </c>
      <c r="AA34" t="s">
        <v>246</v>
      </c>
    </row>
    <row r="35" spans="1:27" x14ac:dyDescent="0.25">
      <c r="A35" s="2" t="s">
        <v>39</v>
      </c>
      <c r="B35" s="7">
        <v>28</v>
      </c>
      <c r="C35" s="2">
        <v>2</v>
      </c>
      <c r="D35">
        <v>1</v>
      </c>
      <c r="F35">
        <v>4</v>
      </c>
      <c r="G35">
        <v>2</v>
      </c>
      <c r="I35">
        <v>100</v>
      </c>
      <c r="J35">
        <f t="shared" si="9"/>
        <v>2</v>
      </c>
      <c r="K35">
        <f t="shared" si="2"/>
        <v>2</v>
      </c>
      <c r="L35">
        <f t="shared" si="3"/>
        <v>2</v>
      </c>
      <c r="M35">
        <f t="shared" si="4"/>
        <v>2</v>
      </c>
      <c r="N35">
        <f t="shared" si="5"/>
        <v>2</v>
      </c>
      <c r="O35">
        <f t="shared" si="6"/>
        <v>2</v>
      </c>
      <c r="P35" t="s">
        <v>96</v>
      </c>
      <c r="T35">
        <v>1</v>
      </c>
      <c r="U35" t="s">
        <v>150</v>
      </c>
      <c r="X35">
        <f t="shared" si="10"/>
        <v>0</v>
      </c>
      <c r="Y35">
        <f t="shared" si="7"/>
        <v>100</v>
      </c>
    </row>
    <row r="36" spans="1:27" x14ac:dyDescent="0.25">
      <c r="A36" s="2" t="s">
        <v>40</v>
      </c>
      <c r="B36" s="7">
        <v>29</v>
      </c>
      <c r="C36" s="2">
        <v>2</v>
      </c>
      <c r="D36">
        <v>1</v>
      </c>
      <c r="F36">
        <v>4</v>
      </c>
      <c r="G36">
        <v>2</v>
      </c>
      <c r="I36">
        <v>50</v>
      </c>
      <c r="J36">
        <f t="shared" si="9"/>
        <v>1</v>
      </c>
      <c r="K36">
        <f t="shared" si="2"/>
        <v>1</v>
      </c>
      <c r="L36">
        <f t="shared" si="3"/>
        <v>1</v>
      </c>
      <c r="M36">
        <f t="shared" si="4"/>
        <v>1</v>
      </c>
      <c r="N36">
        <f t="shared" si="5"/>
        <v>1</v>
      </c>
      <c r="O36">
        <f t="shared" si="6"/>
        <v>1</v>
      </c>
      <c r="P36" t="s">
        <v>103</v>
      </c>
      <c r="T36">
        <v>1</v>
      </c>
      <c r="U36" t="s">
        <v>150</v>
      </c>
      <c r="X36">
        <f t="shared" si="10"/>
        <v>0</v>
      </c>
      <c r="Y36">
        <f t="shared" si="7"/>
        <v>50</v>
      </c>
    </row>
    <row r="37" spans="1:27" x14ac:dyDescent="0.25">
      <c r="A37" s="2" t="s">
        <v>41</v>
      </c>
      <c r="B37" s="7">
        <v>30</v>
      </c>
      <c r="C37" s="2">
        <v>2</v>
      </c>
      <c r="D37">
        <v>1</v>
      </c>
      <c r="F37">
        <v>4</v>
      </c>
      <c r="G37">
        <v>2</v>
      </c>
      <c r="I37">
        <v>50</v>
      </c>
      <c r="J37">
        <f t="shared" si="9"/>
        <v>1</v>
      </c>
      <c r="K37">
        <f t="shared" si="2"/>
        <v>1</v>
      </c>
      <c r="L37">
        <f t="shared" si="3"/>
        <v>1</v>
      </c>
      <c r="M37">
        <f t="shared" si="4"/>
        <v>1</v>
      </c>
      <c r="N37">
        <f t="shared" si="5"/>
        <v>1</v>
      </c>
      <c r="O37">
        <f t="shared" si="6"/>
        <v>1</v>
      </c>
      <c r="P37" t="s">
        <v>96</v>
      </c>
      <c r="T37">
        <v>1</v>
      </c>
      <c r="U37" t="s">
        <v>150</v>
      </c>
      <c r="X37">
        <f t="shared" si="10"/>
        <v>0</v>
      </c>
      <c r="Y37">
        <f t="shared" si="7"/>
        <v>50</v>
      </c>
    </row>
    <row r="38" spans="1:27" x14ac:dyDescent="0.25">
      <c r="A38" s="2" t="s">
        <v>42</v>
      </c>
      <c r="B38" s="7">
        <v>31</v>
      </c>
      <c r="C38" s="2">
        <v>2</v>
      </c>
      <c r="D38">
        <v>1</v>
      </c>
      <c r="E38">
        <v>1</v>
      </c>
      <c r="F38">
        <v>4</v>
      </c>
      <c r="G38">
        <v>1</v>
      </c>
      <c r="I38">
        <v>100</v>
      </c>
      <c r="J38">
        <f t="shared" si="9"/>
        <v>1</v>
      </c>
      <c r="K38">
        <f t="shared" si="2"/>
        <v>1</v>
      </c>
      <c r="L38">
        <f t="shared" si="3"/>
        <v>1</v>
      </c>
      <c r="M38">
        <f t="shared" si="4"/>
        <v>1</v>
      </c>
      <c r="N38">
        <f t="shared" si="5"/>
        <v>1</v>
      </c>
      <c r="O38">
        <f t="shared" si="6"/>
        <v>0</v>
      </c>
      <c r="P38" t="s">
        <v>122</v>
      </c>
      <c r="T38">
        <v>1</v>
      </c>
      <c r="U38" t="s">
        <v>150</v>
      </c>
      <c r="W38" t="s">
        <v>248</v>
      </c>
      <c r="X38">
        <f t="shared" si="10"/>
        <v>1</v>
      </c>
      <c r="Y38" t="str">
        <f t="shared" si="7"/>
        <v/>
      </c>
      <c r="AA38" t="s">
        <v>246</v>
      </c>
    </row>
    <row r="39" spans="1:27" x14ac:dyDescent="0.25">
      <c r="A39" s="2" t="s">
        <v>43</v>
      </c>
      <c r="B39" s="7">
        <v>32</v>
      </c>
      <c r="C39" s="2">
        <v>2</v>
      </c>
      <c r="D39">
        <v>1</v>
      </c>
      <c r="E39">
        <v>2</v>
      </c>
      <c r="F39">
        <v>4</v>
      </c>
      <c r="G39">
        <v>2</v>
      </c>
      <c r="I39">
        <v>50</v>
      </c>
      <c r="J39">
        <f t="shared" si="9"/>
        <v>2</v>
      </c>
      <c r="K39">
        <f t="shared" si="2"/>
        <v>2</v>
      </c>
      <c r="L39">
        <f t="shared" si="3"/>
        <v>2</v>
      </c>
      <c r="M39">
        <f t="shared" si="4"/>
        <v>2</v>
      </c>
      <c r="N39">
        <f t="shared" si="5"/>
        <v>1</v>
      </c>
      <c r="O39">
        <f t="shared" si="6"/>
        <v>0</v>
      </c>
      <c r="P39" t="s">
        <v>162</v>
      </c>
      <c r="T39">
        <v>1</v>
      </c>
      <c r="U39" t="s">
        <v>150</v>
      </c>
      <c r="X39">
        <f t="shared" si="10"/>
        <v>1</v>
      </c>
      <c r="Y39" t="str">
        <f t="shared" si="7"/>
        <v/>
      </c>
    </row>
    <row r="40" spans="1:27" x14ac:dyDescent="0.25">
      <c r="A40" s="2" t="s">
        <v>44</v>
      </c>
      <c r="B40" s="7">
        <v>33</v>
      </c>
      <c r="C40" s="2">
        <v>2</v>
      </c>
      <c r="D40">
        <v>1</v>
      </c>
      <c r="E40">
        <v>1</v>
      </c>
      <c r="F40">
        <v>4</v>
      </c>
      <c r="G40">
        <v>2</v>
      </c>
      <c r="I40">
        <v>50</v>
      </c>
      <c r="J40">
        <f t="shared" si="9"/>
        <v>1</v>
      </c>
      <c r="K40">
        <f t="shared" si="2"/>
        <v>1</v>
      </c>
      <c r="L40">
        <f t="shared" si="3"/>
        <v>1</v>
      </c>
      <c r="M40">
        <f t="shared" si="4"/>
        <v>1</v>
      </c>
      <c r="N40">
        <f t="shared" si="5"/>
        <v>1</v>
      </c>
      <c r="O40">
        <f t="shared" si="6"/>
        <v>0</v>
      </c>
      <c r="P40" t="s">
        <v>238</v>
      </c>
      <c r="S40" t="s">
        <v>253</v>
      </c>
      <c r="T40">
        <v>1</v>
      </c>
      <c r="U40" t="s">
        <v>150</v>
      </c>
      <c r="X40">
        <f t="shared" si="10"/>
        <v>1</v>
      </c>
      <c r="Y40" t="str">
        <f t="shared" si="7"/>
        <v/>
      </c>
    </row>
    <row r="41" spans="1:27" x14ac:dyDescent="0.25">
      <c r="A41" t="s">
        <v>100</v>
      </c>
      <c r="B41" s="7">
        <v>34</v>
      </c>
      <c r="C41" s="2">
        <v>2</v>
      </c>
      <c r="D41">
        <v>1</v>
      </c>
      <c r="F41">
        <v>4</v>
      </c>
      <c r="G41">
        <v>1</v>
      </c>
      <c r="I41">
        <v>50</v>
      </c>
      <c r="J41">
        <f t="shared" si="9"/>
        <v>0.5</v>
      </c>
      <c r="K41">
        <f t="shared" si="2"/>
        <v>0.5</v>
      </c>
      <c r="L41">
        <f t="shared" si="3"/>
        <v>0.5</v>
      </c>
      <c r="M41">
        <f t="shared" si="4"/>
        <v>0.5</v>
      </c>
      <c r="N41">
        <f t="shared" si="5"/>
        <v>0.5</v>
      </c>
      <c r="O41">
        <f t="shared" si="6"/>
        <v>0.5</v>
      </c>
      <c r="P41" t="s">
        <v>101</v>
      </c>
      <c r="T41">
        <v>1</v>
      </c>
      <c r="U41" t="s">
        <v>150</v>
      </c>
      <c r="X41">
        <f>IF(ISNUMBER(E41),1,0)</f>
        <v>0</v>
      </c>
      <c r="Y41">
        <f t="shared" si="7"/>
        <v>50</v>
      </c>
    </row>
    <row r="42" spans="1:27" x14ac:dyDescent="0.25">
      <c r="A42" s="2"/>
      <c r="B42" s="7"/>
      <c r="D42">
        <f t="shared" si="8"/>
        <v>0</v>
      </c>
      <c r="J42">
        <f t="shared" si="9"/>
        <v>0</v>
      </c>
      <c r="K42">
        <f t="shared" si="2"/>
        <v>0</v>
      </c>
      <c r="L42">
        <f t="shared" si="3"/>
        <v>0</v>
      </c>
      <c r="M42">
        <f t="shared" si="4"/>
        <v>0</v>
      </c>
      <c r="N42">
        <f t="shared" si="5"/>
        <v>0</v>
      </c>
      <c r="O42">
        <f t="shared" si="6"/>
        <v>0</v>
      </c>
      <c r="Y42" t="str">
        <f t="shared" si="7"/>
        <v/>
      </c>
    </row>
    <row r="43" spans="1:27" x14ac:dyDescent="0.25">
      <c r="B43" s="6"/>
      <c r="C43" s="1"/>
      <c r="D43">
        <f t="shared" si="8"/>
        <v>0</v>
      </c>
      <c r="J43">
        <f t="shared" si="9"/>
        <v>0</v>
      </c>
      <c r="K43">
        <f t="shared" si="2"/>
        <v>0</v>
      </c>
      <c r="L43">
        <f t="shared" si="3"/>
        <v>0</v>
      </c>
      <c r="M43">
        <f t="shared" si="4"/>
        <v>0</v>
      </c>
      <c r="N43">
        <f t="shared" si="5"/>
        <v>0</v>
      </c>
      <c r="O43">
        <f t="shared" si="6"/>
        <v>0</v>
      </c>
      <c r="Y43" t="str">
        <f t="shared" si="7"/>
        <v/>
      </c>
    </row>
    <row r="44" spans="1:27" x14ac:dyDescent="0.25">
      <c r="A44" s="1" t="s">
        <v>27</v>
      </c>
      <c r="B44" s="17"/>
      <c r="D44">
        <f>SUM(J45:J50)</f>
        <v>2.0999999999999996</v>
      </c>
      <c r="J44">
        <f t="shared" si="9"/>
        <v>0</v>
      </c>
      <c r="K44">
        <f t="shared" si="2"/>
        <v>0</v>
      </c>
      <c r="L44">
        <f t="shared" si="3"/>
        <v>0</v>
      </c>
      <c r="M44">
        <f t="shared" si="4"/>
        <v>0</v>
      </c>
      <c r="N44">
        <f t="shared" si="5"/>
        <v>0</v>
      </c>
      <c r="O44">
        <f t="shared" si="6"/>
        <v>0</v>
      </c>
      <c r="Y44" t="str">
        <f t="shared" si="7"/>
        <v/>
      </c>
    </row>
    <row r="45" spans="1:27" x14ac:dyDescent="0.25">
      <c r="A45" t="s">
        <v>28</v>
      </c>
      <c r="B45" s="6">
        <v>35</v>
      </c>
      <c r="C45">
        <v>1</v>
      </c>
      <c r="D45">
        <v>1</v>
      </c>
      <c r="E45">
        <v>1</v>
      </c>
      <c r="F45">
        <v>2</v>
      </c>
      <c r="G45">
        <v>2</v>
      </c>
      <c r="I45">
        <v>25</v>
      </c>
      <c r="J45">
        <f t="shared" si="9"/>
        <v>1</v>
      </c>
      <c r="K45">
        <f t="shared" si="2"/>
        <v>1</v>
      </c>
      <c r="L45">
        <f t="shared" si="3"/>
        <v>0</v>
      </c>
      <c r="M45">
        <f t="shared" si="4"/>
        <v>0</v>
      </c>
      <c r="N45">
        <f t="shared" si="5"/>
        <v>0.5</v>
      </c>
      <c r="O45">
        <f t="shared" si="6"/>
        <v>0</v>
      </c>
      <c r="P45" t="s">
        <v>183</v>
      </c>
      <c r="S45" t="s">
        <v>256</v>
      </c>
      <c r="T45">
        <v>1</v>
      </c>
      <c r="U45" t="s">
        <v>150</v>
      </c>
      <c r="W45" t="s">
        <v>250</v>
      </c>
      <c r="X45">
        <f t="shared" ref="X45:X50" si="11">IF(ISNUMBER(E45),1,0)</f>
        <v>1</v>
      </c>
      <c r="Y45" t="str">
        <f t="shared" si="7"/>
        <v/>
      </c>
      <c r="AA45" t="s">
        <v>252</v>
      </c>
    </row>
    <row r="46" spans="1:27" x14ac:dyDescent="0.25">
      <c r="A46" t="s">
        <v>29</v>
      </c>
      <c r="B46" s="6">
        <v>36</v>
      </c>
      <c r="C46">
        <v>1</v>
      </c>
      <c r="D46">
        <v>1</v>
      </c>
      <c r="F46">
        <v>1</v>
      </c>
      <c r="G46">
        <v>4</v>
      </c>
      <c r="I46">
        <v>10</v>
      </c>
      <c r="J46">
        <f t="shared" si="9"/>
        <v>0.4</v>
      </c>
      <c r="K46">
        <f t="shared" si="2"/>
        <v>0</v>
      </c>
      <c r="L46">
        <f t="shared" si="3"/>
        <v>0</v>
      </c>
      <c r="M46">
        <f t="shared" si="4"/>
        <v>0</v>
      </c>
      <c r="N46">
        <f t="shared" si="5"/>
        <v>0.4</v>
      </c>
      <c r="O46">
        <f t="shared" si="6"/>
        <v>0.4</v>
      </c>
      <c r="P46" t="s">
        <v>196</v>
      </c>
      <c r="T46">
        <v>1</v>
      </c>
      <c r="U46" t="s">
        <v>150</v>
      </c>
      <c r="X46">
        <f t="shared" si="11"/>
        <v>0</v>
      </c>
      <c r="Y46">
        <f t="shared" si="7"/>
        <v>10</v>
      </c>
    </row>
    <row r="47" spans="1:27" x14ac:dyDescent="0.25">
      <c r="A47" t="s">
        <v>30</v>
      </c>
      <c r="B47" s="6">
        <v>37</v>
      </c>
      <c r="C47">
        <v>1</v>
      </c>
      <c r="D47">
        <v>1</v>
      </c>
      <c r="E47">
        <v>0</v>
      </c>
      <c r="F47">
        <v>1</v>
      </c>
      <c r="G47">
        <v>4</v>
      </c>
      <c r="I47">
        <v>10</v>
      </c>
      <c r="J47">
        <f t="shared" si="9"/>
        <v>0</v>
      </c>
      <c r="K47">
        <f t="shared" si="2"/>
        <v>0</v>
      </c>
      <c r="L47">
        <f t="shared" si="3"/>
        <v>0</v>
      </c>
      <c r="M47">
        <f t="shared" si="4"/>
        <v>0</v>
      </c>
      <c r="N47">
        <f t="shared" si="5"/>
        <v>0.4</v>
      </c>
      <c r="O47">
        <f t="shared" si="6"/>
        <v>0</v>
      </c>
      <c r="P47" t="s">
        <v>177</v>
      </c>
      <c r="T47">
        <v>1</v>
      </c>
      <c r="U47" t="s">
        <v>150</v>
      </c>
      <c r="X47">
        <f t="shared" si="11"/>
        <v>1</v>
      </c>
      <c r="Y47" t="str">
        <f t="shared" si="7"/>
        <v/>
      </c>
    </row>
    <row r="48" spans="1:27" x14ac:dyDescent="0.25">
      <c r="A48" t="s">
        <v>31</v>
      </c>
      <c r="B48" s="6">
        <v>38</v>
      </c>
      <c r="C48">
        <v>1</v>
      </c>
      <c r="D48">
        <v>1</v>
      </c>
      <c r="F48">
        <v>3</v>
      </c>
      <c r="G48">
        <v>2</v>
      </c>
      <c r="I48">
        <v>10</v>
      </c>
      <c r="J48">
        <f t="shared" si="9"/>
        <v>0.2</v>
      </c>
      <c r="K48">
        <f t="shared" si="2"/>
        <v>0.2</v>
      </c>
      <c r="L48">
        <f t="shared" si="3"/>
        <v>0.2</v>
      </c>
      <c r="M48">
        <f t="shared" si="4"/>
        <v>0</v>
      </c>
      <c r="N48">
        <f t="shared" si="5"/>
        <v>0.2</v>
      </c>
      <c r="O48">
        <f t="shared" si="6"/>
        <v>0.2</v>
      </c>
      <c r="P48" t="s">
        <v>192</v>
      </c>
      <c r="S48" t="s">
        <v>45</v>
      </c>
      <c r="T48">
        <v>1</v>
      </c>
      <c r="U48" t="s">
        <v>150</v>
      </c>
      <c r="X48">
        <f t="shared" si="11"/>
        <v>0</v>
      </c>
      <c r="Y48">
        <f t="shared" si="7"/>
        <v>10</v>
      </c>
    </row>
    <row r="49" spans="1:29" x14ac:dyDescent="0.25">
      <c r="A49" t="s">
        <v>32</v>
      </c>
      <c r="B49" s="6">
        <v>39</v>
      </c>
      <c r="C49">
        <v>1</v>
      </c>
      <c r="D49">
        <v>1</v>
      </c>
      <c r="E49">
        <v>0</v>
      </c>
      <c r="F49">
        <v>3</v>
      </c>
      <c r="G49">
        <v>2</v>
      </c>
      <c r="I49">
        <v>10</v>
      </c>
      <c r="J49">
        <f t="shared" si="9"/>
        <v>0</v>
      </c>
      <c r="K49">
        <f t="shared" si="2"/>
        <v>0</v>
      </c>
      <c r="L49">
        <f t="shared" si="3"/>
        <v>0</v>
      </c>
      <c r="M49">
        <f t="shared" si="4"/>
        <v>0</v>
      </c>
      <c r="N49">
        <f t="shared" si="5"/>
        <v>0.2</v>
      </c>
      <c r="O49">
        <f t="shared" si="6"/>
        <v>0</v>
      </c>
      <c r="P49" t="s">
        <v>182</v>
      </c>
      <c r="S49" t="s">
        <v>45</v>
      </c>
      <c r="T49">
        <v>1</v>
      </c>
      <c r="U49" t="s">
        <v>150</v>
      </c>
      <c r="X49">
        <f t="shared" si="11"/>
        <v>1</v>
      </c>
      <c r="Y49" t="str">
        <f t="shared" si="7"/>
        <v/>
      </c>
    </row>
    <row r="50" spans="1:29" x14ac:dyDescent="0.25">
      <c r="A50" t="s">
        <v>231</v>
      </c>
      <c r="B50" s="6">
        <v>40</v>
      </c>
      <c r="C50">
        <v>1</v>
      </c>
      <c r="D50">
        <v>1</v>
      </c>
      <c r="F50">
        <v>3</v>
      </c>
      <c r="G50">
        <v>2</v>
      </c>
      <c r="I50">
        <v>25</v>
      </c>
      <c r="J50">
        <f t="shared" si="9"/>
        <v>0.5</v>
      </c>
      <c r="K50">
        <f t="shared" si="2"/>
        <v>0.5</v>
      </c>
      <c r="L50">
        <f t="shared" si="3"/>
        <v>0.5</v>
      </c>
      <c r="M50">
        <f t="shared" si="4"/>
        <v>0</v>
      </c>
      <c r="N50">
        <f t="shared" si="5"/>
        <v>0.5</v>
      </c>
      <c r="O50">
        <f t="shared" si="6"/>
        <v>0.5</v>
      </c>
      <c r="P50" s="6" t="s">
        <v>197</v>
      </c>
      <c r="Q50" s="6"/>
      <c r="R50" s="6"/>
      <c r="S50" s="6" t="s">
        <v>46</v>
      </c>
      <c r="T50" s="6">
        <v>1</v>
      </c>
      <c r="U50" s="6" t="s">
        <v>150</v>
      </c>
      <c r="X50">
        <f t="shared" si="11"/>
        <v>0</v>
      </c>
      <c r="Y50">
        <f t="shared" si="7"/>
        <v>25</v>
      </c>
      <c r="AC50">
        <v>1</v>
      </c>
    </row>
    <row r="51" spans="1:29" x14ac:dyDescent="0.25">
      <c r="B51" s="6"/>
      <c r="J51">
        <f t="shared" si="9"/>
        <v>0</v>
      </c>
      <c r="K51">
        <f t="shared" si="2"/>
        <v>0</v>
      </c>
      <c r="L51">
        <f t="shared" si="3"/>
        <v>0</v>
      </c>
      <c r="M51">
        <f t="shared" si="4"/>
        <v>0</v>
      </c>
      <c r="N51">
        <f t="shared" si="5"/>
        <v>0</v>
      </c>
      <c r="O51">
        <f t="shared" si="6"/>
        <v>0</v>
      </c>
      <c r="Y51" t="str">
        <f t="shared" si="7"/>
        <v/>
      </c>
    </row>
    <row r="52" spans="1:29" x14ac:dyDescent="0.25">
      <c r="A52" s="1" t="s">
        <v>49</v>
      </c>
      <c r="B52" s="17"/>
      <c r="D52">
        <f>SUM(J53:J59)</f>
        <v>10</v>
      </c>
      <c r="J52">
        <f t="shared" si="9"/>
        <v>0</v>
      </c>
      <c r="K52">
        <f t="shared" si="2"/>
        <v>0</v>
      </c>
      <c r="L52">
        <f t="shared" si="3"/>
        <v>0</v>
      </c>
      <c r="M52">
        <f t="shared" si="4"/>
        <v>0</v>
      </c>
      <c r="N52">
        <f t="shared" si="5"/>
        <v>0</v>
      </c>
      <c r="O52">
        <f t="shared" si="6"/>
        <v>0</v>
      </c>
      <c r="Y52" t="str">
        <f t="shared" si="7"/>
        <v/>
      </c>
    </row>
    <row r="53" spans="1:29" x14ac:dyDescent="0.25">
      <c r="A53" t="s">
        <v>48</v>
      </c>
      <c r="B53" s="6">
        <v>41</v>
      </c>
      <c r="C53">
        <v>1</v>
      </c>
      <c r="D53">
        <v>1</v>
      </c>
      <c r="E53">
        <v>1</v>
      </c>
      <c r="F53">
        <v>4</v>
      </c>
      <c r="G53">
        <v>1</v>
      </c>
      <c r="I53">
        <v>100</v>
      </c>
      <c r="J53">
        <f t="shared" si="9"/>
        <v>1</v>
      </c>
      <c r="K53">
        <f t="shared" si="2"/>
        <v>1</v>
      </c>
      <c r="L53">
        <f t="shared" si="3"/>
        <v>1</v>
      </c>
      <c r="M53">
        <f t="shared" si="4"/>
        <v>1</v>
      </c>
      <c r="N53">
        <f t="shared" si="5"/>
        <v>1</v>
      </c>
      <c r="O53">
        <f t="shared" si="6"/>
        <v>0</v>
      </c>
      <c r="P53" s="6" t="s">
        <v>172</v>
      </c>
      <c r="Q53" s="6"/>
      <c r="R53" s="6"/>
      <c r="S53" s="6"/>
      <c r="T53" s="6">
        <v>1</v>
      </c>
      <c r="U53" s="6" t="s">
        <v>150</v>
      </c>
      <c r="V53" s="6"/>
      <c r="X53">
        <f t="shared" ref="X53:X59" si="12">IF(ISNUMBER(E53),1,0)</f>
        <v>1</v>
      </c>
      <c r="Y53" t="str">
        <f t="shared" si="7"/>
        <v/>
      </c>
    </row>
    <row r="54" spans="1:29" x14ac:dyDescent="0.25">
      <c r="A54" t="s">
        <v>51</v>
      </c>
      <c r="B54" s="6">
        <v>42</v>
      </c>
      <c r="C54">
        <v>1</v>
      </c>
      <c r="D54">
        <v>1</v>
      </c>
      <c r="F54">
        <v>4</v>
      </c>
      <c r="G54">
        <v>2</v>
      </c>
      <c r="I54">
        <v>100</v>
      </c>
      <c r="J54">
        <f t="shared" si="9"/>
        <v>2</v>
      </c>
      <c r="K54">
        <f t="shared" si="2"/>
        <v>2</v>
      </c>
      <c r="L54">
        <f t="shared" si="3"/>
        <v>2</v>
      </c>
      <c r="M54">
        <f t="shared" si="4"/>
        <v>2</v>
      </c>
      <c r="N54">
        <f t="shared" si="5"/>
        <v>2</v>
      </c>
      <c r="O54">
        <f t="shared" si="6"/>
        <v>2</v>
      </c>
      <c r="P54" s="6" t="s">
        <v>108</v>
      </c>
      <c r="Q54" s="6"/>
      <c r="R54" s="6"/>
      <c r="S54" s="6"/>
      <c r="T54" s="6">
        <v>1</v>
      </c>
      <c r="U54" s="6" t="s">
        <v>150</v>
      </c>
      <c r="X54">
        <f t="shared" si="12"/>
        <v>0</v>
      </c>
      <c r="Y54">
        <f t="shared" si="7"/>
        <v>100</v>
      </c>
    </row>
    <row r="55" spans="1:29" x14ac:dyDescent="0.25">
      <c r="A55" t="s">
        <v>50</v>
      </c>
      <c r="B55" s="6">
        <v>43</v>
      </c>
      <c r="C55">
        <v>1</v>
      </c>
      <c r="D55">
        <v>1</v>
      </c>
      <c r="E55">
        <v>1</v>
      </c>
      <c r="F55">
        <v>4</v>
      </c>
      <c r="G55">
        <v>1</v>
      </c>
      <c r="I55">
        <v>100</v>
      </c>
      <c r="J55">
        <f t="shared" si="9"/>
        <v>1</v>
      </c>
      <c r="K55">
        <f t="shared" si="2"/>
        <v>1</v>
      </c>
      <c r="L55">
        <f t="shared" si="3"/>
        <v>1</v>
      </c>
      <c r="M55">
        <f t="shared" si="4"/>
        <v>1</v>
      </c>
      <c r="N55">
        <f t="shared" si="5"/>
        <v>1</v>
      </c>
      <c r="O55">
        <f t="shared" si="6"/>
        <v>0</v>
      </c>
      <c r="P55" s="6" t="s">
        <v>199</v>
      </c>
      <c r="Q55" s="6"/>
      <c r="R55" s="6"/>
      <c r="S55" s="6"/>
      <c r="T55" s="6">
        <v>1</v>
      </c>
      <c r="U55" s="6" t="s">
        <v>150</v>
      </c>
      <c r="V55" s="6"/>
      <c r="X55">
        <f t="shared" si="12"/>
        <v>1</v>
      </c>
      <c r="Y55" t="str">
        <f t="shared" si="7"/>
        <v/>
      </c>
    </row>
    <row r="56" spans="1:29" x14ac:dyDescent="0.25">
      <c r="A56" t="s">
        <v>77</v>
      </c>
      <c r="B56" s="6">
        <v>44</v>
      </c>
      <c r="C56">
        <v>1</v>
      </c>
      <c r="D56">
        <v>1</v>
      </c>
      <c r="E56">
        <v>2</v>
      </c>
      <c r="F56">
        <v>4</v>
      </c>
      <c r="G56">
        <v>2</v>
      </c>
      <c r="I56">
        <v>100</v>
      </c>
      <c r="J56">
        <f t="shared" si="9"/>
        <v>2</v>
      </c>
      <c r="K56">
        <f t="shared" si="2"/>
        <v>2</v>
      </c>
      <c r="L56">
        <f t="shared" si="3"/>
        <v>2</v>
      </c>
      <c r="M56">
        <f t="shared" si="4"/>
        <v>2</v>
      </c>
      <c r="N56">
        <f t="shared" si="5"/>
        <v>2</v>
      </c>
      <c r="O56">
        <f t="shared" si="6"/>
        <v>0</v>
      </c>
      <c r="P56" t="s">
        <v>139</v>
      </c>
      <c r="T56">
        <v>1</v>
      </c>
      <c r="U56" t="s">
        <v>150</v>
      </c>
      <c r="X56">
        <f t="shared" si="12"/>
        <v>1</v>
      </c>
      <c r="Y56" t="str">
        <f t="shared" si="7"/>
        <v/>
      </c>
    </row>
    <row r="57" spans="1:29" x14ac:dyDescent="0.25">
      <c r="A57" t="s">
        <v>52</v>
      </c>
      <c r="B57" s="6">
        <v>45</v>
      </c>
      <c r="C57">
        <v>2</v>
      </c>
      <c r="D57">
        <v>1</v>
      </c>
      <c r="E57">
        <v>1</v>
      </c>
      <c r="F57">
        <v>4</v>
      </c>
      <c r="G57">
        <v>1</v>
      </c>
      <c r="I57">
        <v>100</v>
      </c>
      <c r="J57">
        <f t="shared" si="9"/>
        <v>1</v>
      </c>
      <c r="K57">
        <f t="shared" si="2"/>
        <v>1</v>
      </c>
      <c r="L57">
        <f t="shared" si="3"/>
        <v>1</v>
      </c>
      <c r="M57">
        <f t="shared" si="4"/>
        <v>1</v>
      </c>
      <c r="N57">
        <f t="shared" si="5"/>
        <v>1</v>
      </c>
      <c r="O57">
        <f t="shared" si="6"/>
        <v>0</v>
      </c>
      <c r="P57" t="s">
        <v>109</v>
      </c>
      <c r="T57">
        <v>1</v>
      </c>
      <c r="U57" t="s">
        <v>150</v>
      </c>
      <c r="V57" t="s">
        <v>150</v>
      </c>
      <c r="X57">
        <f t="shared" si="12"/>
        <v>1</v>
      </c>
      <c r="Y57" t="str">
        <f t="shared" si="7"/>
        <v/>
      </c>
    </row>
    <row r="58" spans="1:29" x14ac:dyDescent="0.25">
      <c r="A58" t="s">
        <v>53</v>
      </c>
      <c r="B58" s="6">
        <v>46</v>
      </c>
      <c r="C58">
        <v>2</v>
      </c>
      <c r="D58">
        <v>1</v>
      </c>
      <c r="E58">
        <v>1</v>
      </c>
      <c r="F58">
        <v>4</v>
      </c>
      <c r="G58">
        <v>2</v>
      </c>
      <c r="I58">
        <v>100</v>
      </c>
      <c r="J58">
        <f t="shared" si="9"/>
        <v>1</v>
      </c>
      <c r="K58">
        <f t="shared" si="2"/>
        <v>1</v>
      </c>
      <c r="L58">
        <f t="shared" si="3"/>
        <v>1</v>
      </c>
      <c r="M58">
        <f t="shared" si="4"/>
        <v>1</v>
      </c>
      <c r="N58">
        <f t="shared" si="5"/>
        <v>2</v>
      </c>
      <c r="O58">
        <f t="shared" si="6"/>
        <v>0</v>
      </c>
      <c r="P58" t="s">
        <v>119</v>
      </c>
      <c r="S58" t="s">
        <v>253</v>
      </c>
      <c r="T58">
        <v>1</v>
      </c>
      <c r="U58" t="s">
        <v>150</v>
      </c>
      <c r="X58">
        <f t="shared" si="12"/>
        <v>1</v>
      </c>
      <c r="Y58" t="str">
        <f t="shared" si="7"/>
        <v/>
      </c>
    </row>
    <row r="59" spans="1:29" x14ac:dyDescent="0.25">
      <c r="A59" t="s">
        <v>54</v>
      </c>
      <c r="B59" s="6">
        <v>47</v>
      </c>
      <c r="C59">
        <v>2</v>
      </c>
      <c r="D59">
        <v>1</v>
      </c>
      <c r="E59">
        <v>2</v>
      </c>
      <c r="F59">
        <v>4</v>
      </c>
      <c r="G59">
        <v>2</v>
      </c>
      <c r="I59">
        <v>100</v>
      </c>
      <c r="J59">
        <f t="shared" si="9"/>
        <v>2</v>
      </c>
      <c r="K59">
        <f t="shared" si="2"/>
        <v>2</v>
      </c>
      <c r="L59">
        <f t="shared" si="3"/>
        <v>2</v>
      </c>
      <c r="M59">
        <f t="shared" si="4"/>
        <v>2</v>
      </c>
      <c r="N59">
        <f t="shared" si="5"/>
        <v>2</v>
      </c>
      <c r="O59">
        <f t="shared" si="6"/>
        <v>0</v>
      </c>
      <c r="P59" t="s">
        <v>244</v>
      </c>
      <c r="T59">
        <v>1</v>
      </c>
      <c r="U59" t="s">
        <v>150</v>
      </c>
      <c r="X59">
        <f t="shared" si="12"/>
        <v>1</v>
      </c>
      <c r="Y59" t="str">
        <f t="shared" si="7"/>
        <v/>
      </c>
    </row>
    <row r="60" spans="1:29" x14ac:dyDescent="0.25">
      <c r="B60" s="6"/>
      <c r="J60">
        <f t="shared" si="9"/>
        <v>0</v>
      </c>
      <c r="K60">
        <f t="shared" si="2"/>
        <v>0</v>
      </c>
      <c r="L60">
        <f t="shared" si="3"/>
        <v>0</v>
      </c>
      <c r="M60">
        <f t="shared" si="4"/>
        <v>0</v>
      </c>
      <c r="N60">
        <f t="shared" si="5"/>
        <v>0</v>
      </c>
      <c r="O60">
        <f t="shared" si="6"/>
        <v>0</v>
      </c>
      <c r="Y60" t="str">
        <f t="shared" si="7"/>
        <v/>
      </c>
    </row>
    <row r="61" spans="1:29" x14ac:dyDescent="0.25">
      <c r="A61" s="1" t="s">
        <v>47</v>
      </c>
      <c r="B61" s="17"/>
      <c r="D61">
        <f>SUM(J62:J84)</f>
        <v>30.199999999999992</v>
      </c>
      <c r="J61">
        <f t="shared" si="9"/>
        <v>0</v>
      </c>
      <c r="K61">
        <f t="shared" si="2"/>
        <v>0</v>
      </c>
      <c r="L61">
        <f t="shared" si="3"/>
        <v>0</v>
      </c>
      <c r="M61">
        <f t="shared" si="4"/>
        <v>0</v>
      </c>
      <c r="N61">
        <f t="shared" si="5"/>
        <v>0</v>
      </c>
      <c r="O61">
        <f t="shared" si="6"/>
        <v>0</v>
      </c>
      <c r="Y61" t="str">
        <f t="shared" si="7"/>
        <v/>
      </c>
    </row>
    <row r="62" spans="1:29" x14ac:dyDescent="0.25">
      <c r="A62" t="s">
        <v>222</v>
      </c>
      <c r="B62" s="6">
        <v>48</v>
      </c>
      <c r="C62">
        <v>1</v>
      </c>
      <c r="D62">
        <v>1</v>
      </c>
      <c r="F62">
        <v>4</v>
      </c>
      <c r="G62">
        <v>2</v>
      </c>
      <c r="I62">
        <v>90</v>
      </c>
      <c r="J62">
        <f t="shared" si="9"/>
        <v>1.8</v>
      </c>
      <c r="K62">
        <f t="shared" si="2"/>
        <v>1.8</v>
      </c>
      <c r="L62">
        <f t="shared" si="3"/>
        <v>1.8</v>
      </c>
      <c r="M62">
        <f t="shared" si="4"/>
        <v>1.8</v>
      </c>
      <c r="N62">
        <f t="shared" si="5"/>
        <v>1.8</v>
      </c>
      <c r="O62">
        <f t="shared" si="6"/>
        <v>1.8</v>
      </c>
      <c r="P62" s="6" t="s">
        <v>241</v>
      </c>
      <c r="Q62" s="6"/>
      <c r="R62" s="6"/>
      <c r="S62" s="6"/>
      <c r="T62" s="6">
        <v>1</v>
      </c>
      <c r="U62" s="6" t="s">
        <v>150</v>
      </c>
      <c r="V62" s="6"/>
      <c r="X62">
        <f t="shared" ref="X62:X85" si="13">IF(ISNUMBER(E62),1,0)</f>
        <v>0</v>
      </c>
      <c r="Y62">
        <f t="shared" si="7"/>
        <v>90</v>
      </c>
    </row>
    <row r="63" spans="1:29" x14ac:dyDescent="0.25">
      <c r="A63" t="s">
        <v>55</v>
      </c>
      <c r="B63" s="6">
        <v>49</v>
      </c>
      <c r="C63">
        <v>1</v>
      </c>
      <c r="D63">
        <v>1</v>
      </c>
      <c r="F63">
        <v>4</v>
      </c>
      <c r="G63">
        <v>2</v>
      </c>
      <c r="I63">
        <v>90</v>
      </c>
      <c r="J63">
        <f t="shared" si="9"/>
        <v>1.8</v>
      </c>
      <c r="K63">
        <f t="shared" si="2"/>
        <v>1.8</v>
      </c>
      <c r="L63">
        <f t="shared" si="3"/>
        <v>1.8</v>
      </c>
      <c r="M63">
        <f t="shared" si="4"/>
        <v>1.8</v>
      </c>
      <c r="N63">
        <f t="shared" si="5"/>
        <v>1.8</v>
      </c>
      <c r="O63">
        <f t="shared" si="6"/>
        <v>1.8</v>
      </c>
      <c r="P63" s="6" t="s">
        <v>105</v>
      </c>
      <c r="Q63" s="6"/>
      <c r="R63" s="6"/>
      <c r="S63" s="6"/>
      <c r="T63" s="6">
        <v>1</v>
      </c>
      <c r="U63" s="6" t="s">
        <v>150</v>
      </c>
      <c r="V63" s="6"/>
      <c r="X63">
        <f t="shared" si="13"/>
        <v>0</v>
      </c>
      <c r="Y63">
        <f t="shared" si="7"/>
        <v>90</v>
      </c>
    </row>
    <row r="64" spans="1:29" x14ac:dyDescent="0.25">
      <c r="A64" t="s">
        <v>56</v>
      </c>
      <c r="B64" s="6">
        <v>50</v>
      </c>
      <c r="C64">
        <v>1</v>
      </c>
      <c r="D64">
        <v>1</v>
      </c>
      <c r="F64">
        <v>3</v>
      </c>
      <c r="G64">
        <v>1</v>
      </c>
      <c r="I64">
        <v>90</v>
      </c>
      <c r="J64">
        <f t="shared" si="9"/>
        <v>0.9</v>
      </c>
      <c r="K64">
        <f t="shared" si="2"/>
        <v>0.9</v>
      </c>
      <c r="L64">
        <f t="shared" si="3"/>
        <v>0.9</v>
      </c>
      <c r="M64">
        <f t="shared" si="4"/>
        <v>0</v>
      </c>
      <c r="N64">
        <f t="shared" si="5"/>
        <v>0.9</v>
      </c>
      <c r="O64">
        <f t="shared" si="6"/>
        <v>0.9</v>
      </c>
      <c r="P64" s="6" t="s">
        <v>105</v>
      </c>
      <c r="Q64" s="6"/>
      <c r="R64" s="6"/>
      <c r="S64" s="6" t="s">
        <v>255</v>
      </c>
      <c r="T64" s="6">
        <v>1</v>
      </c>
      <c r="U64" s="6" t="s">
        <v>150</v>
      </c>
      <c r="V64" s="6"/>
      <c r="X64">
        <f t="shared" si="13"/>
        <v>0</v>
      </c>
      <c r="Y64">
        <f t="shared" si="7"/>
        <v>90</v>
      </c>
    </row>
    <row r="65" spans="1:25" x14ac:dyDescent="0.25">
      <c r="A65" t="s">
        <v>57</v>
      </c>
      <c r="B65" s="6">
        <v>51</v>
      </c>
      <c r="C65">
        <v>1</v>
      </c>
      <c r="D65">
        <v>1</v>
      </c>
      <c r="F65">
        <v>3</v>
      </c>
      <c r="G65">
        <v>1</v>
      </c>
      <c r="I65">
        <v>90</v>
      </c>
      <c r="J65">
        <f t="shared" si="9"/>
        <v>0.9</v>
      </c>
      <c r="K65">
        <f t="shared" si="2"/>
        <v>0.9</v>
      </c>
      <c r="L65">
        <f t="shared" si="3"/>
        <v>0.9</v>
      </c>
      <c r="M65">
        <f t="shared" si="4"/>
        <v>0</v>
      </c>
      <c r="N65">
        <f t="shared" si="5"/>
        <v>0.9</v>
      </c>
      <c r="O65">
        <f t="shared" si="6"/>
        <v>0.9</v>
      </c>
      <c r="P65" s="6" t="s">
        <v>200</v>
      </c>
      <c r="Q65" s="6"/>
      <c r="R65" s="6"/>
      <c r="S65" s="6"/>
      <c r="T65" s="6">
        <v>1</v>
      </c>
      <c r="U65" s="6" t="s">
        <v>150</v>
      </c>
      <c r="V65" s="6"/>
      <c r="X65">
        <f t="shared" si="13"/>
        <v>0</v>
      </c>
      <c r="Y65">
        <f t="shared" si="7"/>
        <v>90</v>
      </c>
    </row>
    <row r="66" spans="1:25" x14ac:dyDescent="0.25">
      <c r="A66" t="s">
        <v>167</v>
      </c>
      <c r="B66" s="6">
        <v>52</v>
      </c>
      <c r="C66">
        <v>1</v>
      </c>
      <c r="D66">
        <v>1</v>
      </c>
      <c r="E66">
        <v>2</v>
      </c>
      <c r="F66">
        <v>3</v>
      </c>
      <c r="G66">
        <v>2</v>
      </c>
      <c r="I66">
        <v>90</v>
      </c>
      <c r="J66">
        <f t="shared" si="9"/>
        <v>2</v>
      </c>
      <c r="K66">
        <f t="shared" si="2"/>
        <v>2</v>
      </c>
      <c r="L66">
        <f t="shared" si="3"/>
        <v>2</v>
      </c>
      <c r="M66">
        <f t="shared" si="4"/>
        <v>0</v>
      </c>
      <c r="N66">
        <f t="shared" si="5"/>
        <v>1.8</v>
      </c>
      <c r="O66">
        <f t="shared" si="6"/>
        <v>0</v>
      </c>
      <c r="P66" s="6" t="s">
        <v>128</v>
      </c>
      <c r="Q66" s="6"/>
      <c r="R66" s="6"/>
      <c r="S66" s="6"/>
      <c r="T66" s="6">
        <v>1</v>
      </c>
      <c r="U66" s="6" t="s">
        <v>150</v>
      </c>
      <c r="V66" s="6"/>
      <c r="X66">
        <f t="shared" si="13"/>
        <v>1</v>
      </c>
      <c r="Y66" t="str">
        <f t="shared" si="7"/>
        <v/>
      </c>
    </row>
    <row r="67" spans="1:25" x14ac:dyDescent="0.25">
      <c r="A67" t="s">
        <v>191</v>
      </c>
      <c r="B67" s="6">
        <v>53</v>
      </c>
      <c r="C67">
        <v>1</v>
      </c>
      <c r="D67">
        <v>1</v>
      </c>
      <c r="E67">
        <v>1</v>
      </c>
      <c r="G67">
        <v>2</v>
      </c>
      <c r="I67">
        <v>90</v>
      </c>
      <c r="J67">
        <f t="shared" si="9"/>
        <v>1</v>
      </c>
      <c r="N67">
        <f t="shared" si="5"/>
        <v>1.8</v>
      </c>
      <c r="O67">
        <f t="shared" si="6"/>
        <v>0</v>
      </c>
      <c r="P67" s="6" t="s">
        <v>172</v>
      </c>
      <c r="Q67" s="6"/>
      <c r="R67" s="6"/>
      <c r="S67" s="6" t="s">
        <v>254</v>
      </c>
      <c r="T67" s="6">
        <v>1</v>
      </c>
      <c r="U67" s="6" t="s">
        <v>150</v>
      </c>
      <c r="V67" s="6"/>
      <c r="X67">
        <f t="shared" si="13"/>
        <v>1</v>
      </c>
      <c r="Y67" t="str">
        <f t="shared" si="7"/>
        <v/>
      </c>
    </row>
    <row r="68" spans="1:25" x14ac:dyDescent="0.25">
      <c r="A68" t="s">
        <v>58</v>
      </c>
      <c r="B68" s="6">
        <v>54</v>
      </c>
      <c r="C68">
        <v>1</v>
      </c>
      <c r="D68">
        <v>1</v>
      </c>
      <c r="F68">
        <v>3</v>
      </c>
      <c r="G68">
        <v>1</v>
      </c>
      <c r="I68">
        <v>90</v>
      </c>
      <c r="J68">
        <f t="shared" si="9"/>
        <v>0.9</v>
      </c>
      <c r="K68">
        <f t="shared" si="2"/>
        <v>0.9</v>
      </c>
      <c r="L68">
        <f t="shared" si="3"/>
        <v>0.9</v>
      </c>
      <c r="M68">
        <f t="shared" si="4"/>
        <v>0</v>
      </c>
      <c r="N68">
        <f t="shared" si="5"/>
        <v>0.9</v>
      </c>
      <c r="O68">
        <f t="shared" si="6"/>
        <v>0.9</v>
      </c>
      <c r="P68" s="6" t="s">
        <v>111</v>
      </c>
      <c r="Q68" s="6"/>
      <c r="R68" s="6"/>
      <c r="S68" s="6"/>
      <c r="T68" s="6">
        <v>1</v>
      </c>
      <c r="U68" s="6" t="s">
        <v>150</v>
      </c>
      <c r="V68" s="6"/>
      <c r="X68">
        <f t="shared" si="13"/>
        <v>0</v>
      </c>
      <c r="Y68">
        <f t="shared" si="7"/>
        <v>90</v>
      </c>
    </row>
    <row r="69" spans="1:25" x14ac:dyDescent="0.25">
      <c r="A69" t="s">
        <v>258</v>
      </c>
      <c r="B69" s="6">
        <v>55</v>
      </c>
      <c r="C69">
        <v>1</v>
      </c>
      <c r="D69">
        <v>1</v>
      </c>
      <c r="E69">
        <v>2</v>
      </c>
      <c r="F69">
        <v>4</v>
      </c>
      <c r="G69">
        <v>2</v>
      </c>
      <c r="I69">
        <v>90</v>
      </c>
      <c r="J69">
        <f t="shared" si="9"/>
        <v>2</v>
      </c>
      <c r="K69">
        <f t="shared" si="2"/>
        <v>2</v>
      </c>
      <c r="L69">
        <f t="shared" si="3"/>
        <v>2</v>
      </c>
      <c r="M69">
        <f t="shared" si="4"/>
        <v>2</v>
      </c>
      <c r="N69">
        <f t="shared" si="5"/>
        <v>1.8</v>
      </c>
      <c r="O69">
        <f t="shared" ref="O69:O121" si="14">IF(ISNUMBER(E69), 0, J69)</f>
        <v>0</v>
      </c>
      <c r="P69" s="6" t="s">
        <v>200</v>
      </c>
      <c r="Q69" s="6"/>
      <c r="R69" s="6"/>
      <c r="S69" s="6" t="s">
        <v>259</v>
      </c>
      <c r="T69" s="6">
        <v>1</v>
      </c>
      <c r="U69" s="6" t="s">
        <v>150</v>
      </c>
      <c r="V69" s="6"/>
      <c r="X69">
        <f t="shared" si="13"/>
        <v>1</v>
      </c>
      <c r="Y69" t="str">
        <f t="shared" si="7"/>
        <v/>
      </c>
    </row>
    <row r="70" spans="1:25" x14ac:dyDescent="0.25">
      <c r="A70" t="s">
        <v>59</v>
      </c>
      <c r="B70" s="6">
        <v>56</v>
      </c>
      <c r="C70">
        <v>1</v>
      </c>
      <c r="D70">
        <v>1</v>
      </c>
      <c r="E70">
        <v>2</v>
      </c>
      <c r="F70">
        <v>4</v>
      </c>
      <c r="G70">
        <v>2</v>
      </c>
      <c r="I70">
        <v>90</v>
      </c>
      <c r="J70">
        <f t="shared" si="9"/>
        <v>2</v>
      </c>
      <c r="K70">
        <f t="shared" ref="K70:K85" si="15">IF(F70&gt;1,J70,0)</f>
        <v>2</v>
      </c>
      <c r="L70">
        <f t="shared" ref="L70:L85" si="16">IF(F70&gt;2,J70,0)</f>
        <v>2</v>
      </c>
      <c r="M70">
        <f t="shared" ref="M70:M85" si="17">IF(F70&gt;3,J70,0)</f>
        <v>2</v>
      </c>
      <c r="N70">
        <f t="shared" ref="N70:N109" si="18">IF(D70=1,G70*I70/100,0)</f>
        <v>1.8</v>
      </c>
      <c r="O70">
        <f t="shared" si="14"/>
        <v>0</v>
      </c>
      <c r="P70" s="6" t="s">
        <v>106</v>
      </c>
      <c r="Q70" s="6"/>
      <c r="R70" s="6"/>
      <c r="S70" s="6"/>
      <c r="T70" s="6">
        <v>1</v>
      </c>
      <c r="U70" s="6" t="s">
        <v>150</v>
      </c>
      <c r="V70" s="6"/>
      <c r="X70">
        <f t="shared" si="13"/>
        <v>1</v>
      </c>
      <c r="Y70" t="str">
        <f t="shared" ref="Y70:Y130" si="19">IF(ISNUMBER(E70),"",IF(ISNUMBER(I70),I70,""))</f>
        <v/>
      </c>
    </row>
    <row r="71" spans="1:25" x14ac:dyDescent="0.25">
      <c r="A71" t="s">
        <v>60</v>
      </c>
      <c r="B71" s="6">
        <v>57</v>
      </c>
      <c r="C71">
        <v>2</v>
      </c>
      <c r="D71">
        <v>1</v>
      </c>
      <c r="E71">
        <v>2</v>
      </c>
      <c r="F71">
        <v>4</v>
      </c>
      <c r="G71">
        <v>2</v>
      </c>
      <c r="I71">
        <v>90</v>
      </c>
      <c r="J71">
        <f t="shared" si="9"/>
        <v>2</v>
      </c>
      <c r="K71">
        <f t="shared" si="15"/>
        <v>2</v>
      </c>
      <c r="L71">
        <f t="shared" si="16"/>
        <v>2</v>
      </c>
      <c r="M71">
        <f t="shared" si="17"/>
        <v>2</v>
      </c>
      <c r="N71">
        <f t="shared" si="18"/>
        <v>1.8</v>
      </c>
      <c r="O71">
        <f t="shared" si="14"/>
        <v>0</v>
      </c>
      <c r="P71" t="s">
        <v>102</v>
      </c>
      <c r="T71">
        <v>1</v>
      </c>
      <c r="U71" t="s">
        <v>150</v>
      </c>
      <c r="V71" t="s">
        <v>150</v>
      </c>
      <c r="X71">
        <f t="shared" si="13"/>
        <v>1</v>
      </c>
      <c r="Y71" t="str">
        <f t="shared" si="19"/>
        <v/>
      </c>
    </row>
    <row r="72" spans="1:25" x14ac:dyDescent="0.25">
      <c r="A72" t="s">
        <v>61</v>
      </c>
      <c r="B72" s="6">
        <v>58</v>
      </c>
      <c r="C72">
        <v>2</v>
      </c>
      <c r="D72">
        <v>1</v>
      </c>
      <c r="E72">
        <v>2</v>
      </c>
      <c r="F72">
        <v>4</v>
      </c>
      <c r="G72">
        <v>2</v>
      </c>
      <c r="I72">
        <v>90</v>
      </c>
      <c r="J72">
        <f t="shared" si="9"/>
        <v>2</v>
      </c>
      <c r="K72">
        <f t="shared" si="15"/>
        <v>2</v>
      </c>
      <c r="L72">
        <f t="shared" si="16"/>
        <v>2</v>
      </c>
      <c r="M72">
        <f t="shared" si="17"/>
        <v>2</v>
      </c>
      <c r="N72">
        <f t="shared" si="18"/>
        <v>1.8</v>
      </c>
      <c r="O72">
        <f t="shared" si="14"/>
        <v>0</v>
      </c>
      <c r="P72" t="s">
        <v>114</v>
      </c>
      <c r="T72">
        <v>1</v>
      </c>
      <c r="U72" t="s">
        <v>150</v>
      </c>
      <c r="V72" t="s">
        <v>150</v>
      </c>
      <c r="X72">
        <f t="shared" si="13"/>
        <v>1</v>
      </c>
      <c r="Y72" t="str">
        <f t="shared" si="19"/>
        <v/>
      </c>
    </row>
    <row r="73" spans="1:25" x14ac:dyDescent="0.25">
      <c r="A73" t="s">
        <v>62</v>
      </c>
      <c r="B73" s="6">
        <v>59</v>
      </c>
      <c r="C73">
        <v>2</v>
      </c>
      <c r="D73">
        <v>1</v>
      </c>
      <c r="E73">
        <v>2</v>
      </c>
      <c r="F73">
        <v>4</v>
      </c>
      <c r="G73">
        <v>2</v>
      </c>
      <c r="I73">
        <v>90</v>
      </c>
      <c r="J73">
        <f t="shared" si="9"/>
        <v>2</v>
      </c>
      <c r="K73">
        <f t="shared" si="15"/>
        <v>2</v>
      </c>
      <c r="L73">
        <f t="shared" si="16"/>
        <v>2</v>
      </c>
      <c r="M73">
        <f t="shared" si="17"/>
        <v>2</v>
      </c>
      <c r="N73">
        <f t="shared" si="18"/>
        <v>1.8</v>
      </c>
      <c r="O73">
        <f t="shared" si="14"/>
        <v>0</v>
      </c>
      <c r="P73" t="s">
        <v>115</v>
      </c>
      <c r="T73">
        <v>1</v>
      </c>
      <c r="U73" t="s">
        <v>150</v>
      </c>
      <c r="X73">
        <f t="shared" si="13"/>
        <v>1</v>
      </c>
      <c r="Y73" t="str">
        <f t="shared" si="19"/>
        <v/>
      </c>
    </row>
    <row r="74" spans="1:25" x14ac:dyDescent="0.25">
      <c r="A74" t="s">
        <v>63</v>
      </c>
      <c r="B74" s="6">
        <v>60</v>
      </c>
      <c r="C74">
        <v>2</v>
      </c>
      <c r="D74">
        <v>1</v>
      </c>
      <c r="F74">
        <v>4</v>
      </c>
      <c r="G74">
        <v>1</v>
      </c>
      <c r="I74">
        <v>90</v>
      </c>
      <c r="J74">
        <f t="shared" ref="J74:J126" si="20">IF(ISNUMBER(E74), E74, I74*G74/100)</f>
        <v>0.9</v>
      </c>
      <c r="K74">
        <f t="shared" si="15"/>
        <v>0.9</v>
      </c>
      <c r="L74">
        <f t="shared" si="16"/>
        <v>0.9</v>
      </c>
      <c r="M74">
        <f t="shared" si="17"/>
        <v>0.9</v>
      </c>
      <c r="N74">
        <f t="shared" si="18"/>
        <v>0.9</v>
      </c>
      <c r="O74">
        <f t="shared" si="14"/>
        <v>0.9</v>
      </c>
      <c r="P74" t="s">
        <v>107</v>
      </c>
      <c r="T74">
        <v>1</v>
      </c>
      <c r="U74" t="s">
        <v>150</v>
      </c>
      <c r="X74">
        <f t="shared" si="13"/>
        <v>0</v>
      </c>
      <c r="Y74">
        <f t="shared" si="19"/>
        <v>90</v>
      </c>
    </row>
    <row r="75" spans="1:25" x14ac:dyDescent="0.25">
      <c r="A75" t="s">
        <v>64</v>
      </c>
      <c r="B75" s="6">
        <v>61</v>
      </c>
      <c r="C75">
        <v>2</v>
      </c>
      <c r="D75">
        <v>1</v>
      </c>
      <c r="F75">
        <v>3</v>
      </c>
      <c r="G75">
        <v>1</v>
      </c>
      <c r="I75">
        <v>90</v>
      </c>
      <c r="J75">
        <f t="shared" si="20"/>
        <v>0.9</v>
      </c>
      <c r="K75">
        <f t="shared" si="15"/>
        <v>0.9</v>
      </c>
      <c r="L75">
        <f t="shared" si="16"/>
        <v>0.9</v>
      </c>
      <c r="M75">
        <f t="shared" si="17"/>
        <v>0</v>
      </c>
      <c r="N75">
        <f t="shared" si="18"/>
        <v>0.9</v>
      </c>
      <c r="O75">
        <f t="shared" si="14"/>
        <v>0.9</v>
      </c>
      <c r="P75" t="s">
        <v>164</v>
      </c>
      <c r="T75">
        <v>1</v>
      </c>
      <c r="U75" t="s">
        <v>150</v>
      </c>
      <c r="X75">
        <f t="shared" si="13"/>
        <v>0</v>
      </c>
      <c r="Y75">
        <f t="shared" si="19"/>
        <v>90</v>
      </c>
    </row>
    <row r="76" spans="1:25" x14ac:dyDescent="0.25">
      <c r="A76" t="s">
        <v>65</v>
      </c>
      <c r="B76" s="6">
        <v>62</v>
      </c>
      <c r="C76">
        <v>2</v>
      </c>
      <c r="D76">
        <v>1</v>
      </c>
      <c r="E76">
        <v>2</v>
      </c>
      <c r="F76">
        <v>3</v>
      </c>
      <c r="G76">
        <v>2</v>
      </c>
      <c r="I76">
        <v>90</v>
      </c>
      <c r="J76">
        <f t="shared" si="20"/>
        <v>2</v>
      </c>
      <c r="K76">
        <f t="shared" si="15"/>
        <v>2</v>
      </c>
      <c r="L76">
        <f t="shared" si="16"/>
        <v>2</v>
      </c>
      <c r="M76">
        <f t="shared" si="17"/>
        <v>0</v>
      </c>
      <c r="N76">
        <f t="shared" si="18"/>
        <v>1.8</v>
      </c>
      <c r="O76">
        <f t="shared" si="14"/>
        <v>0</v>
      </c>
      <c r="P76" t="s">
        <v>155</v>
      </c>
      <c r="T76">
        <v>1</v>
      </c>
      <c r="U76" t="s">
        <v>150</v>
      </c>
      <c r="V76" t="s">
        <v>150</v>
      </c>
      <c r="X76">
        <f t="shared" si="13"/>
        <v>1</v>
      </c>
      <c r="Y76" t="str">
        <f t="shared" si="19"/>
        <v/>
      </c>
    </row>
    <row r="77" spans="1:25" x14ac:dyDescent="0.25">
      <c r="A77" t="s">
        <v>166</v>
      </c>
      <c r="B77" s="6">
        <v>63</v>
      </c>
      <c r="C77">
        <v>2</v>
      </c>
      <c r="D77">
        <v>1</v>
      </c>
      <c r="E77">
        <v>1</v>
      </c>
      <c r="F77">
        <v>3</v>
      </c>
      <c r="G77">
        <v>1</v>
      </c>
      <c r="I77">
        <v>90</v>
      </c>
      <c r="J77">
        <f t="shared" si="20"/>
        <v>1</v>
      </c>
      <c r="K77">
        <f t="shared" si="15"/>
        <v>1</v>
      </c>
      <c r="L77">
        <f t="shared" si="16"/>
        <v>1</v>
      </c>
      <c r="M77">
        <f t="shared" si="17"/>
        <v>0</v>
      </c>
      <c r="N77">
        <f t="shared" si="18"/>
        <v>0.9</v>
      </c>
      <c r="O77">
        <f t="shared" si="14"/>
        <v>0</v>
      </c>
      <c r="P77" t="s">
        <v>156</v>
      </c>
      <c r="T77">
        <v>1</v>
      </c>
      <c r="U77" t="s">
        <v>150</v>
      </c>
      <c r="X77">
        <f t="shared" si="13"/>
        <v>1</v>
      </c>
      <c r="Y77" t="str">
        <f t="shared" si="19"/>
        <v/>
      </c>
    </row>
    <row r="78" spans="1:25" x14ac:dyDescent="0.25">
      <c r="A78" t="s">
        <v>67</v>
      </c>
      <c r="B78" s="6">
        <v>64</v>
      </c>
      <c r="C78">
        <v>2</v>
      </c>
      <c r="D78">
        <v>1</v>
      </c>
      <c r="F78">
        <v>4</v>
      </c>
      <c r="G78">
        <v>1</v>
      </c>
      <c r="I78">
        <v>90</v>
      </c>
      <c r="J78">
        <f t="shared" si="20"/>
        <v>0.9</v>
      </c>
      <c r="K78">
        <f t="shared" si="15"/>
        <v>0.9</v>
      </c>
      <c r="L78">
        <f t="shared" si="16"/>
        <v>0.9</v>
      </c>
      <c r="M78">
        <f t="shared" si="17"/>
        <v>0.9</v>
      </c>
      <c r="N78">
        <f t="shared" si="18"/>
        <v>0.9</v>
      </c>
      <c r="O78">
        <f t="shared" si="14"/>
        <v>0.9</v>
      </c>
      <c r="P78" t="s">
        <v>113</v>
      </c>
      <c r="T78">
        <v>1</v>
      </c>
      <c r="U78" t="s">
        <v>150</v>
      </c>
      <c r="X78">
        <f t="shared" si="13"/>
        <v>0</v>
      </c>
      <c r="Y78">
        <f t="shared" si="19"/>
        <v>90</v>
      </c>
    </row>
    <row r="79" spans="1:25" x14ac:dyDescent="0.25">
      <c r="A79" t="s">
        <v>127</v>
      </c>
      <c r="B79" s="6">
        <v>65</v>
      </c>
      <c r="C79">
        <v>2</v>
      </c>
      <c r="D79">
        <v>1</v>
      </c>
      <c r="E79">
        <v>1</v>
      </c>
      <c r="F79">
        <v>4</v>
      </c>
      <c r="G79">
        <v>1</v>
      </c>
      <c r="I79">
        <v>90</v>
      </c>
      <c r="J79">
        <f t="shared" si="20"/>
        <v>1</v>
      </c>
      <c r="K79">
        <f t="shared" si="15"/>
        <v>1</v>
      </c>
      <c r="L79">
        <f t="shared" si="16"/>
        <v>1</v>
      </c>
      <c r="M79">
        <f t="shared" si="17"/>
        <v>1</v>
      </c>
      <c r="N79">
        <f t="shared" si="18"/>
        <v>0.9</v>
      </c>
      <c r="O79">
        <f t="shared" si="14"/>
        <v>0</v>
      </c>
      <c r="P79" t="s">
        <v>112</v>
      </c>
      <c r="T79">
        <v>1</v>
      </c>
      <c r="U79" t="s">
        <v>150</v>
      </c>
      <c r="X79">
        <f t="shared" si="13"/>
        <v>1</v>
      </c>
      <c r="Y79" t="str">
        <f t="shared" si="19"/>
        <v/>
      </c>
    </row>
    <row r="80" spans="1:25" x14ac:dyDescent="0.25">
      <c r="A80" t="s">
        <v>68</v>
      </c>
      <c r="B80" s="6">
        <v>66</v>
      </c>
      <c r="C80">
        <v>2</v>
      </c>
      <c r="D80">
        <v>1</v>
      </c>
      <c r="F80">
        <v>4</v>
      </c>
      <c r="G80">
        <v>1</v>
      </c>
      <c r="I80">
        <v>90</v>
      </c>
      <c r="J80">
        <f t="shared" si="20"/>
        <v>0.9</v>
      </c>
      <c r="K80">
        <f t="shared" si="15"/>
        <v>0.9</v>
      </c>
      <c r="L80">
        <f t="shared" si="16"/>
        <v>0.9</v>
      </c>
      <c r="M80">
        <f t="shared" si="17"/>
        <v>0.9</v>
      </c>
      <c r="N80">
        <f t="shared" si="18"/>
        <v>0.9</v>
      </c>
      <c r="O80">
        <f t="shared" si="14"/>
        <v>0.9</v>
      </c>
      <c r="P80" t="s">
        <v>92</v>
      </c>
      <c r="T80">
        <v>1</v>
      </c>
      <c r="U80" t="s">
        <v>150</v>
      </c>
      <c r="X80">
        <f t="shared" si="13"/>
        <v>0</v>
      </c>
      <c r="Y80">
        <f t="shared" si="19"/>
        <v>90</v>
      </c>
    </row>
    <row r="81" spans="1:27" x14ac:dyDescent="0.25">
      <c r="A81" t="s">
        <v>66</v>
      </c>
      <c r="B81" s="6">
        <v>67</v>
      </c>
      <c r="C81">
        <v>2</v>
      </c>
      <c r="D81">
        <v>1</v>
      </c>
      <c r="E81">
        <v>1</v>
      </c>
      <c r="F81">
        <v>3</v>
      </c>
      <c r="G81">
        <v>1</v>
      </c>
      <c r="I81">
        <v>90</v>
      </c>
      <c r="J81">
        <f t="shared" si="20"/>
        <v>1</v>
      </c>
      <c r="K81">
        <f t="shared" si="15"/>
        <v>1</v>
      </c>
      <c r="L81">
        <f t="shared" si="16"/>
        <v>1</v>
      </c>
      <c r="M81">
        <f t="shared" si="17"/>
        <v>0</v>
      </c>
      <c r="N81">
        <f t="shared" si="18"/>
        <v>0.9</v>
      </c>
      <c r="O81">
        <f t="shared" si="14"/>
        <v>0</v>
      </c>
      <c r="P81" t="s">
        <v>115</v>
      </c>
      <c r="T81" s="6">
        <v>1</v>
      </c>
      <c r="U81" s="6" t="s">
        <v>150</v>
      </c>
      <c r="X81">
        <f t="shared" si="13"/>
        <v>1</v>
      </c>
      <c r="Y81" t="str">
        <f t="shared" si="19"/>
        <v/>
      </c>
    </row>
    <row r="82" spans="1:27" x14ac:dyDescent="0.25">
      <c r="A82" t="s">
        <v>169</v>
      </c>
      <c r="B82" s="6">
        <v>68</v>
      </c>
      <c r="C82">
        <v>2</v>
      </c>
      <c r="D82">
        <v>1</v>
      </c>
      <c r="F82">
        <v>3</v>
      </c>
      <c r="G82">
        <v>1</v>
      </c>
      <c r="I82">
        <v>90</v>
      </c>
      <c r="J82">
        <f t="shared" si="20"/>
        <v>0.9</v>
      </c>
      <c r="K82">
        <f t="shared" si="15"/>
        <v>0.9</v>
      </c>
      <c r="L82">
        <f t="shared" si="16"/>
        <v>0.9</v>
      </c>
      <c r="M82">
        <f t="shared" si="17"/>
        <v>0</v>
      </c>
      <c r="N82">
        <f t="shared" si="18"/>
        <v>0.9</v>
      </c>
      <c r="O82">
        <f t="shared" si="14"/>
        <v>0.9</v>
      </c>
      <c r="P82" t="s">
        <v>170</v>
      </c>
      <c r="T82">
        <v>1</v>
      </c>
      <c r="U82" t="s">
        <v>150</v>
      </c>
      <c r="X82">
        <f t="shared" si="13"/>
        <v>0</v>
      </c>
      <c r="Y82">
        <f t="shared" si="19"/>
        <v>90</v>
      </c>
    </row>
    <row r="83" spans="1:27" x14ac:dyDescent="0.25">
      <c r="A83" t="s">
        <v>223</v>
      </c>
      <c r="B83" s="6">
        <v>69</v>
      </c>
      <c r="C83">
        <v>2</v>
      </c>
      <c r="D83">
        <v>1</v>
      </c>
      <c r="F83">
        <v>3</v>
      </c>
      <c r="G83">
        <v>1</v>
      </c>
      <c r="I83">
        <v>90</v>
      </c>
      <c r="J83">
        <f t="shared" si="20"/>
        <v>0.9</v>
      </c>
      <c r="K83">
        <f t="shared" si="15"/>
        <v>0.9</v>
      </c>
      <c r="L83">
        <f t="shared" si="16"/>
        <v>0.9</v>
      </c>
      <c r="M83">
        <f t="shared" si="17"/>
        <v>0</v>
      </c>
      <c r="N83">
        <f t="shared" si="18"/>
        <v>0.9</v>
      </c>
      <c r="O83">
        <f t="shared" si="14"/>
        <v>0.9</v>
      </c>
      <c r="P83" s="6" t="s">
        <v>171</v>
      </c>
      <c r="Q83" s="6"/>
      <c r="R83" s="6"/>
      <c r="S83" s="6"/>
      <c r="T83" s="6">
        <v>1</v>
      </c>
      <c r="U83" s="6" t="s">
        <v>150</v>
      </c>
      <c r="X83">
        <f t="shared" si="13"/>
        <v>0</v>
      </c>
      <c r="Y83">
        <f t="shared" si="19"/>
        <v>90</v>
      </c>
    </row>
    <row r="84" spans="1:27" x14ac:dyDescent="0.25">
      <c r="A84" t="s">
        <v>249</v>
      </c>
      <c r="B84" s="6">
        <v>70</v>
      </c>
      <c r="C84">
        <v>2</v>
      </c>
      <c r="D84">
        <v>1</v>
      </c>
      <c r="F84">
        <v>1</v>
      </c>
      <c r="G84">
        <v>2</v>
      </c>
      <c r="I84">
        <v>25</v>
      </c>
      <c r="J84">
        <f t="shared" si="20"/>
        <v>0.5</v>
      </c>
      <c r="K84">
        <f t="shared" si="15"/>
        <v>0</v>
      </c>
      <c r="L84">
        <f t="shared" si="16"/>
        <v>0</v>
      </c>
      <c r="M84">
        <f t="shared" si="17"/>
        <v>0</v>
      </c>
      <c r="N84">
        <f t="shared" si="18"/>
        <v>0.5</v>
      </c>
      <c r="O84">
        <f t="shared" si="14"/>
        <v>0.5</v>
      </c>
      <c r="P84" t="s">
        <v>165</v>
      </c>
      <c r="T84">
        <v>1</v>
      </c>
      <c r="U84" t="s">
        <v>150</v>
      </c>
      <c r="X84">
        <f t="shared" si="13"/>
        <v>0</v>
      </c>
      <c r="Y84">
        <f t="shared" si="19"/>
        <v>25</v>
      </c>
    </row>
    <row r="85" spans="1:27" x14ac:dyDescent="0.25">
      <c r="A85" t="s">
        <v>224</v>
      </c>
      <c r="B85" s="6">
        <v>71</v>
      </c>
      <c r="C85">
        <v>2</v>
      </c>
      <c r="D85">
        <v>1</v>
      </c>
      <c r="F85">
        <v>3</v>
      </c>
      <c r="G85">
        <v>2</v>
      </c>
      <c r="I85">
        <v>90</v>
      </c>
      <c r="J85">
        <f t="shared" si="20"/>
        <v>1.8</v>
      </c>
      <c r="K85">
        <f t="shared" si="15"/>
        <v>1.8</v>
      </c>
      <c r="L85">
        <f t="shared" si="16"/>
        <v>1.8</v>
      </c>
      <c r="M85">
        <f t="shared" si="17"/>
        <v>0</v>
      </c>
      <c r="N85">
        <f t="shared" si="18"/>
        <v>1.8</v>
      </c>
      <c r="O85">
        <f t="shared" si="14"/>
        <v>1.8</v>
      </c>
      <c r="P85" t="s">
        <v>168</v>
      </c>
      <c r="T85">
        <v>1</v>
      </c>
      <c r="U85" t="s">
        <v>150</v>
      </c>
      <c r="X85">
        <f t="shared" si="13"/>
        <v>0</v>
      </c>
      <c r="Y85">
        <f t="shared" si="19"/>
        <v>90</v>
      </c>
    </row>
    <row r="86" spans="1:27" x14ac:dyDescent="0.25">
      <c r="B86" s="6"/>
      <c r="J86">
        <f t="shared" si="20"/>
        <v>0</v>
      </c>
      <c r="K86">
        <f t="shared" ref="K86:K110" si="21">IF(F86&gt;1,J86,0)</f>
        <v>0</v>
      </c>
      <c r="L86">
        <f t="shared" ref="L86:L110" si="22">IF(F86&gt;2,J86,0)</f>
        <v>0</v>
      </c>
      <c r="M86">
        <f t="shared" ref="M86:M110" si="23">IF(F86&gt;3,J86,0)</f>
        <v>0</v>
      </c>
      <c r="N86">
        <f t="shared" si="18"/>
        <v>0</v>
      </c>
      <c r="O86">
        <f t="shared" si="14"/>
        <v>0</v>
      </c>
      <c r="Y86" t="str">
        <f t="shared" si="19"/>
        <v/>
      </c>
    </row>
    <row r="87" spans="1:27" x14ac:dyDescent="0.25">
      <c r="A87" s="1" t="s">
        <v>73</v>
      </c>
      <c r="B87" s="17"/>
      <c r="D87">
        <f>SUM(J88:J102)</f>
        <v>21</v>
      </c>
      <c r="J87">
        <f t="shared" si="20"/>
        <v>0</v>
      </c>
      <c r="K87">
        <f t="shared" si="21"/>
        <v>0</v>
      </c>
      <c r="L87">
        <f t="shared" si="22"/>
        <v>0</v>
      </c>
      <c r="M87">
        <f t="shared" si="23"/>
        <v>0</v>
      </c>
      <c r="N87">
        <f t="shared" si="18"/>
        <v>0</v>
      </c>
      <c r="O87">
        <f t="shared" si="14"/>
        <v>0</v>
      </c>
      <c r="Y87" t="str">
        <f t="shared" si="19"/>
        <v/>
      </c>
    </row>
    <row r="88" spans="1:27" x14ac:dyDescent="0.25">
      <c r="A88" s="2" t="s">
        <v>80</v>
      </c>
      <c r="B88" s="7">
        <v>72</v>
      </c>
      <c r="C88">
        <v>1</v>
      </c>
      <c r="D88">
        <v>1</v>
      </c>
      <c r="E88">
        <v>1</v>
      </c>
      <c r="F88">
        <v>4</v>
      </c>
      <c r="G88">
        <v>1</v>
      </c>
      <c r="I88">
        <v>100</v>
      </c>
      <c r="J88">
        <f t="shared" si="20"/>
        <v>1</v>
      </c>
      <c r="K88">
        <f t="shared" si="21"/>
        <v>1</v>
      </c>
      <c r="L88">
        <f t="shared" si="22"/>
        <v>1</v>
      </c>
      <c r="M88">
        <f t="shared" si="23"/>
        <v>1</v>
      </c>
      <c r="N88">
        <f t="shared" si="18"/>
        <v>1</v>
      </c>
      <c r="O88">
        <f t="shared" si="14"/>
        <v>0</v>
      </c>
      <c r="P88" t="s">
        <v>153</v>
      </c>
      <c r="T88">
        <v>1</v>
      </c>
      <c r="U88" t="s">
        <v>150</v>
      </c>
      <c r="X88">
        <f t="shared" ref="X88:X113" si="24">IF(ISNUMBER(E88),1,0)</f>
        <v>1</v>
      </c>
      <c r="Y88" t="str">
        <f t="shared" si="19"/>
        <v/>
      </c>
    </row>
    <row r="89" spans="1:27" x14ac:dyDescent="0.25">
      <c r="A89" t="s">
        <v>74</v>
      </c>
      <c r="B89" s="7">
        <v>73</v>
      </c>
      <c r="C89">
        <v>1</v>
      </c>
      <c r="D89">
        <v>1</v>
      </c>
      <c r="E89">
        <v>2</v>
      </c>
      <c r="F89">
        <v>4</v>
      </c>
      <c r="G89">
        <v>2</v>
      </c>
      <c r="I89">
        <v>80</v>
      </c>
      <c r="J89">
        <f t="shared" si="20"/>
        <v>2</v>
      </c>
      <c r="K89">
        <f t="shared" si="21"/>
        <v>2</v>
      </c>
      <c r="L89">
        <f t="shared" si="22"/>
        <v>2</v>
      </c>
      <c r="M89">
        <f t="shared" si="23"/>
        <v>2</v>
      </c>
      <c r="N89">
        <f t="shared" si="18"/>
        <v>1.6</v>
      </c>
      <c r="O89">
        <f t="shared" si="14"/>
        <v>0</v>
      </c>
      <c r="P89" t="s">
        <v>149</v>
      </c>
      <c r="T89">
        <v>1</v>
      </c>
      <c r="U89" t="s">
        <v>150</v>
      </c>
      <c r="X89">
        <f t="shared" si="24"/>
        <v>1</v>
      </c>
      <c r="Y89" t="str">
        <f t="shared" si="19"/>
        <v/>
      </c>
    </row>
    <row r="90" spans="1:27" x14ac:dyDescent="0.25">
      <c r="A90" t="s">
        <v>134</v>
      </c>
      <c r="B90" s="7">
        <v>74</v>
      </c>
      <c r="C90">
        <v>1</v>
      </c>
      <c r="D90">
        <v>1</v>
      </c>
      <c r="F90">
        <v>4</v>
      </c>
      <c r="G90">
        <v>2</v>
      </c>
      <c r="I90">
        <v>80</v>
      </c>
      <c r="J90">
        <f t="shared" si="20"/>
        <v>1.6</v>
      </c>
      <c r="K90">
        <f t="shared" si="21"/>
        <v>1.6</v>
      </c>
      <c r="L90">
        <f t="shared" si="22"/>
        <v>1.6</v>
      </c>
      <c r="M90">
        <f t="shared" si="23"/>
        <v>1.6</v>
      </c>
      <c r="N90">
        <f t="shared" si="18"/>
        <v>1.6</v>
      </c>
      <c r="O90">
        <f t="shared" si="14"/>
        <v>1.6</v>
      </c>
      <c r="P90" t="s">
        <v>133</v>
      </c>
      <c r="T90">
        <v>1</v>
      </c>
      <c r="U90" t="s">
        <v>150</v>
      </c>
      <c r="X90">
        <f t="shared" si="24"/>
        <v>0</v>
      </c>
      <c r="Y90">
        <f t="shared" si="19"/>
        <v>80</v>
      </c>
    </row>
    <row r="91" spans="1:27" x14ac:dyDescent="0.25">
      <c r="A91" t="s">
        <v>75</v>
      </c>
      <c r="B91" s="7">
        <v>75</v>
      </c>
      <c r="C91">
        <v>1</v>
      </c>
      <c r="D91">
        <v>1</v>
      </c>
      <c r="E91">
        <v>1</v>
      </c>
      <c r="F91">
        <v>4</v>
      </c>
      <c r="G91">
        <v>1</v>
      </c>
      <c r="I91">
        <v>80</v>
      </c>
      <c r="J91">
        <f t="shared" si="20"/>
        <v>1</v>
      </c>
      <c r="K91">
        <f t="shared" si="21"/>
        <v>1</v>
      </c>
      <c r="L91">
        <f t="shared" si="22"/>
        <v>1</v>
      </c>
      <c r="M91">
        <f t="shared" si="23"/>
        <v>1</v>
      </c>
      <c r="N91">
        <f t="shared" si="18"/>
        <v>0.8</v>
      </c>
      <c r="O91">
        <f t="shared" si="14"/>
        <v>0</v>
      </c>
      <c r="P91" t="s">
        <v>129</v>
      </c>
      <c r="T91">
        <v>1</v>
      </c>
      <c r="U91" t="s">
        <v>150</v>
      </c>
      <c r="X91">
        <f t="shared" si="24"/>
        <v>1</v>
      </c>
      <c r="Y91" t="str">
        <f t="shared" si="19"/>
        <v/>
      </c>
    </row>
    <row r="92" spans="1:27" x14ac:dyDescent="0.25">
      <c r="A92" t="s">
        <v>76</v>
      </c>
      <c r="B92" s="7">
        <v>76</v>
      </c>
      <c r="C92">
        <v>1</v>
      </c>
      <c r="D92">
        <v>1</v>
      </c>
      <c r="F92">
        <v>4</v>
      </c>
      <c r="G92">
        <v>2</v>
      </c>
      <c r="I92">
        <v>80</v>
      </c>
      <c r="J92">
        <f t="shared" si="20"/>
        <v>1.6</v>
      </c>
      <c r="K92">
        <f t="shared" si="21"/>
        <v>1.6</v>
      </c>
      <c r="L92">
        <f t="shared" si="22"/>
        <v>1.6</v>
      </c>
      <c r="M92">
        <f t="shared" si="23"/>
        <v>1.6</v>
      </c>
      <c r="N92">
        <f t="shared" si="18"/>
        <v>1.6</v>
      </c>
      <c r="O92">
        <f t="shared" si="14"/>
        <v>1.6</v>
      </c>
      <c r="P92" t="s">
        <v>141</v>
      </c>
      <c r="T92">
        <v>1</v>
      </c>
      <c r="U92" t="s">
        <v>150</v>
      </c>
      <c r="W92" t="s">
        <v>245</v>
      </c>
      <c r="X92">
        <f t="shared" si="24"/>
        <v>0</v>
      </c>
      <c r="Y92">
        <f t="shared" si="19"/>
        <v>80</v>
      </c>
      <c r="AA92" t="s">
        <v>246</v>
      </c>
    </row>
    <row r="93" spans="1:27" x14ac:dyDescent="0.25">
      <c r="A93" t="s">
        <v>157</v>
      </c>
      <c r="B93" s="7">
        <v>77</v>
      </c>
      <c r="C93">
        <v>1</v>
      </c>
      <c r="D93">
        <v>1</v>
      </c>
      <c r="E93">
        <v>2</v>
      </c>
      <c r="F93">
        <v>4</v>
      </c>
      <c r="G93">
        <v>2</v>
      </c>
      <c r="I93">
        <v>80</v>
      </c>
      <c r="J93">
        <f t="shared" si="20"/>
        <v>2</v>
      </c>
      <c r="K93">
        <f t="shared" si="21"/>
        <v>2</v>
      </c>
      <c r="L93">
        <f t="shared" si="22"/>
        <v>2</v>
      </c>
      <c r="M93">
        <f t="shared" si="23"/>
        <v>2</v>
      </c>
      <c r="N93">
        <f t="shared" si="18"/>
        <v>1.6</v>
      </c>
      <c r="O93">
        <f t="shared" si="14"/>
        <v>0</v>
      </c>
      <c r="P93" t="s">
        <v>146</v>
      </c>
      <c r="T93">
        <v>1</v>
      </c>
      <c r="U93" t="s">
        <v>150</v>
      </c>
      <c r="X93">
        <f t="shared" si="24"/>
        <v>1</v>
      </c>
      <c r="Y93" t="str">
        <f t="shared" si="19"/>
        <v/>
      </c>
    </row>
    <row r="94" spans="1:27" x14ac:dyDescent="0.25">
      <c r="A94" t="s">
        <v>154</v>
      </c>
      <c r="B94" s="7">
        <v>78</v>
      </c>
      <c r="C94">
        <v>1</v>
      </c>
      <c r="D94">
        <v>1</v>
      </c>
      <c r="E94">
        <v>2</v>
      </c>
      <c r="F94">
        <v>4</v>
      </c>
      <c r="G94">
        <v>2</v>
      </c>
      <c r="I94">
        <v>80</v>
      </c>
      <c r="J94">
        <f t="shared" si="20"/>
        <v>2</v>
      </c>
      <c r="K94">
        <f t="shared" si="21"/>
        <v>2</v>
      </c>
      <c r="L94">
        <f t="shared" si="22"/>
        <v>2</v>
      </c>
      <c r="M94">
        <f t="shared" si="23"/>
        <v>2</v>
      </c>
      <c r="N94">
        <f t="shared" si="18"/>
        <v>1.6</v>
      </c>
      <c r="O94">
        <f t="shared" si="14"/>
        <v>0</v>
      </c>
      <c r="P94" t="s">
        <v>138</v>
      </c>
      <c r="T94">
        <v>1</v>
      </c>
      <c r="U94" t="s">
        <v>150</v>
      </c>
      <c r="X94">
        <f t="shared" si="24"/>
        <v>1</v>
      </c>
      <c r="Y94" t="str">
        <f t="shared" si="19"/>
        <v/>
      </c>
    </row>
    <row r="95" spans="1:27" x14ac:dyDescent="0.25">
      <c r="A95" t="s">
        <v>158</v>
      </c>
      <c r="B95" s="7">
        <v>79</v>
      </c>
      <c r="C95">
        <v>1</v>
      </c>
      <c r="D95">
        <v>1</v>
      </c>
      <c r="E95">
        <v>1</v>
      </c>
      <c r="F95">
        <v>3</v>
      </c>
      <c r="G95">
        <v>2</v>
      </c>
      <c r="I95">
        <v>80</v>
      </c>
      <c r="J95">
        <f t="shared" si="20"/>
        <v>1</v>
      </c>
      <c r="K95">
        <f t="shared" si="21"/>
        <v>1</v>
      </c>
      <c r="L95">
        <f t="shared" si="22"/>
        <v>1</v>
      </c>
      <c r="M95">
        <f t="shared" si="23"/>
        <v>0</v>
      </c>
      <c r="N95">
        <f t="shared" si="18"/>
        <v>1.6</v>
      </c>
      <c r="O95">
        <f t="shared" si="14"/>
        <v>0</v>
      </c>
      <c r="P95" t="s">
        <v>130</v>
      </c>
      <c r="T95">
        <v>1</v>
      </c>
      <c r="U95" t="s">
        <v>150</v>
      </c>
      <c r="X95">
        <f t="shared" si="24"/>
        <v>1</v>
      </c>
      <c r="Y95" t="str">
        <f t="shared" si="19"/>
        <v/>
      </c>
    </row>
    <row r="96" spans="1:27" x14ac:dyDescent="0.25">
      <c r="A96" t="s">
        <v>120</v>
      </c>
      <c r="B96" s="7">
        <v>80</v>
      </c>
      <c r="C96">
        <v>1</v>
      </c>
      <c r="D96">
        <v>1</v>
      </c>
      <c r="F96">
        <v>2</v>
      </c>
      <c r="G96">
        <v>2</v>
      </c>
      <c r="I96">
        <v>50</v>
      </c>
      <c r="J96">
        <f t="shared" si="20"/>
        <v>1</v>
      </c>
      <c r="K96">
        <f t="shared" si="21"/>
        <v>1</v>
      </c>
      <c r="L96">
        <f t="shared" si="22"/>
        <v>0</v>
      </c>
      <c r="M96">
        <f t="shared" si="23"/>
        <v>0</v>
      </c>
      <c r="N96">
        <f t="shared" si="18"/>
        <v>1</v>
      </c>
      <c r="O96">
        <f t="shared" si="14"/>
        <v>1</v>
      </c>
      <c r="P96" t="s">
        <v>132</v>
      </c>
      <c r="T96">
        <v>1</v>
      </c>
      <c r="U96" t="s">
        <v>150</v>
      </c>
      <c r="X96">
        <f t="shared" si="24"/>
        <v>0</v>
      </c>
      <c r="Y96">
        <f t="shared" si="19"/>
        <v>50</v>
      </c>
    </row>
    <row r="97" spans="1:27" x14ac:dyDescent="0.25">
      <c r="A97" t="s">
        <v>135</v>
      </c>
      <c r="B97" s="7">
        <v>81</v>
      </c>
      <c r="C97">
        <v>1</v>
      </c>
      <c r="D97">
        <v>1</v>
      </c>
      <c r="F97">
        <v>2</v>
      </c>
      <c r="G97">
        <v>1</v>
      </c>
      <c r="I97">
        <v>50</v>
      </c>
      <c r="J97">
        <f t="shared" si="20"/>
        <v>0.5</v>
      </c>
      <c r="K97">
        <f t="shared" si="21"/>
        <v>0.5</v>
      </c>
      <c r="L97">
        <f t="shared" si="22"/>
        <v>0</v>
      </c>
      <c r="M97">
        <f t="shared" si="23"/>
        <v>0</v>
      </c>
      <c r="N97">
        <f t="shared" si="18"/>
        <v>0.5</v>
      </c>
      <c r="O97">
        <f t="shared" si="14"/>
        <v>0.5</v>
      </c>
      <c r="P97" t="s">
        <v>136</v>
      </c>
      <c r="T97">
        <v>1</v>
      </c>
      <c r="U97" t="s">
        <v>150</v>
      </c>
      <c r="X97">
        <f t="shared" si="24"/>
        <v>0</v>
      </c>
      <c r="Y97">
        <f t="shared" si="19"/>
        <v>50</v>
      </c>
    </row>
    <row r="98" spans="1:27" x14ac:dyDescent="0.25">
      <c r="A98" t="s">
        <v>78</v>
      </c>
      <c r="B98" s="7">
        <v>82</v>
      </c>
      <c r="C98">
        <v>1</v>
      </c>
      <c r="D98">
        <v>1</v>
      </c>
      <c r="E98">
        <v>2</v>
      </c>
      <c r="F98">
        <v>4</v>
      </c>
      <c r="G98">
        <v>2</v>
      </c>
      <c r="I98">
        <v>80</v>
      </c>
      <c r="J98">
        <f t="shared" si="20"/>
        <v>2</v>
      </c>
      <c r="K98">
        <f t="shared" si="21"/>
        <v>2</v>
      </c>
      <c r="L98">
        <f t="shared" si="22"/>
        <v>2</v>
      </c>
      <c r="M98">
        <f t="shared" si="23"/>
        <v>2</v>
      </c>
      <c r="N98">
        <f t="shared" si="18"/>
        <v>1.6</v>
      </c>
      <c r="O98">
        <f t="shared" si="14"/>
        <v>0</v>
      </c>
      <c r="P98" t="s">
        <v>142</v>
      </c>
      <c r="T98">
        <v>1</v>
      </c>
      <c r="U98" t="s">
        <v>150</v>
      </c>
      <c r="X98">
        <f t="shared" si="24"/>
        <v>1</v>
      </c>
      <c r="Y98" t="str">
        <f t="shared" si="19"/>
        <v/>
      </c>
    </row>
    <row r="99" spans="1:27" x14ac:dyDescent="0.25">
      <c r="A99" t="s">
        <v>159</v>
      </c>
      <c r="B99" s="7">
        <v>83</v>
      </c>
      <c r="C99">
        <v>1</v>
      </c>
      <c r="D99">
        <v>1</v>
      </c>
      <c r="E99">
        <v>2</v>
      </c>
      <c r="F99">
        <v>4</v>
      </c>
      <c r="G99">
        <v>2</v>
      </c>
      <c r="I99">
        <v>80</v>
      </c>
      <c r="J99">
        <f t="shared" si="20"/>
        <v>2</v>
      </c>
      <c r="K99">
        <f t="shared" si="21"/>
        <v>2</v>
      </c>
      <c r="L99">
        <f t="shared" si="22"/>
        <v>2</v>
      </c>
      <c r="M99">
        <f t="shared" si="23"/>
        <v>2</v>
      </c>
      <c r="N99">
        <f t="shared" si="18"/>
        <v>1.6</v>
      </c>
      <c r="O99">
        <f t="shared" si="14"/>
        <v>0</v>
      </c>
      <c r="P99" t="s">
        <v>110</v>
      </c>
      <c r="T99">
        <v>1</v>
      </c>
      <c r="U99" t="s">
        <v>150</v>
      </c>
      <c r="W99" t="s">
        <v>257</v>
      </c>
      <c r="X99">
        <f t="shared" si="24"/>
        <v>1</v>
      </c>
      <c r="Y99" t="str">
        <f t="shared" si="19"/>
        <v/>
      </c>
      <c r="AA99" t="s">
        <v>246</v>
      </c>
    </row>
    <row r="100" spans="1:27" x14ac:dyDescent="0.25">
      <c r="A100" t="s">
        <v>147</v>
      </c>
      <c r="B100" s="7">
        <v>84</v>
      </c>
      <c r="C100">
        <v>1</v>
      </c>
      <c r="D100">
        <v>1</v>
      </c>
      <c r="F100">
        <v>2</v>
      </c>
      <c r="G100">
        <v>1</v>
      </c>
      <c r="I100">
        <v>90</v>
      </c>
      <c r="J100">
        <f t="shared" si="20"/>
        <v>0.9</v>
      </c>
      <c r="K100">
        <f t="shared" si="21"/>
        <v>0.9</v>
      </c>
      <c r="L100">
        <f t="shared" si="22"/>
        <v>0</v>
      </c>
      <c r="M100">
        <f t="shared" si="23"/>
        <v>0</v>
      </c>
      <c r="N100">
        <f t="shared" si="18"/>
        <v>0.9</v>
      </c>
      <c r="O100">
        <f t="shared" si="14"/>
        <v>0.9</v>
      </c>
      <c r="P100" t="s">
        <v>148</v>
      </c>
      <c r="T100">
        <v>1</v>
      </c>
      <c r="U100" t="s">
        <v>150</v>
      </c>
      <c r="X100">
        <f t="shared" si="24"/>
        <v>0</v>
      </c>
      <c r="Y100">
        <f t="shared" si="19"/>
        <v>90</v>
      </c>
    </row>
    <row r="101" spans="1:27" x14ac:dyDescent="0.25">
      <c r="A101" t="s">
        <v>79</v>
      </c>
      <c r="B101" s="7">
        <v>85</v>
      </c>
      <c r="C101">
        <v>1</v>
      </c>
      <c r="D101">
        <v>1</v>
      </c>
      <c r="F101">
        <v>3</v>
      </c>
      <c r="G101">
        <v>1</v>
      </c>
      <c r="I101">
        <v>80</v>
      </c>
      <c r="J101">
        <f t="shared" si="20"/>
        <v>0.8</v>
      </c>
      <c r="K101">
        <f t="shared" si="21"/>
        <v>0.8</v>
      </c>
      <c r="L101">
        <f t="shared" si="22"/>
        <v>0.8</v>
      </c>
      <c r="M101">
        <f t="shared" si="23"/>
        <v>0</v>
      </c>
      <c r="N101">
        <f t="shared" si="18"/>
        <v>0.8</v>
      </c>
      <c r="O101">
        <f t="shared" si="14"/>
        <v>0.8</v>
      </c>
      <c r="P101" t="s">
        <v>131</v>
      </c>
      <c r="T101">
        <v>1</v>
      </c>
      <c r="U101" t="s">
        <v>150</v>
      </c>
      <c r="X101">
        <f t="shared" si="24"/>
        <v>0</v>
      </c>
      <c r="Y101">
        <f t="shared" si="19"/>
        <v>80</v>
      </c>
    </row>
    <row r="102" spans="1:27" x14ac:dyDescent="0.25">
      <c r="A102" t="s">
        <v>151</v>
      </c>
      <c r="B102" s="7">
        <v>86</v>
      </c>
      <c r="C102">
        <v>1</v>
      </c>
      <c r="D102">
        <v>1</v>
      </c>
      <c r="F102">
        <v>3</v>
      </c>
      <c r="G102">
        <v>2</v>
      </c>
      <c r="I102">
        <v>80</v>
      </c>
      <c r="J102">
        <f t="shared" si="20"/>
        <v>1.6</v>
      </c>
      <c r="K102">
        <f t="shared" si="21"/>
        <v>1.6</v>
      </c>
      <c r="L102">
        <f t="shared" si="22"/>
        <v>1.6</v>
      </c>
      <c r="M102">
        <f t="shared" si="23"/>
        <v>0</v>
      </c>
      <c r="N102">
        <f t="shared" si="18"/>
        <v>1.6</v>
      </c>
      <c r="O102">
        <f t="shared" si="14"/>
        <v>1.6</v>
      </c>
      <c r="P102" t="s">
        <v>137</v>
      </c>
      <c r="T102">
        <v>1</v>
      </c>
      <c r="U102" t="s">
        <v>150</v>
      </c>
      <c r="X102">
        <f t="shared" si="24"/>
        <v>0</v>
      </c>
      <c r="Y102">
        <f t="shared" si="19"/>
        <v>80</v>
      </c>
    </row>
    <row r="103" spans="1:27" x14ac:dyDescent="0.25">
      <c r="A103" t="s">
        <v>152</v>
      </c>
      <c r="B103" s="7">
        <v>87</v>
      </c>
      <c r="C103">
        <v>2</v>
      </c>
      <c r="D103">
        <v>1</v>
      </c>
      <c r="E103">
        <v>2</v>
      </c>
      <c r="F103">
        <v>4</v>
      </c>
      <c r="G103">
        <v>2</v>
      </c>
      <c r="I103">
        <v>80</v>
      </c>
      <c r="J103">
        <f t="shared" si="20"/>
        <v>2</v>
      </c>
      <c r="K103">
        <f t="shared" si="21"/>
        <v>2</v>
      </c>
      <c r="L103">
        <f t="shared" si="22"/>
        <v>2</v>
      </c>
      <c r="M103">
        <f t="shared" si="23"/>
        <v>2</v>
      </c>
      <c r="N103">
        <f t="shared" si="18"/>
        <v>1.6</v>
      </c>
      <c r="O103">
        <f t="shared" si="14"/>
        <v>0</v>
      </c>
      <c r="P103" t="s">
        <v>95</v>
      </c>
      <c r="T103">
        <v>1</v>
      </c>
      <c r="U103" t="s">
        <v>150</v>
      </c>
      <c r="X103">
        <f t="shared" si="24"/>
        <v>1</v>
      </c>
      <c r="Y103" t="str">
        <f t="shared" si="19"/>
        <v/>
      </c>
    </row>
    <row r="104" spans="1:27" x14ac:dyDescent="0.25">
      <c r="A104" t="s">
        <v>229</v>
      </c>
      <c r="B104" s="7">
        <v>88</v>
      </c>
      <c r="C104">
        <v>2</v>
      </c>
      <c r="D104">
        <v>1</v>
      </c>
      <c r="E104">
        <v>1</v>
      </c>
      <c r="F104">
        <v>4</v>
      </c>
      <c r="G104">
        <v>2</v>
      </c>
      <c r="I104">
        <v>50</v>
      </c>
      <c r="J104">
        <f t="shared" si="20"/>
        <v>1</v>
      </c>
      <c r="N104">
        <f t="shared" si="18"/>
        <v>1</v>
      </c>
      <c r="O104">
        <f t="shared" si="14"/>
        <v>0</v>
      </c>
      <c r="P104" t="s">
        <v>116</v>
      </c>
      <c r="S104" t="s">
        <v>253</v>
      </c>
      <c r="T104">
        <v>1</v>
      </c>
      <c r="U104" t="s">
        <v>150</v>
      </c>
      <c r="X104">
        <f t="shared" si="24"/>
        <v>1</v>
      </c>
      <c r="Y104" t="str">
        <f t="shared" si="19"/>
        <v/>
      </c>
    </row>
    <row r="105" spans="1:27" x14ac:dyDescent="0.25">
      <c r="A105" t="s">
        <v>118</v>
      </c>
      <c r="B105" s="7">
        <v>89</v>
      </c>
      <c r="C105">
        <v>2</v>
      </c>
      <c r="D105">
        <v>1</v>
      </c>
      <c r="F105">
        <v>4</v>
      </c>
      <c r="G105">
        <v>2</v>
      </c>
      <c r="I105">
        <v>80</v>
      </c>
      <c r="J105">
        <f t="shared" si="20"/>
        <v>1.6</v>
      </c>
      <c r="N105">
        <f t="shared" si="18"/>
        <v>1.6</v>
      </c>
      <c r="O105">
        <f t="shared" si="14"/>
        <v>1.6</v>
      </c>
      <c r="P105" t="s">
        <v>123</v>
      </c>
      <c r="T105">
        <v>1</v>
      </c>
      <c r="U105" t="s">
        <v>150</v>
      </c>
      <c r="X105">
        <f t="shared" si="24"/>
        <v>0</v>
      </c>
      <c r="Y105">
        <f t="shared" si="19"/>
        <v>80</v>
      </c>
    </row>
    <row r="106" spans="1:27" x14ac:dyDescent="0.25">
      <c r="A106" t="s">
        <v>160</v>
      </c>
      <c r="B106" s="7">
        <v>90</v>
      </c>
      <c r="C106">
        <v>2</v>
      </c>
      <c r="D106">
        <v>1</v>
      </c>
      <c r="E106">
        <v>0</v>
      </c>
      <c r="F106">
        <v>3</v>
      </c>
      <c r="G106">
        <v>4</v>
      </c>
      <c r="I106">
        <v>80</v>
      </c>
      <c r="J106">
        <f t="shared" si="20"/>
        <v>0</v>
      </c>
      <c r="N106">
        <f t="shared" si="18"/>
        <v>3.2</v>
      </c>
      <c r="O106">
        <f t="shared" si="14"/>
        <v>0</v>
      </c>
      <c r="P106" t="s">
        <v>97</v>
      </c>
      <c r="T106">
        <v>1</v>
      </c>
      <c r="U106" t="s">
        <v>150</v>
      </c>
      <c r="X106">
        <f t="shared" si="24"/>
        <v>1</v>
      </c>
      <c r="Y106" t="str">
        <f t="shared" si="19"/>
        <v/>
      </c>
    </row>
    <row r="107" spans="1:27" x14ac:dyDescent="0.25">
      <c r="A107" t="s">
        <v>161</v>
      </c>
      <c r="B107" s="7">
        <v>91</v>
      </c>
      <c r="C107">
        <v>2</v>
      </c>
      <c r="D107">
        <v>1</v>
      </c>
      <c r="F107">
        <v>3</v>
      </c>
      <c r="G107">
        <v>5</v>
      </c>
      <c r="I107">
        <v>20</v>
      </c>
      <c r="J107">
        <f t="shared" si="20"/>
        <v>1</v>
      </c>
      <c r="N107">
        <f t="shared" si="18"/>
        <v>1</v>
      </c>
      <c r="O107">
        <f t="shared" si="14"/>
        <v>1</v>
      </c>
      <c r="P107" t="s">
        <v>98</v>
      </c>
      <c r="T107">
        <v>1</v>
      </c>
      <c r="U107" t="s">
        <v>150</v>
      </c>
      <c r="X107">
        <f t="shared" si="24"/>
        <v>0</v>
      </c>
      <c r="Y107">
        <f t="shared" si="19"/>
        <v>20</v>
      </c>
    </row>
    <row r="108" spans="1:27" x14ac:dyDescent="0.25">
      <c r="A108" t="s">
        <v>82</v>
      </c>
      <c r="B108" s="7">
        <v>92</v>
      </c>
      <c r="C108">
        <v>2</v>
      </c>
      <c r="D108">
        <v>1</v>
      </c>
      <c r="E108">
        <v>0</v>
      </c>
      <c r="F108">
        <v>3</v>
      </c>
      <c r="G108">
        <v>6</v>
      </c>
      <c r="I108">
        <v>20</v>
      </c>
      <c r="J108">
        <f t="shared" si="20"/>
        <v>0</v>
      </c>
      <c r="N108">
        <f t="shared" si="18"/>
        <v>1.2</v>
      </c>
      <c r="O108">
        <f t="shared" si="14"/>
        <v>0</v>
      </c>
      <c r="P108" t="s">
        <v>99</v>
      </c>
      <c r="T108">
        <v>1</v>
      </c>
      <c r="U108" t="s">
        <v>150</v>
      </c>
      <c r="X108">
        <f t="shared" si="24"/>
        <v>1</v>
      </c>
      <c r="Y108" t="str">
        <f t="shared" si="19"/>
        <v/>
      </c>
    </row>
    <row r="109" spans="1:27" x14ac:dyDescent="0.25">
      <c r="A109" t="s">
        <v>227</v>
      </c>
      <c r="B109" s="7">
        <v>93</v>
      </c>
      <c r="C109">
        <v>2</v>
      </c>
      <c r="D109">
        <v>1</v>
      </c>
      <c r="E109">
        <v>2</v>
      </c>
      <c r="F109">
        <v>3</v>
      </c>
      <c r="G109">
        <v>2</v>
      </c>
      <c r="I109">
        <v>80</v>
      </c>
      <c r="J109">
        <f t="shared" si="20"/>
        <v>2</v>
      </c>
      <c r="N109">
        <f t="shared" si="18"/>
        <v>1.6</v>
      </c>
      <c r="O109">
        <f t="shared" si="14"/>
        <v>0</v>
      </c>
      <c r="P109" t="s">
        <v>94</v>
      </c>
      <c r="T109">
        <v>1</v>
      </c>
      <c r="U109" t="s">
        <v>150</v>
      </c>
      <c r="X109">
        <f t="shared" si="24"/>
        <v>1</v>
      </c>
      <c r="Y109" t="str">
        <f t="shared" si="19"/>
        <v/>
      </c>
    </row>
    <row r="110" spans="1:27" x14ac:dyDescent="0.25">
      <c r="A110" t="s">
        <v>226</v>
      </c>
      <c r="B110" s="7">
        <v>94</v>
      </c>
      <c r="C110">
        <v>2</v>
      </c>
      <c r="D110">
        <v>1</v>
      </c>
      <c r="E110">
        <v>1</v>
      </c>
      <c r="F110">
        <v>4</v>
      </c>
      <c r="G110">
        <v>1</v>
      </c>
      <c r="I110">
        <v>80</v>
      </c>
      <c r="J110">
        <f t="shared" si="20"/>
        <v>1</v>
      </c>
      <c r="K110">
        <f t="shared" si="21"/>
        <v>1</v>
      </c>
      <c r="L110">
        <f t="shared" si="22"/>
        <v>1</v>
      </c>
      <c r="M110">
        <f t="shared" si="23"/>
        <v>1</v>
      </c>
      <c r="N110">
        <f t="shared" ref="N110:N124" si="25">IF(D110=1,G110*I110/100,0)</f>
        <v>0.8</v>
      </c>
      <c r="O110">
        <f t="shared" si="14"/>
        <v>0</v>
      </c>
      <c r="P110" t="s">
        <v>93</v>
      </c>
      <c r="T110">
        <v>1</v>
      </c>
      <c r="U110" t="s">
        <v>150</v>
      </c>
      <c r="X110">
        <f t="shared" si="24"/>
        <v>1</v>
      </c>
      <c r="Y110" t="str">
        <f t="shared" si="19"/>
        <v/>
      </c>
    </row>
    <row r="111" spans="1:27" x14ac:dyDescent="0.25">
      <c r="A111" t="s">
        <v>228</v>
      </c>
      <c r="B111" s="7">
        <v>95</v>
      </c>
      <c r="C111">
        <v>2</v>
      </c>
      <c r="D111">
        <v>1</v>
      </c>
      <c r="F111">
        <v>3</v>
      </c>
      <c r="G111">
        <v>2</v>
      </c>
      <c r="I111">
        <v>80</v>
      </c>
      <c r="J111">
        <f t="shared" si="20"/>
        <v>1.6</v>
      </c>
      <c r="K111">
        <f t="shared" ref="K111:K113" si="26">IF(F111&gt;1,J111,0)</f>
        <v>1.6</v>
      </c>
      <c r="L111">
        <f t="shared" ref="L111:L113" si="27">IF(F111&gt;2,J111,0)</f>
        <v>1.6</v>
      </c>
      <c r="M111">
        <f t="shared" ref="M111:M113" si="28">IF(F111&gt;3,J111,0)</f>
        <v>0</v>
      </c>
      <c r="N111">
        <f t="shared" si="25"/>
        <v>1.6</v>
      </c>
      <c r="O111">
        <f t="shared" si="14"/>
        <v>1.6</v>
      </c>
      <c r="P111" t="s">
        <v>117</v>
      </c>
      <c r="T111">
        <v>1</v>
      </c>
      <c r="U111" t="s">
        <v>150</v>
      </c>
      <c r="X111">
        <f t="shared" si="24"/>
        <v>0</v>
      </c>
      <c r="Y111">
        <f t="shared" si="19"/>
        <v>80</v>
      </c>
    </row>
    <row r="112" spans="1:27" x14ac:dyDescent="0.25">
      <c r="A112" t="s">
        <v>81</v>
      </c>
      <c r="B112" s="7">
        <v>96</v>
      </c>
      <c r="C112">
        <v>2</v>
      </c>
      <c r="D112">
        <v>1</v>
      </c>
      <c r="F112">
        <v>3</v>
      </c>
      <c r="G112">
        <v>2</v>
      </c>
      <c r="I112">
        <v>80</v>
      </c>
      <c r="J112">
        <f t="shared" si="20"/>
        <v>1.6</v>
      </c>
      <c r="K112">
        <f t="shared" si="26"/>
        <v>1.6</v>
      </c>
      <c r="L112">
        <f t="shared" si="27"/>
        <v>1.6</v>
      </c>
      <c r="M112">
        <f t="shared" si="28"/>
        <v>0</v>
      </c>
      <c r="N112">
        <f t="shared" si="25"/>
        <v>1.6</v>
      </c>
      <c r="O112">
        <f t="shared" si="14"/>
        <v>1.6</v>
      </c>
      <c r="P112" t="s">
        <v>104</v>
      </c>
      <c r="T112">
        <v>1</v>
      </c>
      <c r="U112" t="s">
        <v>150</v>
      </c>
      <c r="X112">
        <f t="shared" si="24"/>
        <v>0</v>
      </c>
      <c r="Y112">
        <f t="shared" si="19"/>
        <v>80</v>
      </c>
    </row>
    <row r="113" spans="1:25" x14ac:dyDescent="0.25">
      <c r="A113" t="s">
        <v>225</v>
      </c>
      <c r="B113" s="7">
        <v>97</v>
      </c>
      <c r="C113">
        <v>2</v>
      </c>
      <c r="D113">
        <v>1</v>
      </c>
      <c r="F113">
        <v>3</v>
      </c>
      <c r="G113">
        <v>1</v>
      </c>
      <c r="I113">
        <v>80</v>
      </c>
      <c r="J113">
        <f t="shared" si="20"/>
        <v>0.8</v>
      </c>
      <c r="K113">
        <f t="shared" si="26"/>
        <v>0.8</v>
      </c>
      <c r="L113">
        <f t="shared" si="27"/>
        <v>0.8</v>
      </c>
      <c r="M113">
        <f t="shared" si="28"/>
        <v>0</v>
      </c>
      <c r="N113">
        <f t="shared" si="25"/>
        <v>0.8</v>
      </c>
      <c r="O113">
        <f t="shared" si="14"/>
        <v>0.8</v>
      </c>
      <c r="P113" t="s">
        <v>163</v>
      </c>
      <c r="T113">
        <v>1</v>
      </c>
      <c r="U113" t="s">
        <v>150</v>
      </c>
      <c r="X113">
        <f t="shared" si="24"/>
        <v>0</v>
      </c>
      <c r="Y113">
        <f t="shared" si="19"/>
        <v>80</v>
      </c>
    </row>
    <row r="114" spans="1:25" x14ac:dyDescent="0.25">
      <c r="B114" s="6"/>
      <c r="D114">
        <f t="shared" ref="D114:D115" si="29">IF(F114=4, 1,0)</f>
        <v>0</v>
      </c>
      <c r="J114">
        <f t="shared" si="20"/>
        <v>0</v>
      </c>
      <c r="K114">
        <f t="shared" ref="K114:K124" si="30">IF(F114&gt;1,J114,0)</f>
        <v>0</v>
      </c>
      <c r="L114">
        <f t="shared" ref="L114:L124" si="31">IF(F114&gt;2,J114,0)</f>
        <v>0</v>
      </c>
      <c r="M114">
        <f t="shared" ref="M114:M124" si="32">IF(F114&gt;3,J114,0)</f>
        <v>0</v>
      </c>
      <c r="N114">
        <f t="shared" si="25"/>
        <v>0</v>
      </c>
      <c r="O114">
        <f t="shared" si="14"/>
        <v>0</v>
      </c>
      <c r="Y114" t="str">
        <f t="shared" si="19"/>
        <v/>
      </c>
    </row>
    <row r="115" spans="1:25" x14ac:dyDescent="0.25">
      <c r="A115" s="1" t="s">
        <v>83</v>
      </c>
      <c r="B115" s="17"/>
      <c r="D115">
        <f t="shared" si="29"/>
        <v>0</v>
      </c>
      <c r="J115">
        <f t="shared" si="20"/>
        <v>0</v>
      </c>
      <c r="K115">
        <f t="shared" si="30"/>
        <v>0</v>
      </c>
      <c r="L115">
        <f t="shared" si="31"/>
        <v>0</v>
      </c>
      <c r="M115">
        <f t="shared" si="32"/>
        <v>0</v>
      </c>
      <c r="N115">
        <f t="shared" si="25"/>
        <v>0</v>
      </c>
      <c r="O115">
        <f t="shared" si="14"/>
        <v>0</v>
      </c>
      <c r="Y115" t="str">
        <f t="shared" si="19"/>
        <v/>
      </c>
    </row>
    <row r="116" spans="1:25" x14ac:dyDescent="0.25">
      <c r="A116" t="s">
        <v>232</v>
      </c>
      <c r="B116" s="6">
        <v>98</v>
      </c>
      <c r="C116">
        <v>1</v>
      </c>
      <c r="D116">
        <v>1</v>
      </c>
      <c r="F116">
        <v>4</v>
      </c>
      <c r="G116">
        <v>2</v>
      </c>
      <c r="I116">
        <v>50</v>
      </c>
      <c r="J116">
        <f t="shared" si="20"/>
        <v>1</v>
      </c>
      <c r="K116">
        <f t="shared" si="30"/>
        <v>1</v>
      </c>
      <c r="L116">
        <f t="shared" si="31"/>
        <v>1</v>
      </c>
      <c r="M116">
        <f t="shared" si="32"/>
        <v>1</v>
      </c>
      <c r="N116">
        <f t="shared" si="25"/>
        <v>1</v>
      </c>
      <c r="O116">
        <f t="shared" si="14"/>
        <v>1</v>
      </c>
      <c r="P116" t="s">
        <v>201</v>
      </c>
      <c r="T116">
        <v>1</v>
      </c>
      <c r="U116" t="s">
        <v>150</v>
      </c>
      <c r="X116">
        <f t="shared" ref="X116:X124" si="33">IF(ISNUMBER(E116),1,0)</f>
        <v>0</v>
      </c>
      <c r="Y116">
        <f t="shared" si="19"/>
        <v>50</v>
      </c>
    </row>
    <row r="117" spans="1:25" x14ac:dyDescent="0.25">
      <c r="A117" t="s">
        <v>84</v>
      </c>
      <c r="B117" s="6">
        <v>99</v>
      </c>
      <c r="C117">
        <v>1</v>
      </c>
      <c r="D117">
        <v>1</v>
      </c>
      <c r="F117">
        <v>4</v>
      </c>
      <c r="G117">
        <v>2</v>
      </c>
      <c r="I117">
        <v>80</v>
      </c>
      <c r="J117">
        <f t="shared" si="20"/>
        <v>1.6</v>
      </c>
      <c r="K117">
        <f t="shared" si="30"/>
        <v>1.6</v>
      </c>
      <c r="L117">
        <f t="shared" si="31"/>
        <v>1.6</v>
      </c>
      <c r="M117">
        <f t="shared" si="32"/>
        <v>1.6</v>
      </c>
      <c r="N117">
        <f t="shared" si="25"/>
        <v>1.6</v>
      </c>
      <c r="O117">
        <f t="shared" si="14"/>
        <v>1.6</v>
      </c>
      <c r="P117" t="s">
        <v>140</v>
      </c>
      <c r="T117">
        <v>1</v>
      </c>
      <c r="U117" t="s">
        <v>150</v>
      </c>
      <c r="X117">
        <f t="shared" si="33"/>
        <v>0</v>
      </c>
      <c r="Y117">
        <f t="shared" si="19"/>
        <v>80</v>
      </c>
    </row>
    <row r="118" spans="1:25" x14ac:dyDescent="0.25">
      <c r="A118" t="s">
        <v>233</v>
      </c>
      <c r="B118" s="6">
        <v>100</v>
      </c>
      <c r="C118">
        <v>1</v>
      </c>
      <c r="D118">
        <v>1</v>
      </c>
      <c r="F118">
        <v>4</v>
      </c>
      <c r="G118">
        <v>2</v>
      </c>
      <c r="I118">
        <v>90</v>
      </c>
      <c r="J118">
        <f t="shared" si="20"/>
        <v>1.8</v>
      </c>
      <c r="K118">
        <f t="shared" si="30"/>
        <v>1.8</v>
      </c>
      <c r="L118">
        <f t="shared" si="31"/>
        <v>1.8</v>
      </c>
      <c r="M118">
        <f t="shared" si="32"/>
        <v>1.8</v>
      </c>
      <c r="N118">
        <f t="shared" si="25"/>
        <v>1.8</v>
      </c>
      <c r="O118">
        <f t="shared" si="14"/>
        <v>1.8</v>
      </c>
      <c r="P118" t="s">
        <v>202</v>
      </c>
      <c r="T118">
        <v>1</v>
      </c>
      <c r="U118" t="s">
        <v>150</v>
      </c>
      <c r="X118">
        <f t="shared" si="33"/>
        <v>0</v>
      </c>
      <c r="Y118">
        <f t="shared" si="19"/>
        <v>90</v>
      </c>
    </row>
    <row r="119" spans="1:25" x14ac:dyDescent="0.25">
      <c r="A119" t="s">
        <v>85</v>
      </c>
      <c r="B119" s="6">
        <v>101</v>
      </c>
      <c r="C119">
        <v>1</v>
      </c>
      <c r="D119">
        <v>1</v>
      </c>
      <c r="F119">
        <v>4</v>
      </c>
      <c r="G119">
        <v>2</v>
      </c>
      <c r="I119">
        <v>90</v>
      </c>
      <c r="J119">
        <f t="shared" si="20"/>
        <v>1.8</v>
      </c>
      <c r="K119">
        <f t="shared" si="30"/>
        <v>1.8</v>
      </c>
      <c r="L119">
        <f t="shared" si="31"/>
        <v>1.8</v>
      </c>
      <c r="M119">
        <f t="shared" si="32"/>
        <v>1.8</v>
      </c>
      <c r="N119">
        <f t="shared" si="25"/>
        <v>1.8</v>
      </c>
      <c r="O119">
        <f t="shared" si="14"/>
        <v>1.8</v>
      </c>
      <c r="P119" t="s">
        <v>203</v>
      </c>
      <c r="T119">
        <v>1</v>
      </c>
      <c r="U119" t="s">
        <v>150</v>
      </c>
      <c r="X119">
        <f t="shared" si="33"/>
        <v>0</v>
      </c>
      <c r="Y119">
        <f t="shared" si="19"/>
        <v>90</v>
      </c>
    </row>
    <row r="120" spans="1:25" x14ac:dyDescent="0.25">
      <c r="A120" t="s">
        <v>86</v>
      </c>
      <c r="B120" s="6">
        <v>102</v>
      </c>
      <c r="C120">
        <v>1</v>
      </c>
      <c r="D120">
        <v>1</v>
      </c>
      <c r="F120">
        <v>4</v>
      </c>
      <c r="G120">
        <v>2</v>
      </c>
      <c r="I120">
        <v>90</v>
      </c>
      <c r="J120">
        <f t="shared" si="20"/>
        <v>1.8</v>
      </c>
      <c r="K120">
        <f t="shared" si="30"/>
        <v>1.8</v>
      </c>
      <c r="L120">
        <f t="shared" si="31"/>
        <v>1.8</v>
      </c>
      <c r="M120">
        <f t="shared" si="32"/>
        <v>1.8</v>
      </c>
      <c r="N120">
        <f t="shared" si="25"/>
        <v>1.8</v>
      </c>
      <c r="O120">
        <f t="shared" si="14"/>
        <v>1.8</v>
      </c>
      <c r="P120" t="s">
        <v>204</v>
      </c>
      <c r="T120">
        <v>1</v>
      </c>
      <c r="U120" t="s">
        <v>150</v>
      </c>
      <c r="X120">
        <f t="shared" si="33"/>
        <v>0</v>
      </c>
      <c r="Y120">
        <f t="shared" si="19"/>
        <v>90</v>
      </c>
    </row>
    <row r="121" spans="1:25" x14ac:dyDescent="0.25">
      <c r="A121" t="s">
        <v>234</v>
      </c>
      <c r="B121" s="6">
        <v>103</v>
      </c>
      <c r="C121">
        <v>1</v>
      </c>
      <c r="D121">
        <v>1</v>
      </c>
      <c r="F121">
        <v>3</v>
      </c>
      <c r="G121">
        <v>2</v>
      </c>
      <c r="I121">
        <v>90</v>
      </c>
      <c r="J121">
        <f t="shared" si="20"/>
        <v>1.8</v>
      </c>
      <c r="K121">
        <f t="shared" si="30"/>
        <v>1.8</v>
      </c>
      <c r="L121">
        <f t="shared" si="31"/>
        <v>1.8</v>
      </c>
      <c r="M121">
        <f t="shared" si="32"/>
        <v>0</v>
      </c>
      <c r="N121">
        <f t="shared" si="25"/>
        <v>1.8</v>
      </c>
      <c r="O121">
        <f t="shared" si="14"/>
        <v>1.8</v>
      </c>
      <c r="P121" t="s">
        <v>205</v>
      </c>
      <c r="T121">
        <v>1</v>
      </c>
      <c r="U121" t="s">
        <v>150</v>
      </c>
      <c r="X121">
        <f t="shared" si="33"/>
        <v>0</v>
      </c>
      <c r="Y121">
        <f t="shared" si="19"/>
        <v>90</v>
      </c>
    </row>
    <row r="122" spans="1:25" x14ac:dyDescent="0.25">
      <c r="A122" t="s">
        <v>235</v>
      </c>
      <c r="B122" s="6">
        <v>104</v>
      </c>
      <c r="C122">
        <v>1</v>
      </c>
      <c r="D122">
        <v>1</v>
      </c>
      <c r="F122">
        <v>2</v>
      </c>
      <c r="G122">
        <v>1</v>
      </c>
      <c r="I122">
        <v>90</v>
      </c>
      <c r="J122">
        <f t="shared" si="20"/>
        <v>0.9</v>
      </c>
      <c r="K122">
        <f t="shared" si="30"/>
        <v>0.9</v>
      </c>
      <c r="L122">
        <f t="shared" si="31"/>
        <v>0</v>
      </c>
      <c r="M122">
        <f t="shared" si="32"/>
        <v>0</v>
      </c>
      <c r="N122">
        <f t="shared" si="25"/>
        <v>0.9</v>
      </c>
      <c r="O122">
        <f t="shared" ref="O122:O130" si="34">IF(ISNUMBER(E122), 0, J122)</f>
        <v>0.9</v>
      </c>
      <c r="P122" t="s">
        <v>239</v>
      </c>
      <c r="T122">
        <v>1</v>
      </c>
      <c r="U122" t="s">
        <v>150</v>
      </c>
      <c r="X122">
        <f t="shared" si="33"/>
        <v>0</v>
      </c>
      <c r="Y122">
        <f t="shared" si="19"/>
        <v>90</v>
      </c>
    </row>
    <row r="123" spans="1:25" x14ac:dyDescent="0.25">
      <c r="A123" t="s">
        <v>236</v>
      </c>
      <c r="B123" s="6">
        <v>105</v>
      </c>
      <c r="C123">
        <v>1</v>
      </c>
      <c r="D123">
        <v>1</v>
      </c>
      <c r="F123">
        <v>4</v>
      </c>
      <c r="G123">
        <v>2</v>
      </c>
      <c r="I123">
        <v>90</v>
      </c>
      <c r="J123">
        <f t="shared" si="20"/>
        <v>1.8</v>
      </c>
      <c r="K123">
        <f t="shared" si="30"/>
        <v>1.8</v>
      </c>
      <c r="L123">
        <f t="shared" si="31"/>
        <v>1.8</v>
      </c>
      <c r="M123">
        <f t="shared" si="32"/>
        <v>1.8</v>
      </c>
      <c r="N123">
        <f t="shared" si="25"/>
        <v>1.8</v>
      </c>
      <c r="O123">
        <f t="shared" si="34"/>
        <v>1.8</v>
      </c>
      <c r="P123" t="s">
        <v>206</v>
      </c>
      <c r="T123">
        <v>1</v>
      </c>
      <c r="U123" t="s">
        <v>150</v>
      </c>
      <c r="X123">
        <f t="shared" si="33"/>
        <v>0</v>
      </c>
      <c r="Y123">
        <f t="shared" si="19"/>
        <v>90</v>
      </c>
    </row>
    <row r="124" spans="1:25" x14ac:dyDescent="0.25">
      <c r="A124" t="s">
        <v>237</v>
      </c>
      <c r="B124" s="6">
        <v>106</v>
      </c>
      <c r="C124">
        <v>1</v>
      </c>
      <c r="D124">
        <v>1</v>
      </c>
      <c r="E124">
        <v>2</v>
      </c>
      <c r="F124">
        <v>2</v>
      </c>
      <c r="G124">
        <v>2</v>
      </c>
      <c r="I124">
        <v>90</v>
      </c>
      <c r="J124">
        <f t="shared" si="20"/>
        <v>2</v>
      </c>
      <c r="K124">
        <f t="shared" si="30"/>
        <v>2</v>
      </c>
      <c r="L124">
        <f t="shared" si="31"/>
        <v>0</v>
      </c>
      <c r="M124">
        <f t="shared" si="32"/>
        <v>0</v>
      </c>
      <c r="N124">
        <f t="shared" si="25"/>
        <v>1.8</v>
      </c>
      <c r="O124">
        <f t="shared" si="34"/>
        <v>0</v>
      </c>
      <c r="S124" t="s">
        <v>262</v>
      </c>
      <c r="T124">
        <v>1</v>
      </c>
      <c r="U124" t="s">
        <v>150</v>
      </c>
      <c r="X124">
        <f t="shared" si="33"/>
        <v>1</v>
      </c>
      <c r="Y124" t="str">
        <f t="shared" si="19"/>
        <v/>
      </c>
    </row>
    <row r="125" spans="1:25" x14ac:dyDescent="0.25">
      <c r="B125" s="6"/>
      <c r="J125">
        <f t="shared" si="20"/>
        <v>0</v>
      </c>
      <c r="O125">
        <f t="shared" si="34"/>
        <v>0</v>
      </c>
      <c r="T125">
        <f>SUM(T1:T124)</f>
        <v>106</v>
      </c>
      <c r="Y125" t="str">
        <f t="shared" si="19"/>
        <v/>
      </c>
    </row>
    <row r="126" spans="1:25" x14ac:dyDescent="0.25">
      <c r="A126" s="1" t="s">
        <v>208</v>
      </c>
      <c r="B126" s="17"/>
      <c r="J126">
        <f t="shared" si="20"/>
        <v>0</v>
      </c>
      <c r="O126">
        <f t="shared" si="34"/>
        <v>0</v>
      </c>
      <c r="Y126" t="str">
        <f t="shared" si="19"/>
        <v/>
      </c>
    </row>
    <row r="127" spans="1:25" x14ac:dyDescent="0.25">
      <c r="A127" t="s">
        <v>260</v>
      </c>
      <c r="B127" s="6"/>
      <c r="C127">
        <v>1</v>
      </c>
      <c r="D127">
        <v>1</v>
      </c>
      <c r="E127">
        <v>2</v>
      </c>
      <c r="G127">
        <v>2</v>
      </c>
      <c r="I127">
        <v>100</v>
      </c>
      <c r="J127">
        <f t="shared" ref="J127:J130" si="35">IF(ISNUMBER(E127), E127, I127*G127/100)</f>
        <v>2</v>
      </c>
      <c r="O127">
        <f t="shared" si="34"/>
        <v>0</v>
      </c>
      <c r="X127">
        <f>IF(ISNUMBER(E127),1,0)</f>
        <v>1</v>
      </c>
      <c r="Y127" t="str">
        <f t="shared" si="19"/>
        <v/>
      </c>
    </row>
    <row r="128" spans="1:25" x14ac:dyDescent="0.25">
      <c r="A128" t="s">
        <v>209</v>
      </c>
      <c r="B128" s="6"/>
      <c r="C128">
        <v>1</v>
      </c>
      <c r="D128">
        <v>1</v>
      </c>
      <c r="E128">
        <v>1</v>
      </c>
      <c r="G128">
        <v>1</v>
      </c>
      <c r="I128">
        <v>100</v>
      </c>
      <c r="J128">
        <f t="shared" si="35"/>
        <v>1</v>
      </c>
      <c r="O128">
        <f t="shared" si="34"/>
        <v>0</v>
      </c>
      <c r="X128">
        <f>IF(ISNUMBER(E128),1,0)</f>
        <v>1</v>
      </c>
      <c r="Y128" t="str">
        <f t="shared" si="19"/>
        <v/>
      </c>
    </row>
    <row r="129" spans="1:25" x14ac:dyDescent="0.25">
      <c r="A129" t="s">
        <v>210</v>
      </c>
      <c r="B129" s="6"/>
      <c r="C129">
        <v>1</v>
      </c>
      <c r="D129">
        <v>1</v>
      </c>
      <c r="E129">
        <v>2</v>
      </c>
      <c r="G129">
        <v>2</v>
      </c>
      <c r="I129">
        <v>100</v>
      </c>
      <c r="J129">
        <f t="shared" si="35"/>
        <v>2</v>
      </c>
      <c r="O129">
        <f t="shared" si="34"/>
        <v>0</v>
      </c>
      <c r="X129">
        <f>IF(ISNUMBER(E129),1,0)</f>
        <v>1</v>
      </c>
      <c r="Y129" t="str">
        <f t="shared" si="19"/>
        <v/>
      </c>
    </row>
    <row r="130" spans="1:25" x14ac:dyDescent="0.25">
      <c r="A130" t="s">
        <v>261</v>
      </c>
      <c r="B130" s="6"/>
      <c r="C130">
        <v>1</v>
      </c>
      <c r="D130">
        <v>1</v>
      </c>
      <c r="E130">
        <v>1</v>
      </c>
      <c r="G130">
        <v>1</v>
      </c>
      <c r="I130">
        <v>100</v>
      </c>
      <c r="J130">
        <f t="shared" si="35"/>
        <v>1</v>
      </c>
      <c r="O130">
        <f t="shared" si="34"/>
        <v>0</v>
      </c>
      <c r="Y130" t="str">
        <f t="shared" si="19"/>
        <v/>
      </c>
    </row>
    <row r="131" spans="1:25" x14ac:dyDescent="0.25">
      <c r="B131" s="6"/>
    </row>
    <row r="132" spans="1:25" x14ac:dyDescent="0.25">
      <c r="B132" s="6"/>
    </row>
    <row r="133" spans="1:25" x14ac:dyDescent="0.25">
      <c r="B133" s="6"/>
    </row>
    <row r="134" spans="1:25" x14ac:dyDescent="0.25">
      <c r="B134" s="6"/>
    </row>
    <row r="135" spans="1:25" x14ac:dyDescent="0.25">
      <c r="B135" s="6"/>
    </row>
    <row r="136" spans="1:25" x14ac:dyDescent="0.25">
      <c r="B136" s="6"/>
    </row>
    <row r="137" spans="1:25" x14ac:dyDescent="0.25">
      <c r="B137" s="6"/>
    </row>
    <row r="138" spans="1:25" x14ac:dyDescent="0.25">
      <c r="B138" s="6"/>
    </row>
    <row r="139" spans="1:25" x14ac:dyDescent="0.25">
      <c r="B139" s="6"/>
    </row>
    <row r="140" spans="1:25" x14ac:dyDescent="0.25">
      <c r="B140" s="6"/>
    </row>
    <row r="141" spans="1:25" x14ac:dyDescent="0.25">
      <c r="B141" s="6"/>
    </row>
    <row r="142" spans="1:25" x14ac:dyDescent="0.25">
      <c r="B142" s="6"/>
    </row>
    <row r="143" spans="1:25" x14ac:dyDescent="0.25">
      <c r="B143" s="6"/>
    </row>
    <row r="144" spans="1:25" x14ac:dyDescent="0.25">
      <c r="B144" s="6"/>
    </row>
    <row r="145" spans="2:2" x14ac:dyDescent="0.25">
      <c r="B145" s="6"/>
    </row>
    <row r="146" spans="2:2" x14ac:dyDescent="0.25">
      <c r="B146" s="6"/>
    </row>
    <row r="147" spans="2:2" x14ac:dyDescent="0.25">
      <c r="B147" s="6"/>
    </row>
    <row r="148" spans="2:2" x14ac:dyDescent="0.25">
      <c r="B148" s="6"/>
    </row>
    <row r="149" spans="2:2" x14ac:dyDescent="0.25">
      <c r="B149" s="6"/>
    </row>
    <row r="150" spans="2:2" x14ac:dyDescent="0.25">
      <c r="B150" s="6"/>
    </row>
    <row r="151" spans="2:2" x14ac:dyDescent="0.25">
      <c r="B151" s="6"/>
    </row>
    <row r="152" spans="2:2" x14ac:dyDescent="0.25">
      <c r="B152" s="6"/>
    </row>
    <row r="153" spans="2:2" x14ac:dyDescent="0.25">
      <c r="B153" s="6"/>
    </row>
    <row r="154" spans="2:2" x14ac:dyDescent="0.25">
      <c r="B154" s="6"/>
    </row>
    <row r="155" spans="2:2" x14ac:dyDescent="0.25">
      <c r="B155" s="6"/>
    </row>
    <row r="156" spans="2:2" x14ac:dyDescent="0.25">
      <c r="B156" s="6"/>
    </row>
    <row r="157" spans="2:2" x14ac:dyDescent="0.25">
      <c r="B157" s="6"/>
    </row>
    <row r="158" spans="2:2" x14ac:dyDescent="0.25">
      <c r="B158" s="6"/>
    </row>
    <row r="159" spans="2:2" x14ac:dyDescent="0.25">
      <c r="B159" s="6"/>
    </row>
    <row r="160" spans="2:2" x14ac:dyDescent="0.25">
      <c r="B160" s="6"/>
    </row>
    <row r="161" spans="2:2" x14ac:dyDescent="0.25">
      <c r="B161" s="6"/>
    </row>
    <row r="162" spans="2:2" x14ac:dyDescent="0.25">
      <c r="B162" s="6"/>
    </row>
    <row r="163" spans="2:2" x14ac:dyDescent="0.25">
      <c r="B163" s="6"/>
    </row>
    <row r="164" spans="2:2" x14ac:dyDescent="0.25">
      <c r="B164" s="6"/>
    </row>
    <row r="165" spans="2:2" x14ac:dyDescent="0.25">
      <c r="B165" s="6"/>
    </row>
    <row r="166" spans="2:2" x14ac:dyDescent="0.25">
      <c r="B166" s="6"/>
    </row>
    <row r="167" spans="2:2" x14ac:dyDescent="0.25">
      <c r="B167" s="6"/>
    </row>
    <row r="168" spans="2:2" x14ac:dyDescent="0.25">
      <c r="B168" s="6"/>
    </row>
    <row r="169" spans="2:2" x14ac:dyDescent="0.25">
      <c r="B169" s="6"/>
    </row>
    <row r="170" spans="2:2" x14ac:dyDescent="0.25">
      <c r="B170" s="6"/>
    </row>
    <row r="171" spans="2:2" x14ac:dyDescent="0.25">
      <c r="B171" s="6"/>
    </row>
    <row r="172" spans="2:2" x14ac:dyDescent="0.25">
      <c r="B172" s="6"/>
    </row>
    <row r="173" spans="2:2" x14ac:dyDescent="0.25">
      <c r="B173" s="6"/>
    </row>
    <row r="174" spans="2:2" x14ac:dyDescent="0.25">
      <c r="B174" s="6"/>
    </row>
    <row r="175" spans="2:2" x14ac:dyDescent="0.25">
      <c r="B175" s="6"/>
    </row>
    <row r="176" spans="2:2" x14ac:dyDescent="0.25">
      <c r="B176" s="6"/>
    </row>
    <row r="177" spans="2:2" x14ac:dyDescent="0.25">
      <c r="B177" s="6"/>
    </row>
    <row r="178" spans="2:2" x14ac:dyDescent="0.25">
      <c r="B178" s="6"/>
    </row>
    <row r="179" spans="2:2" x14ac:dyDescent="0.25">
      <c r="B179" s="6"/>
    </row>
    <row r="180" spans="2:2" x14ac:dyDescent="0.25">
      <c r="B180" s="6"/>
    </row>
    <row r="181" spans="2:2" x14ac:dyDescent="0.25">
      <c r="B181" s="6"/>
    </row>
    <row r="182" spans="2:2" x14ac:dyDescent="0.25">
      <c r="B182" s="6"/>
    </row>
    <row r="183" spans="2:2" x14ac:dyDescent="0.25">
      <c r="B183" s="6"/>
    </row>
    <row r="184" spans="2:2" x14ac:dyDescent="0.25">
      <c r="B184" s="6"/>
    </row>
    <row r="185" spans="2:2" x14ac:dyDescent="0.25">
      <c r="B185" s="6"/>
    </row>
    <row r="186" spans="2:2" x14ac:dyDescent="0.25">
      <c r="B186" s="6"/>
    </row>
    <row r="187" spans="2:2" x14ac:dyDescent="0.25">
      <c r="B187" s="6"/>
    </row>
    <row r="188" spans="2:2" x14ac:dyDescent="0.25">
      <c r="B188" s="6"/>
    </row>
    <row r="189" spans="2:2" x14ac:dyDescent="0.25">
      <c r="B189" s="6"/>
    </row>
    <row r="190" spans="2:2" x14ac:dyDescent="0.25">
      <c r="B190" s="6"/>
    </row>
    <row r="191" spans="2:2" x14ac:dyDescent="0.25">
      <c r="B191" s="6"/>
    </row>
    <row r="192" spans="2:2" x14ac:dyDescent="0.25">
      <c r="B192" s="6"/>
    </row>
    <row r="193" spans="2:2" x14ac:dyDescent="0.25">
      <c r="B193" s="6"/>
    </row>
    <row r="194" spans="2:2" x14ac:dyDescent="0.25">
      <c r="B194" s="6"/>
    </row>
    <row r="195" spans="2:2" x14ac:dyDescent="0.25">
      <c r="B195" s="6"/>
    </row>
    <row r="196" spans="2:2" x14ac:dyDescent="0.25">
      <c r="B196" s="6"/>
    </row>
    <row r="197" spans="2:2" x14ac:dyDescent="0.25">
      <c r="B197" s="6"/>
    </row>
    <row r="198" spans="2:2" x14ac:dyDescent="0.25">
      <c r="B198" s="6"/>
    </row>
    <row r="199" spans="2:2" x14ac:dyDescent="0.25">
      <c r="B199" s="6"/>
    </row>
    <row r="200" spans="2:2" x14ac:dyDescent="0.25">
      <c r="B200" s="6"/>
    </row>
    <row r="201" spans="2:2" x14ac:dyDescent="0.25">
      <c r="B201" s="6"/>
    </row>
    <row r="202" spans="2:2" x14ac:dyDescent="0.25">
      <c r="B202" s="6"/>
    </row>
    <row r="203" spans="2:2" x14ac:dyDescent="0.25">
      <c r="B203" s="6"/>
    </row>
    <row r="204" spans="2:2" x14ac:dyDescent="0.25">
      <c r="B204" s="6"/>
    </row>
    <row r="205" spans="2:2" x14ac:dyDescent="0.25">
      <c r="B205" s="6"/>
    </row>
    <row r="206" spans="2:2" x14ac:dyDescent="0.25">
      <c r="B206" s="6"/>
    </row>
    <row r="207" spans="2:2" x14ac:dyDescent="0.25">
      <c r="B207" s="6"/>
    </row>
    <row r="208" spans="2:2" x14ac:dyDescent="0.25">
      <c r="B208" s="6"/>
    </row>
    <row r="209" spans="2:2" x14ac:dyDescent="0.25">
      <c r="B209" s="6"/>
    </row>
    <row r="210" spans="2:2" x14ac:dyDescent="0.25">
      <c r="B210" s="6"/>
    </row>
    <row r="211" spans="2:2" x14ac:dyDescent="0.25">
      <c r="B211" s="6"/>
    </row>
  </sheetData>
  <mergeCells count="4">
    <mergeCell ref="D3:E3"/>
    <mergeCell ref="D1:E1"/>
    <mergeCell ref="D2:E2"/>
    <mergeCell ref="G2:I2"/>
  </mergeCells>
  <conditionalFormatting sqref="A6:A11 A53:A59 A45:A50 A116:A124 A88:A113 A62:A85 A14:A41 B212:B1048576 A127:A1048576 A3:A4">
    <cfRule type="expression" dxfId="1" priority="3">
      <formula>IF(E3&gt;0,1,0)</formula>
    </cfRule>
    <cfRule type="expression" dxfId="0" priority="2">
      <formula>ISBLANK($E3)</formula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Farrell</dc:creator>
  <cp:lastModifiedBy>Logan Farrell</cp:lastModifiedBy>
  <dcterms:created xsi:type="dcterms:W3CDTF">2017-10-06T23:23:48Z</dcterms:created>
  <dcterms:modified xsi:type="dcterms:W3CDTF">2018-03-30T20:58:04Z</dcterms:modified>
</cp:coreProperties>
</file>