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<sst xmlns="http://schemas.openxmlformats.org/spreadsheetml/2006/main" count="365" uniqueCount="247">
  <si>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</si>
  <si>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</si>
  <si>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</si>
  <si>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</si>
  <si>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</si>
  <si>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</si>
  <si>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</si>
  <si>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</si>
  <si>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</si>
  <si>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</si>
  <si>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</si>
  <si>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</si>
  <si>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</si>
  <si>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</si>
  <si>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</si>
  <si>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</si>
  <si>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</si>
  <si>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</si>
  <si>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</si>
  <si>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</si>
  <si>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</si>
  <si>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</si>
  <si>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</si>
  <si>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</si>
  <si>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</si>
  <si>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</si>
  <si>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</si>
  <si>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</si>
  <si>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</si>
  <si>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</si>
  <si>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</si>
  <si>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</si>
  <si>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</si>
  <si>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</si>
  <si>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</si>
  <si>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</si>
  <si>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</si>
  <si>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</si>
  <si>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</si>
  <si>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</si>
  <si>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</si>
  <si>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</si>
  <si>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</si>
  <si>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</si>
  <si>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</si>
  <si>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</si>
  <si>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</si>
  <si>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</si>
  <si>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</si>
  <si>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</si>
  <si>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</si>
  <si>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</si>
  <si>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</si>
  <si>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</si>
  <si>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</si>
  <si>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</si>
  <si>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</si>
  <si>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</si>
  <si>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</si>
  <si>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</si>
  <si>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</si>
  <si>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</si>
  <si>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</si>
  <si>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</si>
  <si>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</si>
  <si>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</si>
  <si>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</si>
  <si>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</si>
  <si>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</si>
  <si>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</si>
  <si>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</si>
  <si>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Aja and Phillip &amp; Family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</si>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</sst>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1"/>
  <sheetViews>
    <sheetView tabSelected="1" workbookViewId="0">
      <pane ySplit="4" topLeftCell="A43" activePane="bottomLeft" state="frozen"/>
      <selection pane="bottomLeft" activeCell="V59" sqref="V59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9.5703125" customWidth="1"/>
    <col min="20" max="20" width="10.85546875" customWidth="1"/>
    <col min="21" max="21" width="11" customWidth="1"/>
    <col min="22" max="22" width="11.85546875" customWidth="1"/>
    <col min="24" max="25" width="0" hidden="1" customWidth="1"/>
    <col min="26" max="26" width="13.85546875" hidden="1" customWidth="1"/>
  </cols>
  <sheetData>
    <row r="1" spans="1:26" ht="15" customHeight="1">
      <c r="A1" s="5">
        <v>4</v>
      </c>
      <c r="B1" s="15"/>
      <c r="D1" s="20" t="s">
        <v>91</v>
      </c>
      <c r="E1" s="20"/>
      <c r="F1" t="s">
        <v>75</v>
      </c>
      <c r="G1">
        <f>SUM(G6:G11,G14:G41,G45:G50,G53:G59,G62:G85,G88:G113,G116:G124,G127:G129)</f>
        <v>203</v>
      </c>
      <c r="T1" s="10"/>
      <c r="U1" s="10"/>
      <c r="V1" s="10"/>
    </row>
    <row r="2" spans="1:26">
      <c r="A2" s="4">
        <v>3</v>
      </c>
      <c r="B2" s="6"/>
      <c r="D2" s="19" t="s">
        <v>216</v>
      </c>
      <c r="E2" s="19"/>
      <c r="G2" s="19" t="s">
        <v>217</v>
      </c>
      <c r="H2" s="19"/>
      <c r="I2" s="19"/>
      <c r="J2" s="11"/>
      <c r="K2" s="11"/>
      <c r="P2" t="s">
        <v>221</v>
      </c>
      <c r="Q2" t="s">
        <v>225</v>
      </c>
      <c r="R2" s="14">
        <f>D3+G3*(1+Z4/100)</f>
        <v>165.76153959862654</v>
      </c>
      <c r="S2" t="s">
        <v>222</v>
      </c>
      <c r="T2" s="10"/>
      <c r="U2" s="10"/>
      <c r="V2" s="10"/>
      <c r="Y2" s="10"/>
      <c r="Z2" s="10">
        <f>STDEV(I6:I129)</f>
        <v>28.53908325175902</v>
      </c>
    </row>
    <row r="3" spans="1:26">
      <c r="A3" s="3">
        <v>2</v>
      </c>
      <c r="B3" s="6"/>
      <c r="C3" t="s">
        <v>90</v>
      </c>
      <c r="D3" s="19">
        <f>SUM(E6:E129)</f>
        <v>14</v>
      </c>
      <c r="E3" s="19"/>
      <c r="F3">
        <f>SUM(J6:J173)</f>
        <v>131.79999999999993</v>
      </c>
      <c r="G3">
        <f>SUM(O6:O129)</f>
        <v>117.79999999999986</v>
      </c>
      <c r="H3" s="11"/>
      <c r="I3" s="11"/>
      <c r="J3" s="11"/>
      <c r="P3" s="12">
        <f>G3+D3</f>
        <v>131.79999999999984</v>
      </c>
      <c r="Q3" s="12" t="s">
        <v>226</v>
      </c>
      <c r="R3" s="14">
        <f>D3+G3*(1-Z4/100)</f>
        <v>97.838460401373183</v>
      </c>
      <c r="S3" s="13">
        <f>SUM(X6:X129)/COUNT(X6:X11,X14:X41,X45:X50,X53:X59,X62:X85,X88:X113,X116:X124,X127:X129)</f>
        <v>8.2568807339449546E-2</v>
      </c>
      <c r="T3" s="10"/>
      <c r="U3" s="10"/>
      <c r="V3" s="10"/>
      <c r="X3" t="s">
        <v>34</v>
      </c>
      <c r="Z3" s="10" t="s">
        <v>223</v>
      </c>
    </row>
    <row r="4" spans="1:26" s="10" customFormat="1" ht="31.5" customHeight="1">
      <c r="A4" s="9">
        <v>1</v>
      </c>
      <c r="B4" s="16"/>
      <c r="C4" s="10" t="s">
        <v>33</v>
      </c>
      <c r="D4" s="10" t="s">
        <v>91</v>
      </c>
      <c r="E4" s="10" t="s">
        <v>220</v>
      </c>
      <c r="F4" s="10" t="s">
        <v>0</v>
      </c>
      <c r="G4" s="10" t="s">
        <v>211</v>
      </c>
      <c r="I4" s="10" t="s">
        <v>1</v>
      </c>
      <c r="J4" s="10" t="s">
        <v>219</v>
      </c>
      <c r="K4" s="10" t="s">
        <v>72</v>
      </c>
      <c r="L4" s="10" t="s">
        <v>73</v>
      </c>
      <c r="M4" s="10" t="s">
        <v>74</v>
      </c>
      <c r="N4" s="10" t="s">
        <v>92</v>
      </c>
      <c r="O4" s="10" t="s">
        <v>218</v>
      </c>
      <c r="P4" s="10" t="s">
        <v>2</v>
      </c>
      <c r="S4" s="10" t="s">
        <v>3</v>
      </c>
      <c r="T4" s="10" t="s">
        <v>128</v>
      </c>
      <c r="U4" s="10" t="s">
        <v>129</v>
      </c>
      <c r="V4" s="10" t="s">
        <v>130</v>
      </c>
      <c r="Y4" s="10" t="s">
        <v>224</v>
      </c>
      <c r="Z4" s="10">
        <f>STDEV(Y6:Y129)</f>
        <v>28.829829879988729</v>
      </c>
    </row>
    <row r="5" spans="1:26">
      <c r="A5" s="1" t="s">
        <v>4</v>
      </c>
      <c r="B5" s="17"/>
      <c r="D5">
        <f>SUM(J6:J11)</f>
        <v>9</v>
      </c>
    </row>
    <row r="6" spans="1:26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93</v>
      </c>
      <c r="T6">
        <v>1</v>
      </c>
      <c r="U6" t="s">
        <v>154</v>
      </c>
      <c r="X6">
        <f t="shared" ref="X6:X11" si="1">IF(ISNUMBER(E6),1,0)</f>
        <v>1</v>
      </c>
      <c r="Y6" t="str">
        <f>IF(ISNUMBER(E6),"",IF(ISNUMBER(I6),I6,""))</f>
        <v/>
      </c>
    </row>
    <row r="7" spans="1:26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202</v>
      </c>
      <c r="T7">
        <v>1</v>
      </c>
      <c r="U7" t="s">
        <v>154</v>
      </c>
      <c r="X7">
        <f t="shared" si="1"/>
        <v>1</v>
      </c>
      <c r="Y7" t="str">
        <f t="shared" ref="Y7:Y69" si="7">IF(ISNUMBER(E7),"",IF(ISNUMBER(I7),I7,""))</f>
        <v/>
      </c>
    </row>
    <row r="8" spans="1:26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149</v>
      </c>
      <c r="T8">
        <v>1</v>
      </c>
      <c r="U8" t="s">
        <v>154</v>
      </c>
      <c r="X8">
        <f t="shared" si="1"/>
        <v>1</v>
      </c>
      <c r="Y8" t="str">
        <f t="shared" si="7"/>
        <v/>
      </c>
    </row>
    <row r="9" spans="1:26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94</v>
      </c>
      <c r="T9">
        <v>1</v>
      </c>
      <c r="U9" t="s">
        <v>154</v>
      </c>
      <c r="X9">
        <f t="shared" si="1"/>
        <v>1</v>
      </c>
      <c r="Y9" t="str">
        <f t="shared" si="7"/>
        <v/>
      </c>
    </row>
    <row r="10" spans="1:26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97</v>
      </c>
      <c r="T10">
        <v>1</v>
      </c>
      <c r="U10" t="s">
        <v>154</v>
      </c>
      <c r="X10">
        <f t="shared" si="1"/>
        <v>1</v>
      </c>
      <c r="Y10" t="str">
        <f t="shared" si="7"/>
        <v/>
      </c>
    </row>
    <row r="11" spans="1:26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245</v>
      </c>
      <c r="Q11" s="8"/>
      <c r="R11" s="8"/>
      <c r="T11">
        <v>1</v>
      </c>
      <c r="U11" t="s">
        <v>154</v>
      </c>
      <c r="X11">
        <f t="shared" si="1"/>
        <v>1</v>
      </c>
      <c r="Y11" t="str">
        <f t="shared" si="7"/>
        <v/>
      </c>
    </row>
    <row r="12" spans="1:26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6">
      <c r="A13" s="1" t="s">
        <v>8</v>
      </c>
      <c r="B13" s="17"/>
      <c r="D13">
        <f>SUM(J14:J41)</f>
        <v>24.5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6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177</v>
      </c>
      <c r="T14">
        <v>1</v>
      </c>
      <c r="U14" t="s">
        <v>154</v>
      </c>
      <c r="X14">
        <f t="shared" ref="X14:X40" si="10">IF(ISNUMBER(E14),1,0)</f>
        <v>0</v>
      </c>
      <c r="Y14">
        <f t="shared" si="7"/>
        <v>50</v>
      </c>
    </row>
    <row r="15" spans="1:26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148</v>
      </c>
      <c r="T15">
        <v>1</v>
      </c>
      <c r="U15" t="s">
        <v>154</v>
      </c>
      <c r="X15">
        <f t="shared" si="10"/>
        <v>0</v>
      </c>
      <c r="Y15">
        <f t="shared" si="7"/>
        <v>50</v>
      </c>
    </row>
    <row r="16" spans="1:26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199</v>
      </c>
      <c r="Q16" s="7"/>
      <c r="R16" s="7"/>
      <c r="S16" s="6"/>
      <c r="T16" s="6">
        <v>1</v>
      </c>
      <c r="U16" s="6" t="s">
        <v>154</v>
      </c>
      <c r="X16">
        <f t="shared" si="10"/>
        <v>0</v>
      </c>
      <c r="Y16">
        <f t="shared" si="7"/>
        <v>50</v>
      </c>
    </row>
    <row r="17" spans="1: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194</v>
      </c>
      <c r="T17">
        <v>1</v>
      </c>
      <c r="U17" t="s">
        <v>154</v>
      </c>
      <c r="X17">
        <f t="shared" si="10"/>
        <v>0</v>
      </c>
      <c r="Y17">
        <f t="shared" si="7"/>
        <v>25</v>
      </c>
    </row>
    <row r="18" spans="1: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185</v>
      </c>
      <c r="T18">
        <v>1</v>
      </c>
      <c r="U18" t="s">
        <v>154</v>
      </c>
      <c r="X18">
        <f t="shared" si="10"/>
        <v>0</v>
      </c>
      <c r="Y18">
        <f t="shared" si="7"/>
        <v>50</v>
      </c>
    </row>
    <row r="19" spans="1:25">
      <c r="A19" s="2" t="s">
        <v>192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193</v>
      </c>
      <c r="Q19" s="6"/>
      <c r="R19" s="6"/>
      <c r="S19" s="6"/>
      <c r="T19" s="6">
        <v>1</v>
      </c>
      <c r="U19" s="6" t="s">
        <v>154</v>
      </c>
      <c r="X19">
        <f t="shared" si="10"/>
        <v>0</v>
      </c>
      <c r="Y19">
        <f t="shared" si="7"/>
        <v>25</v>
      </c>
    </row>
    <row r="20" spans="1: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185</v>
      </c>
      <c r="Q20" s="6"/>
      <c r="R20" s="6"/>
      <c r="S20" s="6"/>
      <c r="T20" s="6">
        <v>1</v>
      </c>
      <c r="U20" s="6" t="s">
        <v>154</v>
      </c>
      <c r="X20">
        <f t="shared" si="10"/>
        <v>0</v>
      </c>
      <c r="Y20">
        <f t="shared" si="7"/>
        <v>25</v>
      </c>
    </row>
    <row r="21" spans="1: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179</v>
      </c>
      <c r="T21">
        <v>1</v>
      </c>
      <c r="U21" t="s">
        <v>154</v>
      </c>
      <c r="X21">
        <f t="shared" si="10"/>
        <v>0</v>
      </c>
      <c r="Y21">
        <f t="shared" si="7"/>
        <v>50</v>
      </c>
    </row>
    <row r="22" spans="1: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147</v>
      </c>
      <c r="T22">
        <v>1</v>
      </c>
      <c r="U22" t="s">
        <v>154</v>
      </c>
      <c r="X22">
        <f t="shared" si="10"/>
        <v>0</v>
      </c>
      <c r="Y22">
        <f t="shared" si="7"/>
        <v>50</v>
      </c>
    </row>
    <row r="23" spans="1:25">
      <c r="A23" s="2" t="s">
        <v>235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183</v>
      </c>
      <c r="Q23" s="6"/>
      <c r="R23" s="6"/>
      <c r="S23" s="6"/>
      <c r="T23" s="6">
        <v>1</v>
      </c>
      <c r="U23" s="6" t="s">
        <v>154</v>
      </c>
      <c r="X23">
        <f t="shared" si="10"/>
        <v>0</v>
      </c>
      <c r="Y23">
        <f t="shared" si="7"/>
        <v>25</v>
      </c>
    </row>
    <row r="24" spans="1:25">
      <c r="A24" s="2" t="s">
        <v>17</v>
      </c>
      <c r="B24" s="7">
        <v>17</v>
      </c>
      <c r="C24" s="2">
        <v>1</v>
      </c>
      <c r="D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  <c r="P24" t="s">
        <v>197</v>
      </c>
      <c r="T24">
        <v>1</v>
      </c>
      <c r="U24" t="s">
        <v>154</v>
      </c>
      <c r="X24">
        <f t="shared" si="10"/>
        <v>0</v>
      </c>
      <c r="Y24">
        <f t="shared" si="7"/>
        <v>50</v>
      </c>
    </row>
    <row r="25" spans="1: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188</v>
      </c>
      <c r="T25">
        <v>1</v>
      </c>
      <c r="U25" t="s">
        <v>154</v>
      </c>
      <c r="X25">
        <f t="shared" si="10"/>
        <v>1</v>
      </c>
      <c r="Y25" t="str">
        <f t="shared" si="7"/>
        <v/>
      </c>
    </row>
    <row r="26" spans="1: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182</v>
      </c>
      <c r="T26">
        <v>1</v>
      </c>
      <c r="U26" t="s">
        <v>154</v>
      </c>
      <c r="X26">
        <f t="shared" si="10"/>
        <v>0</v>
      </c>
      <c r="Y26">
        <f t="shared" si="7"/>
        <v>25</v>
      </c>
    </row>
    <row r="27" spans="1: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189</v>
      </c>
      <c r="T27">
        <v>1</v>
      </c>
      <c r="U27" t="s">
        <v>154</v>
      </c>
      <c r="X27">
        <f t="shared" si="10"/>
        <v>0</v>
      </c>
      <c r="Y27">
        <f t="shared" si="7"/>
        <v>25</v>
      </c>
    </row>
    <row r="28" spans="1: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198</v>
      </c>
      <c r="T28">
        <v>1</v>
      </c>
      <c r="U28" t="s">
        <v>154</v>
      </c>
      <c r="X28">
        <f t="shared" si="10"/>
        <v>0</v>
      </c>
      <c r="Y28">
        <f t="shared" si="7"/>
        <v>25</v>
      </c>
    </row>
    <row r="29" spans="1:25">
      <c r="A29" s="2" t="s">
        <v>22</v>
      </c>
      <c r="B29" s="7">
        <v>22</v>
      </c>
      <c r="C29" s="2">
        <v>1</v>
      </c>
      <c r="D29">
        <v>1</v>
      </c>
      <c r="F29">
        <v>4</v>
      </c>
      <c r="G29">
        <v>2</v>
      </c>
      <c r="I29">
        <v>25</v>
      </c>
      <c r="J29">
        <f t="shared" si="9"/>
        <v>0.5</v>
      </c>
      <c r="K29">
        <f t="shared" si="2"/>
        <v>0.5</v>
      </c>
      <c r="L29">
        <f t="shared" si="3"/>
        <v>0.5</v>
      </c>
      <c r="M29">
        <f t="shared" si="4"/>
        <v>0.5</v>
      </c>
      <c r="N29">
        <f t="shared" si="5"/>
        <v>0.5</v>
      </c>
      <c r="O29">
        <f t="shared" si="6"/>
        <v>0.5</v>
      </c>
      <c r="P29" t="s">
        <v>190</v>
      </c>
      <c r="T29">
        <v>1</v>
      </c>
      <c r="U29" t="s">
        <v>154</v>
      </c>
      <c r="X29">
        <f t="shared" si="10"/>
        <v>0</v>
      </c>
      <c r="Y29">
        <f t="shared" si="7"/>
        <v>25</v>
      </c>
    </row>
    <row r="30" spans="1: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178</v>
      </c>
      <c r="T30">
        <v>1</v>
      </c>
      <c r="U30" t="s">
        <v>154</v>
      </c>
      <c r="X30">
        <f t="shared" si="10"/>
        <v>0</v>
      </c>
      <c r="Y30">
        <f t="shared" si="7"/>
        <v>25</v>
      </c>
    </row>
    <row r="31" spans="1: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191</v>
      </c>
      <c r="T31">
        <v>1</v>
      </c>
      <c r="U31" t="s">
        <v>154</v>
      </c>
      <c r="X31">
        <f t="shared" si="10"/>
        <v>0</v>
      </c>
      <c r="Y31">
        <f t="shared" si="7"/>
        <v>25</v>
      </c>
    </row>
    <row r="32" spans="1: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180</v>
      </c>
      <c r="T32">
        <v>1</v>
      </c>
      <c r="U32" t="s">
        <v>154</v>
      </c>
      <c r="X32">
        <f t="shared" si="10"/>
        <v>0</v>
      </c>
      <c r="Y32">
        <f t="shared" si="7"/>
        <v>25</v>
      </c>
    </row>
    <row r="33" spans="1:25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184</v>
      </c>
      <c r="T33">
        <v>1</v>
      </c>
      <c r="U33" t="s">
        <v>154</v>
      </c>
      <c r="X33">
        <f t="shared" si="10"/>
        <v>0</v>
      </c>
      <c r="Y33">
        <f t="shared" si="7"/>
        <v>25</v>
      </c>
    </row>
    <row r="34" spans="1:25">
      <c r="A34" s="2" t="s">
        <v>38</v>
      </c>
      <c r="B34" s="7">
        <v>27</v>
      </c>
      <c r="C34" s="2">
        <v>2</v>
      </c>
      <c r="D34">
        <v>1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2</v>
      </c>
      <c r="P34" t="s">
        <v>125</v>
      </c>
      <c r="T34">
        <v>1</v>
      </c>
      <c r="U34" t="s">
        <v>154</v>
      </c>
      <c r="X34">
        <f t="shared" si="10"/>
        <v>0</v>
      </c>
      <c r="Y34">
        <f t="shared" si="7"/>
        <v>100</v>
      </c>
    </row>
    <row r="35" spans="1:25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99</v>
      </c>
      <c r="T35">
        <v>1</v>
      </c>
      <c r="U35" t="s">
        <v>154</v>
      </c>
      <c r="X35">
        <f t="shared" si="10"/>
        <v>0</v>
      </c>
      <c r="Y35">
        <f t="shared" si="7"/>
        <v>100</v>
      </c>
    </row>
    <row r="36" spans="1:25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106</v>
      </c>
      <c r="T36">
        <v>1</v>
      </c>
      <c r="U36" t="s">
        <v>154</v>
      </c>
      <c r="X36">
        <f t="shared" si="10"/>
        <v>0</v>
      </c>
      <c r="Y36">
        <f t="shared" si="7"/>
        <v>50</v>
      </c>
    </row>
    <row r="37" spans="1:25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99</v>
      </c>
      <c r="T37">
        <v>1</v>
      </c>
      <c r="U37" t="s">
        <v>154</v>
      </c>
      <c r="X37">
        <f t="shared" si="10"/>
        <v>0</v>
      </c>
      <c r="Y37">
        <f t="shared" si="7"/>
        <v>50</v>
      </c>
    </row>
    <row r="38" spans="1:25">
      <c r="A38" s="2" t="s">
        <v>42</v>
      </c>
      <c r="B38" s="7">
        <v>31</v>
      </c>
      <c r="C38" s="2">
        <v>2</v>
      </c>
      <c r="D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1</v>
      </c>
      <c r="P38" t="s">
        <v>126</v>
      </c>
      <c r="T38">
        <v>1</v>
      </c>
      <c r="U38" t="s">
        <v>154</v>
      </c>
      <c r="X38">
        <f t="shared" si="10"/>
        <v>0</v>
      </c>
      <c r="Y38">
        <f t="shared" si="7"/>
        <v>100</v>
      </c>
    </row>
    <row r="39" spans="1:25">
      <c r="A39" s="2" t="s">
        <v>43</v>
      </c>
      <c r="B39" s="7">
        <v>32</v>
      </c>
      <c r="C39" s="2">
        <v>2</v>
      </c>
      <c r="D39">
        <v>1</v>
      </c>
      <c r="F39">
        <v>4</v>
      </c>
      <c r="G39">
        <v>2</v>
      </c>
      <c r="I39">
        <v>50</v>
      </c>
      <c r="J39">
        <f t="shared" si="9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  <c r="P39" t="s">
        <v>166</v>
      </c>
      <c r="T39">
        <v>1</v>
      </c>
      <c r="U39" t="s">
        <v>154</v>
      </c>
      <c r="X39">
        <f t="shared" si="10"/>
        <v>0</v>
      </c>
      <c r="Y39">
        <f t="shared" si="7"/>
        <v>50</v>
      </c>
    </row>
    <row r="40" spans="1:25">
      <c r="A40" s="2" t="s">
        <v>44</v>
      </c>
      <c r="B40" s="7">
        <v>33</v>
      </c>
      <c r="C40" s="2">
        <v>2</v>
      </c>
      <c r="D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  <c r="P40" t="s">
        <v>243</v>
      </c>
      <c r="T40">
        <v>1</v>
      </c>
      <c r="U40" t="s">
        <v>154</v>
      </c>
      <c r="X40">
        <f t="shared" si="10"/>
        <v>0</v>
      </c>
      <c r="Y40">
        <f t="shared" si="7"/>
        <v>50</v>
      </c>
    </row>
    <row r="41" spans="1:25">
      <c r="A41" t="s">
        <v>103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104</v>
      </c>
      <c r="T41">
        <v>1</v>
      </c>
      <c r="U41" t="s">
        <v>154</v>
      </c>
      <c r="X41">
        <f>IF(ISNUMBER(E41),1,0)</f>
        <v>0</v>
      </c>
      <c r="Y41">
        <f t="shared" si="7"/>
        <v>50</v>
      </c>
    </row>
    <row r="42" spans="1: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5">
      <c r="A44" s="1" t="s">
        <v>27</v>
      </c>
      <c r="B44" s="17"/>
      <c r="D44">
        <f>SUM(J45:J50)</f>
        <v>2.2000000000000002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5">
      <c r="A45" t="s">
        <v>28</v>
      </c>
      <c r="B45" s="6">
        <v>35</v>
      </c>
      <c r="C45">
        <v>1</v>
      </c>
      <c r="D45">
        <v>1</v>
      </c>
      <c r="F45">
        <v>2</v>
      </c>
      <c r="G45">
        <v>2</v>
      </c>
      <c r="I45">
        <v>25</v>
      </c>
      <c r="J45">
        <f t="shared" si="9"/>
        <v>0.5</v>
      </c>
      <c r="K45">
        <f t="shared" si="2"/>
        <v>0.5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0.5</v>
      </c>
      <c r="P45" t="s">
        <v>187</v>
      </c>
      <c r="T45">
        <v>1</v>
      </c>
      <c r="U45" t="s">
        <v>154</v>
      </c>
      <c r="X45">
        <f t="shared" ref="X45:X50" si="11">IF(ISNUMBER(E45),1,0)</f>
        <v>0</v>
      </c>
      <c r="Y45">
        <f t="shared" si="7"/>
        <v>25</v>
      </c>
    </row>
    <row r="46" spans="1:25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200</v>
      </c>
      <c r="T46">
        <v>1</v>
      </c>
      <c r="U46" t="s">
        <v>154</v>
      </c>
      <c r="X46">
        <f t="shared" si="11"/>
        <v>0</v>
      </c>
      <c r="Y46">
        <f t="shared" si="7"/>
        <v>10</v>
      </c>
    </row>
    <row r="47" spans="1:25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181</v>
      </c>
      <c r="T47">
        <v>1</v>
      </c>
      <c r="U47" t="s">
        <v>154</v>
      </c>
      <c r="X47">
        <f t="shared" si="11"/>
        <v>0</v>
      </c>
      <c r="Y47">
        <f t="shared" si="7"/>
        <v>10</v>
      </c>
    </row>
    <row r="48" spans="1:25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196</v>
      </c>
      <c r="S48" t="s">
        <v>45</v>
      </c>
      <c r="T48">
        <v>1</v>
      </c>
      <c r="U48" t="s">
        <v>154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186</v>
      </c>
      <c r="S49" t="s">
        <v>45</v>
      </c>
      <c r="T49">
        <v>1</v>
      </c>
      <c r="U49" t="s">
        <v>154</v>
      </c>
      <c r="X49">
        <f t="shared" si="11"/>
        <v>0</v>
      </c>
      <c r="Y49">
        <f t="shared" si="7"/>
        <v>10</v>
      </c>
    </row>
    <row r="50" spans="1:25">
      <c r="A50" t="s">
        <v>236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201</v>
      </c>
      <c r="Q50" s="6"/>
      <c r="R50" s="6"/>
      <c r="S50" s="6" t="s">
        <v>46</v>
      </c>
      <c r="T50" s="6">
        <v>1</v>
      </c>
      <c r="U50" s="6" t="s">
        <v>154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7"/>
      <c r="D52">
        <f>SUM(J53:J59)</f>
        <v>11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  <c r="P53" s="6" t="s">
        <v>176</v>
      </c>
      <c r="Q53" s="6"/>
      <c r="R53" s="6"/>
      <c r="S53" s="6"/>
      <c r="T53" s="6">
        <v>1</v>
      </c>
      <c r="U53" s="6" t="s">
        <v>154</v>
      </c>
      <c r="V53" s="6"/>
      <c r="X53">
        <f t="shared" ref="X53:X59" si="12">IF(ISNUMBER(E53),1,0)</f>
        <v>0</v>
      </c>
      <c r="Y53">
        <f t="shared" si="7"/>
        <v>100</v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112</v>
      </c>
      <c r="Q54" s="6"/>
      <c r="R54" s="6"/>
      <c r="S54" s="6"/>
      <c r="T54" s="6">
        <v>1</v>
      </c>
      <c r="U54" s="6" t="s">
        <v>154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1</v>
      </c>
      <c r="P55" s="6" t="s">
        <v>203</v>
      </c>
      <c r="Q55" s="6"/>
      <c r="R55" s="6"/>
      <c r="S55" s="6"/>
      <c r="T55" s="6">
        <v>1</v>
      </c>
      <c r="U55" s="6" t="s">
        <v>154</v>
      </c>
      <c r="V55" s="6"/>
      <c r="X55">
        <f t="shared" si="12"/>
        <v>0</v>
      </c>
      <c r="Y55">
        <f t="shared" si="7"/>
        <v>100</v>
      </c>
    </row>
    <row r="56" spans="1:25">
      <c r="A56" t="s">
        <v>80</v>
      </c>
      <c r="B56" s="6">
        <v>44</v>
      </c>
      <c r="C56">
        <v>1</v>
      </c>
      <c r="D56">
        <v>1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2</v>
      </c>
      <c r="P56" t="s">
        <v>143</v>
      </c>
      <c r="T56">
        <v>1</v>
      </c>
      <c r="U56" t="s">
        <v>154</v>
      </c>
      <c r="X56">
        <f t="shared" si="12"/>
        <v>0</v>
      </c>
      <c r="Y56">
        <f t="shared" si="7"/>
        <v>100</v>
      </c>
    </row>
    <row r="57" spans="1:25">
      <c r="A57" t="s">
        <v>52</v>
      </c>
      <c r="B57" s="6">
        <v>45</v>
      </c>
      <c r="C57">
        <v>2</v>
      </c>
      <c r="D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1</v>
      </c>
      <c r="P57" t="s">
        <v>113</v>
      </c>
      <c r="T57">
        <v>1</v>
      </c>
      <c r="U57" t="s">
        <v>154</v>
      </c>
      <c r="V57" t="s">
        <v>154</v>
      </c>
      <c r="X57">
        <f t="shared" si="12"/>
        <v>0</v>
      </c>
      <c r="Y57">
        <f t="shared" si="7"/>
        <v>100</v>
      </c>
    </row>
    <row r="58" spans="1:25">
      <c r="A58" t="s">
        <v>53</v>
      </c>
      <c r="B58" s="6">
        <v>46</v>
      </c>
      <c r="C58">
        <v>2</v>
      </c>
      <c r="D58">
        <v>1</v>
      </c>
      <c r="F58">
        <v>4</v>
      </c>
      <c r="G58">
        <v>2</v>
      </c>
      <c r="I58">
        <v>100</v>
      </c>
      <c r="J58">
        <f t="shared" si="9"/>
        <v>2</v>
      </c>
      <c r="K58">
        <f t="shared" si="2"/>
        <v>2</v>
      </c>
      <c r="L58">
        <f t="shared" si="3"/>
        <v>2</v>
      </c>
      <c r="M58">
        <f t="shared" si="4"/>
        <v>2</v>
      </c>
      <c r="N58">
        <f t="shared" si="5"/>
        <v>2</v>
      </c>
      <c r="O58">
        <f t="shared" si="6"/>
        <v>2</v>
      </c>
      <c r="P58" t="s">
        <v>123</v>
      </c>
      <c r="T58">
        <v>1</v>
      </c>
      <c r="U58" t="s">
        <v>154</v>
      </c>
      <c r="X58">
        <f t="shared" si="12"/>
        <v>0</v>
      </c>
      <c r="Y58">
        <f t="shared" si="7"/>
        <v>100</v>
      </c>
    </row>
    <row r="59" spans="1:25">
      <c r="A59" t="s">
        <v>54</v>
      </c>
      <c r="B59" s="6">
        <v>47</v>
      </c>
      <c r="C59">
        <v>2</v>
      </c>
      <c r="D59">
        <v>1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2</v>
      </c>
      <c r="P59" t="s">
        <v>109</v>
      </c>
      <c r="T59">
        <v>1</v>
      </c>
      <c r="U59" t="s">
        <v>154</v>
      </c>
      <c r="X59">
        <f t="shared" si="12"/>
        <v>0</v>
      </c>
      <c r="Y59">
        <f t="shared" si="7"/>
        <v>100</v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7"/>
      <c r="D61">
        <f>SUM(J62:J84)</f>
        <v>28.599999999999991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227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246</v>
      </c>
      <c r="Q62" s="6"/>
      <c r="R62" s="6"/>
      <c r="S62" s="6"/>
      <c r="T62" s="6">
        <v>1</v>
      </c>
      <c r="U62" s="6" t="s">
        <v>154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108</v>
      </c>
      <c r="Q63" s="6"/>
      <c r="R63" s="6"/>
      <c r="S63" s="6"/>
      <c r="T63" s="6">
        <v>1</v>
      </c>
      <c r="U63" s="6" t="s">
        <v>154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108</v>
      </c>
      <c r="Q64" s="6"/>
      <c r="R64" s="6"/>
      <c r="S64" s="6" t="s">
        <v>57</v>
      </c>
      <c r="T64" s="6">
        <v>1</v>
      </c>
      <c r="U64" s="6" t="s">
        <v>154</v>
      </c>
      <c r="V64" s="6"/>
      <c r="X64">
        <f t="shared" si="13"/>
        <v>0</v>
      </c>
      <c r="Y64">
        <f t="shared" si="7"/>
        <v>90</v>
      </c>
    </row>
    <row r="65" spans="1:25">
      <c r="A65" t="s">
        <v>58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204</v>
      </c>
      <c r="Q65" s="6"/>
      <c r="R65" s="6"/>
      <c r="S65" s="6"/>
      <c r="T65" s="6">
        <v>1</v>
      </c>
      <c r="U65" s="6" t="s">
        <v>154</v>
      </c>
      <c r="V65" s="6"/>
      <c r="X65">
        <f t="shared" si="13"/>
        <v>0</v>
      </c>
      <c r="Y65">
        <f t="shared" si="7"/>
        <v>90</v>
      </c>
    </row>
    <row r="66" spans="1:25">
      <c r="A66" t="s">
        <v>171</v>
      </c>
      <c r="B66" s="6">
        <v>52</v>
      </c>
      <c r="C66">
        <v>1</v>
      </c>
      <c r="D66">
        <v>1</v>
      </c>
      <c r="F66">
        <v>3</v>
      </c>
      <c r="G66">
        <v>2</v>
      </c>
      <c r="I66">
        <v>90</v>
      </c>
      <c r="J66">
        <f t="shared" si="9"/>
        <v>1.8</v>
      </c>
      <c r="K66">
        <f t="shared" si="2"/>
        <v>1.8</v>
      </c>
      <c r="L66">
        <f t="shared" si="3"/>
        <v>1.8</v>
      </c>
      <c r="M66">
        <f t="shared" si="4"/>
        <v>0</v>
      </c>
      <c r="N66">
        <f t="shared" si="5"/>
        <v>1.8</v>
      </c>
      <c r="O66">
        <f t="shared" si="6"/>
        <v>1.8</v>
      </c>
      <c r="P66" s="6" t="s">
        <v>132</v>
      </c>
      <c r="Q66" s="6"/>
      <c r="R66" s="6"/>
      <c r="S66" s="6"/>
      <c r="T66" s="6">
        <v>1</v>
      </c>
      <c r="U66" s="6" t="s">
        <v>154</v>
      </c>
      <c r="V66" s="6"/>
      <c r="X66">
        <f t="shared" si="13"/>
        <v>0</v>
      </c>
      <c r="Y66">
        <f t="shared" si="7"/>
        <v>90</v>
      </c>
    </row>
    <row r="67" spans="1:25">
      <c r="A67" t="s">
        <v>195</v>
      </c>
      <c r="B67" s="6">
        <v>53</v>
      </c>
      <c r="C67">
        <v>1</v>
      </c>
      <c r="D67">
        <v>1</v>
      </c>
      <c r="G67">
        <v>2</v>
      </c>
      <c r="I67">
        <v>90</v>
      </c>
      <c r="J67">
        <f t="shared" si="9"/>
        <v>1.8</v>
      </c>
      <c r="N67">
        <f t="shared" si="5"/>
        <v>1.8</v>
      </c>
      <c r="O67">
        <f t="shared" si="6"/>
        <v>1.8</v>
      </c>
      <c r="P67" s="6" t="s">
        <v>176</v>
      </c>
      <c r="Q67" s="6"/>
      <c r="R67" s="6"/>
      <c r="S67" s="6"/>
      <c r="T67" s="6">
        <v>1</v>
      </c>
      <c r="U67" s="6" t="s">
        <v>154</v>
      </c>
      <c r="V67" s="6"/>
      <c r="X67">
        <f t="shared" si="13"/>
        <v>0</v>
      </c>
      <c r="Y67">
        <f t="shared" si="7"/>
        <v>90</v>
      </c>
    </row>
    <row r="68" spans="1:25">
      <c r="A68" t="s">
        <v>59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115</v>
      </c>
      <c r="Q68" s="6"/>
      <c r="R68" s="6"/>
      <c r="S68" s="6"/>
      <c r="T68" s="6">
        <v>1</v>
      </c>
      <c r="U68" s="6" t="s">
        <v>154</v>
      </c>
      <c r="V68" s="6"/>
      <c r="X68">
        <f t="shared" si="13"/>
        <v>0</v>
      </c>
      <c r="Y68">
        <f t="shared" si="7"/>
        <v>90</v>
      </c>
    </row>
    <row r="69" spans="1:25">
      <c r="A69" t="s">
        <v>60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204</v>
      </c>
      <c r="Q69" s="6"/>
      <c r="R69" s="6"/>
      <c r="S69" s="6"/>
      <c r="T69" s="6">
        <v>1</v>
      </c>
      <c r="U69" s="6" t="s">
        <v>154</v>
      </c>
      <c r="V69" s="6"/>
      <c r="X69">
        <f t="shared" si="13"/>
        <v>0</v>
      </c>
      <c r="Y69">
        <f t="shared" si="7"/>
        <v>90</v>
      </c>
    </row>
    <row r="70" spans="1:25">
      <c r="A70" t="s">
        <v>61</v>
      </c>
      <c r="B70" s="6">
        <v>56</v>
      </c>
      <c r="C70">
        <v>1</v>
      </c>
      <c r="D70">
        <v>1</v>
      </c>
      <c r="F70">
        <v>4</v>
      </c>
      <c r="G70">
        <v>2</v>
      </c>
      <c r="I70">
        <v>90</v>
      </c>
      <c r="J70">
        <f t="shared" si="9"/>
        <v>1.8</v>
      </c>
      <c r="K70">
        <f t="shared" ref="K70:K85" si="15">IF(F70&gt;1,J70,0)</f>
        <v>1.8</v>
      </c>
      <c r="L70">
        <f t="shared" ref="L70:L85" si="16">IF(F70&gt;2,J70,0)</f>
        <v>1.8</v>
      </c>
      <c r="M70">
        <f t="shared" ref="M70:M85" si="17">IF(F70&gt;3,J70,0)</f>
        <v>1.8</v>
      </c>
      <c r="N70">
        <f t="shared" ref="N70:N109" si="18">IF(D70=1,G70*I70/100,0)</f>
        <v>1.8</v>
      </c>
      <c r="O70">
        <f t="shared" si="14"/>
        <v>1.8</v>
      </c>
      <c r="P70" s="6" t="s">
        <v>110</v>
      </c>
      <c r="Q70" s="6"/>
      <c r="R70" s="6"/>
      <c r="S70" s="6"/>
      <c r="T70" s="6">
        <v>1</v>
      </c>
      <c r="U70" s="6" t="s">
        <v>154</v>
      </c>
      <c r="V70" s="6"/>
      <c r="X70">
        <f t="shared" si="13"/>
        <v>0</v>
      </c>
      <c r="Y70">
        <f t="shared" ref="Y70:Y129" si="19">IF(ISNUMBER(E70),"",IF(ISNUMBER(I70),I70,""))</f>
        <v>90</v>
      </c>
    </row>
    <row r="71" spans="1:25">
      <c r="A71" t="s">
        <v>62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105</v>
      </c>
      <c r="T71">
        <v>1</v>
      </c>
      <c r="U71" t="s">
        <v>154</v>
      </c>
      <c r="V71" t="s">
        <v>154</v>
      </c>
      <c r="X71">
        <f t="shared" si="13"/>
        <v>1</v>
      </c>
      <c r="Y71" t="str">
        <f t="shared" si="19"/>
        <v/>
      </c>
    </row>
    <row r="72" spans="1:25">
      <c r="A72" t="s">
        <v>63</v>
      </c>
      <c r="B72" s="6">
        <v>58</v>
      </c>
      <c r="C72">
        <v>2</v>
      </c>
      <c r="D72">
        <v>1</v>
      </c>
      <c r="F72">
        <v>4</v>
      </c>
      <c r="G72">
        <v>2</v>
      </c>
      <c r="I72">
        <v>90</v>
      </c>
      <c r="J72">
        <f t="shared" si="9"/>
        <v>1.8</v>
      </c>
      <c r="K72">
        <f t="shared" si="15"/>
        <v>1.8</v>
      </c>
      <c r="L72">
        <f t="shared" si="16"/>
        <v>1.8</v>
      </c>
      <c r="M72">
        <f t="shared" si="17"/>
        <v>1.8</v>
      </c>
      <c r="N72">
        <f t="shared" si="18"/>
        <v>1.8</v>
      </c>
      <c r="O72">
        <f t="shared" si="14"/>
        <v>1.8</v>
      </c>
      <c r="P72" t="s">
        <v>118</v>
      </c>
      <c r="T72">
        <v>1</v>
      </c>
      <c r="U72" t="s">
        <v>154</v>
      </c>
      <c r="V72" t="s">
        <v>154</v>
      </c>
      <c r="X72">
        <f t="shared" si="13"/>
        <v>0</v>
      </c>
      <c r="Y72">
        <f t="shared" si="19"/>
        <v>90</v>
      </c>
    </row>
    <row r="73" spans="1:25">
      <c r="A73" t="s">
        <v>64</v>
      </c>
      <c r="B73" s="6">
        <v>59</v>
      </c>
      <c r="C73">
        <v>2</v>
      </c>
      <c r="D73">
        <v>1</v>
      </c>
      <c r="F73">
        <v>4</v>
      </c>
      <c r="G73">
        <v>2</v>
      </c>
      <c r="I73">
        <v>90</v>
      </c>
      <c r="J73">
        <f t="shared" si="9"/>
        <v>1.8</v>
      </c>
      <c r="K73">
        <f t="shared" si="15"/>
        <v>1.8</v>
      </c>
      <c r="L73">
        <f t="shared" si="16"/>
        <v>1.8</v>
      </c>
      <c r="M73">
        <f t="shared" si="17"/>
        <v>1.8</v>
      </c>
      <c r="N73">
        <f t="shared" si="18"/>
        <v>1.8</v>
      </c>
      <c r="O73">
        <f t="shared" si="14"/>
        <v>1.8</v>
      </c>
      <c r="P73" t="s">
        <v>119</v>
      </c>
      <c r="T73">
        <v>1</v>
      </c>
      <c r="U73" t="s">
        <v>154</v>
      </c>
      <c r="X73">
        <f t="shared" si="13"/>
        <v>0</v>
      </c>
      <c r="Y73">
        <f t="shared" si="19"/>
        <v>90</v>
      </c>
    </row>
    <row r="74" spans="1:25">
      <c r="A74" t="s">
        <v>65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111</v>
      </c>
      <c r="T74">
        <v>1</v>
      </c>
      <c r="U74" t="s">
        <v>154</v>
      </c>
      <c r="X74">
        <f t="shared" si="13"/>
        <v>0</v>
      </c>
      <c r="Y74">
        <f t="shared" si="19"/>
        <v>90</v>
      </c>
    </row>
    <row r="75" spans="1:25">
      <c r="A75" t="s">
        <v>66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168</v>
      </c>
      <c r="T75">
        <v>1</v>
      </c>
      <c r="U75" t="s">
        <v>154</v>
      </c>
      <c r="X75">
        <f t="shared" si="13"/>
        <v>0</v>
      </c>
      <c r="Y75">
        <f t="shared" si="19"/>
        <v>90</v>
      </c>
    </row>
    <row r="76" spans="1:25">
      <c r="A76" t="s">
        <v>67</v>
      </c>
      <c r="B76" s="6">
        <v>62</v>
      </c>
      <c r="C76">
        <v>2</v>
      </c>
      <c r="D76">
        <v>1</v>
      </c>
      <c r="F76">
        <v>3</v>
      </c>
      <c r="G76">
        <v>2</v>
      </c>
      <c r="I76">
        <v>90</v>
      </c>
      <c r="J76">
        <f t="shared" si="20"/>
        <v>1.8</v>
      </c>
      <c r="K76">
        <f t="shared" si="15"/>
        <v>1.8</v>
      </c>
      <c r="L76">
        <f t="shared" si="16"/>
        <v>1.8</v>
      </c>
      <c r="M76">
        <f t="shared" si="17"/>
        <v>0</v>
      </c>
      <c r="N76">
        <f t="shared" si="18"/>
        <v>1.8</v>
      </c>
      <c r="O76">
        <f t="shared" si="14"/>
        <v>1.8</v>
      </c>
      <c r="P76" t="s">
        <v>159</v>
      </c>
      <c r="T76">
        <v>1</v>
      </c>
      <c r="U76" t="s">
        <v>154</v>
      </c>
      <c r="V76" t="s">
        <v>154</v>
      </c>
      <c r="X76">
        <f t="shared" si="13"/>
        <v>0</v>
      </c>
      <c r="Y76">
        <f t="shared" si="19"/>
        <v>90</v>
      </c>
    </row>
    <row r="77" spans="1:25">
      <c r="A77" t="s">
        <v>170</v>
      </c>
      <c r="B77" s="6">
        <v>63</v>
      </c>
      <c r="C77">
        <v>2</v>
      </c>
      <c r="D77">
        <v>1</v>
      </c>
      <c r="F77">
        <v>3</v>
      </c>
      <c r="G77">
        <v>1</v>
      </c>
      <c r="I77">
        <v>90</v>
      </c>
      <c r="J77">
        <f t="shared" si="20"/>
        <v>0.9</v>
      </c>
      <c r="K77">
        <f t="shared" si="15"/>
        <v>0.9</v>
      </c>
      <c r="L77">
        <f t="shared" si="16"/>
        <v>0.9</v>
      </c>
      <c r="M77">
        <f t="shared" si="17"/>
        <v>0</v>
      </c>
      <c r="N77">
        <f t="shared" si="18"/>
        <v>0.9</v>
      </c>
      <c r="O77">
        <f t="shared" si="14"/>
        <v>0.9</v>
      </c>
      <c r="P77" t="s">
        <v>160</v>
      </c>
      <c r="T77">
        <v>1</v>
      </c>
      <c r="U77" t="s">
        <v>154</v>
      </c>
      <c r="X77">
        <f t="shared" si="13"/>
        <v>0</v>
      </c>
      <c r="Y77">
        <f t="shared" si="19"/>
        <v>90</v>
      </c>
    </row>
    <row r="78" spans="1:25">
      <c r="A78" t="s">
        <v>69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117</v>
      </c>
      <c r="T78">
        <v>1</v>
      </c>
      <c r="U78" t="s">
        <v>154</v>
      </c>
      <c r="X78">
        <f t="shared" si="13"/>
        <v>0</v>
      </c>
      <c r="Y78">
        <f t="shared" si="19"/>
        <v>90</v>
      </c>
    </row>
    <row r="79" spans="1:25">
      <c r="A79" t="s">
        <v>131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116</v>
      </c>
      <c r="T79">
        <v>1</v>
      </c>
      <c r="U79" t="s">
        <v>154</v>
      </c>
      <c r="X79">
        <f t="shared" si="13"/>
        <v>0</v>
      </c>
      <c r="Y79">
        <f t="shared" si="19"/>
        <v>90</v>
      </c>
    </row>
    <row r="80" spans="1:25">
      <c r="A80" t="s">
        <v>70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95</v>
      </c>
      <c r="T80">
        <v>1</v>
      </c>
      <c r="U80" t="s">
        <v>154</v>
      </c>
      <c r="X80">
        <f t="shared" si="13"/>
        <v>0</v>
      </c>
      <c r="Y80">
        <f t="shared" si="19"/>
        <v>90</v>
      </c>
    </row>
    <row r="81" spans="1:25">
      <c r="A81" t="s">
        <v>68</v>
      </c>
      <c r="B81" s="6">
        <v>67</v>
      </c>
      <c r="C81">
        <v>2</v>
      </c>
      <c r="D81">
        <v>1</v>
      </c>
      <c r="F81">
        <v>3</v>
      </c>
      <c r="G81">
        <v>1</v>
      </c>
      <c r="I81">
        <v>90</v>
      </c>
      <c r="J81">
        <f t="shared" si="20"/>
        <v>0.9</v>
      </c>
      <c r="K81">
        <f t="shared" si="15"/>
        <v>0.9</v>
      </c>
      <c r="L81">
        <f t="shared" si="16"/>
        <v>0.9</v>
      </c>
      <c r="M81">
        <f t="shared" si="17"/>
        <v>0</v>
      </c>
      <c r="N81">
        <f t="shared" si="18"/>
        <v>0.9</v>
      </c>
      <c r="O81">
        <f t="shared" si="14"/>
        <v>0.9</v>
      </c>
      <c r="P81" t="s">
        <v>119</v>
      </c>
      <c r="T81" s="6">
        <v>1</v>
      </c>
      <c r="U81" s="6" t="s">
        <v>154</v>
      </c>
      <c r="X81">
        <f t="shared" si="13"/>
        <v>0</v>
      </c>
      <c r="Y81">
        <f t="shared" si="19"/>
        <v>90</v>
      </c>
    </row>
    <row r="82" spans="1:25">
      <c r="A82" t="s">
        <v>173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174</v>
      </c>
      <c r="T82">
        <v>1</v>
      </c>
      <c r="U82" t="s">
        <v>154</v>
      </c>
      <c r="X82">
        <f t="shared" si="13"/>
        <v>0</v>
      </c>
      <c r="Y82">
        <f t="shared" si="19"/>
        <v>90</v>
      </c>
    </row>
    <row r="83" spans="1:25">
      <c r="A83" t="s">
        <v>228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175</v>
      </c>
      <c r="Q83" s="6"/>
      <c r="R83" s="6"/>
      <c r="S83" s="6"/>
      <c r="T83" s="6">
        <v>1</v>
      </c>
      <c r="U83" s="6" t="s">
        <v>154</v>
      </c>
      <c r="X83">
        <f t="shared" si="13"/>
        <v>0</v>
      </c>
      <c r="Y83">
        <f t="shared" si="19"/>
        <v>90</v>
      </c>
    </row>
    <row r="84" spans="1:25">
      <c r="A84" t="s">
        <v>71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169</v>
      </c>
      <c r="T84">
        <v>1</v>
      </c>
      <c r="U84" t="s">
        <v>154</v>
      </c>
      <c r="X84">
        <f t="shared" si="13"/>
        <v>0</v>
      </c>
      <c r="Y84">
        <f t="shared" si="19"/>
        <v>25</v>
      </c>
    </row>
    <row r="85" spans="1:25">
      <c r="A85" t="s">
        <v>229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172</v>
      </c>
      <c r="T85">
        <v>1</v>
      </c>
      <c r="U85" t="s">
        <v>154</v>
      </c>
      <c r="X85">
        <f t="shared" si="13"/>
        <v>0</v>
      </c>
      <c r="Y85">
        <f t="shared" si="19"/>
        <v>90</v>
      </c>
    </row>
    <row r="86" spans="1:25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5">
      <c r="A87" s="1" t="s">
        <v>76</v>
      </c>
      <c r="B87" s="17"/>
      <c r="D87">
        <f>SUM(J88:J102)</f>
        <v>19.399999999999999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5">
      <c r="A88" s="2" t="s">
        <v>83</v>
      </c>
      <c r="B88" s="7">
        <v>72</v>
      </c>
      <c r="C88">
        <v>1</v>
      </c>
      <c r="D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1</v>
      </c>
      <c r="P88" t="s">
        <v>157</v>
      </c>
      <c r="T88">
        <v>1</v>
      </c>
      <c r="U88" t="s">
        <v>154</v>
      </c>
      <c r="X88">
        <f t="shared" ref="X88:X113" si="24">IF(ISNUMBER(E88),1,0)</f>
        <v>0</v>
      </c>
      <c r="Y88">
        <f t="shared" si="19"/>
        <v>100</v>
      </c>
    </row>
    <row r="89" spans="1:25">
      <c r="A89" t="s">
        <v>77</v>
      </c>
      <c r="B89" s="7">
        <v>73</v>
      </c>
      <c r="C89">
        <v>1</v>
      </c>
      <c r="D89">
        <v>1</v>
      </c>
      <c r="F89">
        <v>4</v>
      </c>
      <c r="G89">
        <v>2</v>
      </c>
      <c r="I89">
        <v>80</v>
      </c>
      <c r="J89">
        <f t="shared" si="20"/>
        <v>1.6</v>
      </c>
      <c r="K89">
        <f t="shared" si="21"/>
        <v>1.6</v>
      </c>
      <c r="L89">
        <f t="shared" si="22"/>
        <v>1.6</v>
      </c>
      <c r="M89">
        <f t="shared" si="23"/>
        <v>1.6</v>
      </c>
      <c r="N89">
        <f t="shared" si="18"/>
        <v>1.6</v>
      </c>
      <c r="O89">
        <f t="shared" si="14"/>
        <v>1.6</v>
      </c>
      <c r="P89" t="s">
        <v>153</v>
      </c>
      <c r="T89">
        <v>1</v>
      </c>
      <c r="U89" t="s">
        <v>154</v>
      </c>
      <c r="X89">
        <f t="shared" si="24"/>
        <v>0</v>
      </c>
      <c r="Y89">
        <f t="shared" si="19"/>
        <v>80</v>
      </c>
    </row>
    <row r="90" spans="1:25">
      <c r="A90" t="s">
        <v>138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137</v>
      </c>
      <c r="T90">
        <v>1</v>
      </c>
      <c r="U90" t="s">
        <v>154</v>
      </c>
      <c r="X90">
        <f t="shared" si="24"/>
        <v>0</v>
      </c>
      <c r="Y90">
        <f t="shared" si="19"/>
        <v>80</v>
      </c>
    </row>
    <row r="91" spans="1:25">
      <c r="A91" t="s">
        <v>78</v>
      </c>
      <c r="B91" s="7">
        <v>75</v>
      </c>
      <c r="C91">
        <v>1</v>
      </c>
      <c r="D91">
        <v>1</v>
      </c>
      <c r="F91">
        <v>4</v>
      </c>
      <c r="G91">
        <v>1</v>
      </c>
      <c r="I91">
        <v>80</v>
      </c>
      <c r="J91">
        <f t="shared" si="20"/>
        <v>0.8</v>
      </c>
      <c r="K91">
        <f t="shared" si="21"/>
        <v>0.8</v>
      </c>
      <c r="L91">
        <f t="shared" si="22"/>
        <v>0.8</v>
      </c>
      <c r="M91">
        <f t="shared" si="23"/>
        <v>0.8</v>
      </c>
      <c r="N91">
        <f t="shared" si="18"/>
        <v>0.8</v>
      </c>
      <c r="O91">
        <f t="shared" si="14"/>
        <v>0.8</v>
      </c>
      <c r="P91" t="s">
        <v>133</v>
      </c>
      <c r="T91">
        <v>1</v>
      </c>
      <c r="U91" t="s">
        <v>154</v>
      </c>
      <c r="X91">
        <f t="shared" si="24"/>
        <v>0</v>
      </c>
      <c r="Y91">
        <f t="shared" si="19"/>
        <v>80</v>
      </c>
    </row>
    <row r="92" spans="1:25">
      <c r="A92" t="s">
        <v>79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145</v>
      </c>
      <c r="T92">
        <v>1</v>
      </c>
      <c r="U92" t="s">
        <v>154</v>
      </c>
      <c r="X92">
        <f t="shared" si="24"/>
        <v>0</v>
      </c>
      <c r="Y92">
        <f t="shared" si="19"/>
        <v>80</v>
      </c>
    </row>
    <row r="93" spans="1:25">
      <c r="A93" t="s">
        <v>161</v>
      </c>
      <c r="B93" s="7">
        <v>77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150</v>
      </c>
      <c r="T93">
        <v>1</v>
      </c>
      <c r="U93" t="s">
        <v>154</v>
      </c>
      <c r="X93">
        <f t="shared" si="24"/>
        <v>0</v>
      </c>
      <c r="Y93">
        <f t="shared" si="19"/>
        <v>80</v>
      </c>
    </row>
    <row r="94" spans="1:25">
      <c r="A94" t="s">
        <v>158</v>
      </c>
      <c r="B94" s="7">
        <v>78</v>
      </c>
      <c r="C94">
        <v>1</v>
      </c>
      <c r="D94">
        <v>1</v>
      </c>
      <c r="F94">
        <v>4</v>
      </c>
      <c r="G94">
        <v>2</v>
      </c>
      <c r="I94">
        <v>80</v>
      </c>
      <c r="J94">
        <f t="shared" si="20"/>
        <v>1.6</v>
      </c>
      <c r="K94">
        <f t="shared" si="21"/>
        <v>1.6</v>
      </c>
      <c r="L94">
        <f t="shared" si="22"/>
        <v>1.6</v>
      </c>
      <c r="M94">
        <f t="shared" si="23"/>
        <v>1.6</v>
      </c>
      <c r="N94">
        <f t="shared" si="18"/>
        <v>1.6</v>
      </c>
      <c r="O94">
        <f t="shared" si="14"/>
        <v>1.6</v>
      </c>
      <c r="P94" t="s">
        <v>142</v>
      </c>
      <c r="T94">
        <v>1</v>
      </c>
      <c r="U94" t="s">
        <v>154</v>
      </c>
      <c r="X94">
        <f t="shared" si="24"/>
        <v>0</v>
      </c>
      <c r="Y94">
        <f t="shared" si="19"/>
        <v>80</v>
      </c>
    </row>
    <row r="95" spans="1:25">
      <c r="A95" t="s">
        <v>162</v>
      </c>
      <c r="B95" s="7">
        <v>79</v>
      </c>
      <c r="C95">
        <v>1</v>
      </c>
      <c r="D95">
        <v>1</v>
      </c>
      <c r="F95">
        <v>3</v>
      </c>
      <c r="G95">
        <v>2</v>
      </c>
      <c r="I95">
        <v>80</v>
      </c>
      <c r="J95">
        <f t="shared" si="20"/>
        <v>1.6</v>
      </c>
      <c r="K95">
        <f t="shared" si="21"/>
        <v>1.6</v>
      </c>
      <c r="L95">
        <f t="shared" si="22"/>
        <v>1.6</v>
      </c>
      <c r="M95">
        <f t="shared" si="23"/>
        <v>0</v>
      </c>
      <c r="N95">
        <f t="shared" si="18"/>
        <v>1.6</v>
      </c>
      <c r="O95">
        <f t="shared" si="14"/>
        <v>1.6</v>
      </c>
      <c r="P95" t="s">
        <v>134</v>
      </c>
      <c r="T95">
        <v>1</v>
      </c>
      <c r="U95" t="s">
        <v>154</v>
      </c>
      <c r="X95">
        <f t="shared" si="24"/>
        <v>0</v>
      </c>
      <c r="Y95">
        <f t="shared" si="19"/>
        <v>80</v>
      </c>
    </row>
    <row r="96" spans="1:25">
      <c r="A96" t="s">
        <v>124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136</v>
      </c>
      <c r="T96">
        <v>1</v>
      </c>
      <c r="U96" t="s">
        <v>154</v>
      </c>
      <c r="X96">
        <f t="shared" si="24"/>
        <v>0</v>
      </c>
      <c r="Y96">
        <f t="shared" si="19"/>
        <v>50</v>
      </c>
    </row>
    <row r="97" spans="1:25">
      <c r="A97" t="s">
        <v>139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140</v>
      </c>
      <c r="T97">
        <v>1</v>
      </c>
      <c r="U97" t="s">
        <v>154</v>
      </c>
      <c r="X97">
        <f t="shared" si="24"/>
        <v>0</v>
      </c>
      <c r="Y97">
        <f t="shared" si="19"/>
        <v>50</v>
      </c>
    </row>
    <row r="98" spans="1:25">
      <c r="A98" t="s">
        <v>81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146</v>
      </c>
      <c r="T98">
        <v>1</v>
      </c>
      <c r="U98" t="s">
        <v>154</v>
      </c>
      <c r="X98">
        <f t="shared" si="24"/>
        <v>0</v>
      </c>
      <c r="Y98">
        <f t="shared" si="19"/>
        <v>80</v>
      </c>
    </row>
    <row r="99" spans="1:25">
      <c r="A99" t="s">
        <v>163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114</v>
      </c>
      <c r="T99">
        <v>1</v>
      </c>
      <c r="U99" t="s">
        <v>154</v>
      </c>
      <c r="X99">
        <f t="shared" si="24"/>
        <v>0</v>
      </c>
      <c r="Y99">
        <f t="shared" si="19"/>
        <v>80</v>
      </c>
    </row>
    <row r="100" spans="1:25">
      <c r="A100" t="s">
        <v>151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152</v>
      </c>
      <c r="T100">
        <v>1</v>
      </c>
      <c r="U100" t="s">
        <v>154</v>
      </c>
      <c r="X100">
        <f t="shared" si="24"/>
        <v>0</v>
      </c>
      <c r="Y100">
        <f t="shared" si="19"/>
        <v>90</v>
      </c>
    </row>
    <row r="101" spans="1:25">
      <c r="A101" t="s">
        <v>82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135</v>
      </c>
      <c r="T101">
        <v>1</v>
      </c>
      <c r="U101" t="s">
        <v>154</v>
      </c>
      <c r="X101">
        <f t="shared" si="24"/>
        <v>0</v>
      </c>
      <c r="Y101">
        <f t="shared" si="19"/>
        <v>80</v>
      </c>
    </row>
    <row r="102" spans="1:25">
      <c r="A102" t="s">
        <v>155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141</v>
      </c>
      <c r="T102">
        <v>1</v>
      </c>
      <c r="U102" t="s">
        <v>154</v>
      </c>
      <c r="X102">
        <f t="shared" si="24"/>
        <v>0</v>
      </c>
      <c r="Y102">
        <f t="shared" si="19"/>
        <v>80</v>
      </c>
    </row>
    <row r="103" spans="1:25">
      <c r="A103" t="s">
        <v>156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98</v>
      </c>
      <c r="T103">
        <v>1</v>
      </c>
      <c r="U103" t="s">
        <v>154</v>
      </c>
      <c r="X103">
        <f t="shared" si="24"/>
        <v>0</v>
      </c>
      <c r="Y103">
        <f t="shared" si="19"/>
        <v>80</v>
      </c>
    </row>
    <row r="104" spans="1:25">
      <c r="A104" t="s">
        <v>234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120</v>
      </c>
      <c r="T104">
        <v>1</v>
      </c>
      <c r="U104" t="s">
        <v>154</v>
      </c>
      <c r="X104">
        <f t="shared" si="24"/>
        <v>1</v>
      </c>
      <c r="Y104" t="str">
        <f t="shared" si="19"/>
        <v/>
      </c>
    </row>
    <row r="105" spans="1:25">
      <c r="A105" t="s">
        <v>122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127</v>
      </c>
      <c r="T105">
        <v>1</v>
      </c>
      <c r="U105" t="s">
        <v>154</v>
      </c>
      <c r="X105">
        <f t="shared" si="24"/>
        <v>0</v>
      </c>
      <c r="Y105">
        <f t="shared" si="19"/>
        <v>80</v>
      </c>
    </row>
    <row r="106" spans="1:25">
      <c r="A106" t="s">
        <v>164</v>
      </c>
      <c r="B106" s="7">
        <v>90</v>
      </c>
      <c r="C106">
        <v>2</v>
      </c>
      <c r="D106">
        <v>1</v>
      </c>
      <c r="F106">
        <v>3</v>
      </c>
      <c r="G106">
        <v>4</v>
      </c>
      <c r="I106">
        <v>80</v>
      </c>
      <c r="J106">
        <f t="shared" si="20"/>
        <v>3.2</v>
      </c>
      <c r="N106">
        <f t="shared" si="18"/>
        <v>3.2</v>
      </c>
      <c r="O106">
        <f t="shared" si="14"/>
        <v>3.2</v>
      </c>
      <c r="P106" t="s">
        <v>100</v>
      </c>
      <c r="T106">
        <v>1</v>
      </c>
      <c r="U106" t="s">
        <v>154</v>
      </c>
      <c r="X106">
        <f t="shared" si="24"/>
        <v>0</v>
      </c>
      <c r="Y106">
        <f t="shared" si="19"/>
        <v>80</v>
      </c>
    </row>
    <row r="107" spans="1:25">
      <c r="A107" t="s">
        <v>165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101</v>
      </c>
      <c r="T107">
        <v>1</v>
      </c>
      <c r="U107" t="s">
        <v>154</v>
      </c>
      <c r="X107">
        <f t="shared" si="24"/>
        <v>0</v>
      </c>
      <c r="Y107">
        <f t="shared" si="19"/>
        <v>20</v>
      </c>
    </row>
    <row r="108" spans="1:25">
      <c r="A108" t="s">
        <v>85</v>
      </c>
      <c r="B108" s="7">
        <v>92</v>
      </c>
      <c r="C108">
        <v>2</v>
      </c>
      <c r="D108">
        <v>1</v>
      </c>
      <c r="F108">
        <v>3</v>
      </c>
      <c r="G108">
        <v>6</v>
      </c>
      <c r="I108">
        <v>20</v>
      </c>
      <c r="J108">
        <f t="shared" si="20"/>
        <v>1.2</v>
      </c>
      <c r="N108">
        <f t="shared" si="18"/>
        <v>1.2</v>
      </c>
      <c r="O108">
        <f t="shared" si="14"/>
        <v>1.2</v>
      </c>
      <c r="P108" t="s">
        <v>102</v>
      </c>
      <c r="T108">
        <v>1</v>
      </c>
      <c r="U108" t="s">
        <v>154</v>
      </c>
      <c r="X108">
        <f t="shared" si="24"/>
        <v>0</v>
      </c>
      <c r="Y108">
        <f t="shared" si="19"/>
        <v>20</v>
      </c>
    </row>
    <row r="109" spans="1:25">
      <c r="A109" t="s">
        <v>232</v>
      </c>
      <c r="B109" s="7">
        <v>93</v>
      </c>
      <c r="C109">
        <v>2</v>
      </c>
      <c r="D109">
        <v>1</v>
      </c>
      <c r="F109">
        <v>3</v>
      </c>
      <c r="G109">
        <v>2</v>
      </c>
      <c r="I109">
        <v>80</v>
      </c>
      <c r="J109">
        <f t="shared" si="20"/>
        <v>1.6</v>
      </c>
      <c r="N109">
        <f t="shared" si="18"/>
        <v>1.6</v>
      </c>
      <c r="O109">
        <f t="shared" si="14"/>
        <v>1.6</v>
      </c>
      <c r="P109" t="s">
        <v>97</v>
      </c>
      <c r="T109">
        <v>1</v>
      </c>
      <c r="U109" t="s">
        <v>154</v>
      </c>
      <c r="X109">
        <f t="shared" si="24"/>
        <v>0</v>
      </c>
      <c r="Y109">
        <f t="shared" si="19"/>
        <v>80</v>
      </c>
    </row>
    <row r="110" spans="1:25">
      <c r="A110" t="s">
        <v>231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96</v>
      </c>
      <c r="T110">
        <v>1</v>
      </c>
      <c r="U110" t="s">
        <v>154</v>
      </c>
      <c r="X110">
        <f t="shared" si="24"/>
        <v>0</v>
      </c>
      <c r="Y110">
        <f t="shared" si="19"/>
        <v>80</v>
      </c>
    </row>
    <row r="111" spans="1:25">
      <c r="A111" t="s">
        <v>233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121</v>
      </c>
      <c r="T111">
        <v>1</v>
      </c>
      <c r="U111" t="s">
        <v>154</v>
      </c>
      <c r="X111">
        <f t="shared" si="24"/>
        <v>0</v>
      </c>
      <c r="Y111">
        <f t="shared" si="19"/>
        <v>80</v>
      </c>
    </row>
    <row r="112" spans="1:25">
      <c r="A112" t="s">
        <v>84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107</v>
      </c>
      <c r="T112">
        <v>1</v>
      </c>
      <c r="U112" t="s">
        <v>154</v>
      </c>
      <c r="X112">
        <f t="shared" si="24"/>
        <v>0</v>
      </c>
      <c r="Y112">
        <f t="shared" si="19"/>
        <v>80</v>
      </c>
    </row>
    <row r="113" spans="1:25">
      <c r="A113" t="s">
        <v>230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167</v>
      </c>
      <c r="T113">
        <v>1</v>
      </c>
      <c r="U113" t="s">
        <v>154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86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237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205</v>
      </c>
      <c r="T116">
        <v>1</v>
      </c>
      <c r="U116" t="s">
        <v>154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87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144</v>
      </c>
      <c r="T117">
        <v>1</v>
      </c>
      <c r="U117" t="s">
        <v>154</v>
      </c>
      <c r="X117">
        <f t="shared" si="33"/>
        <v>0</v>
      </c>
      <c r="Y117">
        <f t="shared" si="19"/>
        <v>80</v>
      </c>
    </row>
    <row r="118" spans="1:25">
      <c r="A118" t="s">
        <v>238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206</v>
      </c>
      <c r="T118">
        <v>1</v>
      </c>
      <c r="U118" t="s">
        <v>154</v>
      </c>
      <c r="X118">
        <f t="shared" si="33"/>
        <v>0</v>
      </c>
      <c r="Y118">
        <f t="shared" si="19"/>
        <v>90</v>
      </c>
    </row>
    <row r="119" spans="1:25">
      <c r="A119" t="s">
        <v>88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207</v>
      </c>
      <c r="T119">
        <v>1</v>
      </c>
      <c r="U119" t="s">
        <v>154</v>
      </c>
      <c r="X119">
        <f t="shared" si="33"/>
        <v>0</v>
      </c>
      <c r="Y119">
        <f t="shared" si="19"/>
        <v>90</v>
      </c>
    </row>
    <row r="120" spans="1:25">
      <c r="A120" t="s">
        <v>89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208</v>
      </c>
      <c r="T120">
        <v>1</v>
      </c>
      <c r="U120" t="s">
        <v>154</v>
      </c>
      <c r="X120">
        <f t="shared" si="33"/>
        <v>0</v>
      </c>
      <c r="Y120">
        <f t="shared" si="19"/>
        <v>90</v>
      </c>
    </row>
    <row r="121" spans="1:25">
      <c r="A121" t="s">
        <v>239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209</v>
      </c>
      <c r="T121">
        <v>1</v>
      </c>
      <c r="U121" t="s">
        <v>154</v>
      </c>
      <c r="X121">
        <f t="shared" si="33"/>
        <v>0</v>
      </c>
      <c r="Y121">
        <f t="shared" si="19"/>
        <v>90</v>
      </c>
    </row>
    <row r="122" spans="1:25">
      <c r="A122" t="s">
        <v>240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244</v>
      </c>
      <c r="T122">
        <v>1</v>
      </c>
      <c r="U122" t="s">
        <v>154</v>
      </c>
      <c r="X122">
        <f t="shared" si="33"/>
        <v>0</v>
      </c>
      <c r="Y122">
        <f t="shared" si="19"/>
        <v>90</v>
      </c>
    </row>
    <row r="123" spans="1:25">
      <c r="A123" t="s">
        <v>241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210</v>
      </c>
      <c r="T123">
        <v>1</v>
      </c>
      <c r="U123" t="s">
        <v>154</v>
      </c>
      <c r="X123">
        <f t="shared" si="33"/>
        <v>0</v>
      </c>
      <c r="Y123">
        <f t="shared" si="19"/>
        <v>90</v>
      </c>
    </row>
    <row r="124" spans="1:25">
      <c r="A124" t="s">
        <v>242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154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212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213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214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215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2018-03-03T12:54:59Z</dcterms:modified>
</cp:coreProperties>
</file>