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rukh Naveed\Downloads\LIPI19\"/>
    </mc:Choice>
  </mc:AlternateContent>
  <xr:revisionPtr revIDLastSave="0" documentId="13_ncr:1_{E6BCE2E9-E854-4FF9-AE83-160498133D81}" xr6:coauthVersionLast="46" xr6:coauthVersionMax="46" xr10:uidLastSave="{00000000-0000-0000-0000-000000000000}"/>
  <bookViews>
    <workbookView xWindow="-120" yWindow="-120" windowWidth="20730" windowHeight="11160" tabRatio="776" activeTab="4" xr2:uid="{00000000-000D-0000-FFFF-FFFF00000000}"/>
  </bookViews>
  <sheets>
    <sheet name="0119" sheetId="2" r:id="rId1"/>
    <sheet name="Sheet4" sheetId="18" r:id="rId2"/>
    <sheet name="Sheet13" sheetId="14" r:id="rId3"/>
    <sheet name="IND combined" sheetId="19" r:id="rId4"/>
    <sheet name="LIPI19_20 in %" sheetId="20" r:id="rId5"/>
    <sheet name="Sheet5" sheetId="22" r:id="rId6"/>
    <sheet name="Sheet3" sheetId="21" r:id="rId7"/>
    <sheet name="0219" sheetId="3" r:id="rId8"/>
    <sheet name="0319" sheetId="4" r:id="rId9"/>
    <sheet name="0419" sheetId="5" r:id="rId10"/>
    <sheet name="0519" sheetId="6" r:id="rId11"/>
    <sheet name="0619" sheetId="7" r:id="rId12"/>
    <sheet name="0719" sheetId="8" r:id="rId13"/>
    <sheet name="0819" sheetId="9" r:id="rId14"/>
    <sheet name="0919" sheetId="10" r:id="rId15"/>
    <sheet name="1019" sheetId="11" r:id="rId16"/>
    <sheet name="1119" sheetId="12" r:id="rId17"/>
    <sheet name="1219" sheetId="13" r:id="rId18"/>
    <sheet name="jan-dec19" sheetId="1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5" i="20" l="1"/>
  <c r="R15" i="20"/>
  <c r="S15" i="20"/>
  <c r="T15" i="20"/>
  <c r="U15" i="20"/>
  <c r="V15" i="20"/>
  <c r="W15" i="20"/>
  <c r="X15" i="20"/>
  <c r="Y15" i="20"/>
  <c r="Z15" i="20"/>
  <c r="AA15" i="20"/>
  <c r="P15" i="20"/>
  <c r="Q10" i="20"/>
  <c r="R10" i="20"/>
  <c r="R11" i="20" s="1"/>
  <c r="S10" i="20"/>
  <c r="S11" i="20" s="1"/>
  <c r="T10" i="20"/>
  <c r="T11" i="20" s="1"/>
  <c r="U10" i="20"/>
  <c r="V10" i="20"/>
  <c r="V11" i="20" s="1"/>
  <c r="W10" i="20"/>
  <c r="W11" i="20" s="1"/>
  <c r="X10" i="20"/>
  <c r="X11" i="20" s="1"/>
  <c r="Y10" i="20"/>
  <c r="Z10" i="20"/>
  <c r="Z11" i="20" s="1"/>
  <c r="AA10" i="20"/>
  <c r="AA11" i="20" s="1"/>
  <c r="Q11" i="20"/>
  <c r="Q14" i="20" s="1"/>
  <c r="U11" i="20"/>
  <c r="U14" i="20" s="1"/>
  <c r="Y11" i="20"/>
  <c r="Y14" i="20" s="1"/>
  <c r="P11" i="20"/>
  <c r="P10" i="20"/>
  <c r="B15" i="20"/>
  <c r="C15" i="20"/>
  <c r="D15" i="20"/>
  <c r="E15" i="20"/>
  <c r="F15" i="20"/>
  <c r="G15" i="20"/>
  <c r="H15" i="20"/>
  <c r="I15" i="20"/>
  <c r="J15" i="20"/>
  <c r="K15" i="20"/>
  <c r="L15" i="20"/>
  <c r="M15" i="20"/>
  <c r="C10" i="20"/>
  <c r="C11" i="20" s="1"/>
  <c r="D10" i="20"/>
  <c r="D11" i="20" s="1"/>
  <c r="E10" i="20"/>
  <c r="E11" i="20" s="1"/>
  <c r="F10" i="20"/>
  <c r="F11" i="20" s="1"/>
  <c r="G10" i="20"/>
  <c r="G11" i="20" s="1"/>
  <c r="H10" i="20"/>
  <c r="H11" i="20" s="1"/>
  <c r="I10" i="20"/>
  <c r="I11" i="20" s="1"/>
  <c r="J10" i="20"/>
  <c r="J11" i="20" s="1"/>
  <c r="K10" i="20"/>
  <c r="K11" i="20" s="1"/>
  <c r="L10" i="20"/>
  <c r="L11" i="20" s="1"/>
  <c r="M10" i="20"/>
  <c r="M11" i="20" s="1"/>
  <c r="B10" i="20"/>
  <c r="B11" i="20" s="1"/>
  <c r="Z24" i="22"/>
  <c r="Z23" i="22"/>
  <c r="Z22" i="22"/>
  <c r="Z21" i="22"/>
  <c r="Z20" i="22"/>
  <c r="Z19" i="22"/>
  <c r="Z18" i="22"/>
  <c r="Z17" i="22"/>
  <c r="Z16" i="22"/>
  <c r="Z15" i="22"/>
  <c r="Z14" i="22"/>
  <c r="Z13" i="22"/>
  <c r="S10" i="22"/>
  <c r="T10" i="22"/>
  <c r="U10" i="22"/>
  <c r="V10" i="22"/>
  <c r="W10" i="22"/>
  <c r="X10" i="22"/>
  <c r="Y10" i="22"/>
  <c r="Z10" i="22"/>
  <c r="AA10" i="22"/>
  <c r="AB10" i="22"/>
  <c r="AC10" i="22"/>
  <c r="R10" i="22"/>
  <c r="J24" i="22"/>
  <c r="J23" i="22"/>
  <c r="J22" i="22"/>
  <c r="J21" i="22"/>
  <c r="J20" i="22"/>
  <c r="J19" i="22"/>
  <c r="J18" i="22"/>
  <c r="J17" i="22"/>
  <c r="J16" i="22"/>
  <c r="J15" i="22"/>
  <c r="J14" i="22"/>
  <c r="J13" i="22"/>
  <c r="C10" i="22"/>
  <c r="D10" i="22"/>
  <c r="E10" i="22"/>
  <c r="F10" i="22"/>
  <c r="G10" i="22"/>
  <c r="H10" i="22"/>
  <c r="I10" i="22"/>
  <c r="J10" i="22"/>
  <c r="K10" i="22"/>
  <c r="L10" i="22"/>
  <c r="M10" i="22"/>
  <c r="B10" i="22"/>
  <c r="Q16" i="20"/>
  <c r="U16" i="20"/>
  <c r="Y16" i="20"/>
  <c r="P16" i="20"/>
  <c r="P14" i="20"/>
  <c r="M14" i="19"/>
  <c r="L14" i="19"/>
  <c r="K14" i="19"/>
  <c r="J14" i="19"/>
  <c r="I14" i="19"/>
  <c r="H14" i="19"/>
  <c r="G14" i="19"/>
  <c r="F14" i="19"/>
  <c r="E14" i="19"/>
  <c r="D14" i="19"/>
  <c r="C14" i="19"/>
  <c r="B14" i="19"/>
  <c r="N15" i="14"/>
  <c r="N14" i="14"/>
  <c r="C14" i="14"/>
  <c r="D14" i="14"/>
  <c r="E14" i="14"/>
  <c r="F14" i="14"/>
  <c r="G14" i="14"/>
  <c r="H14" i="14"/>
  <c r="I14" i="14"/>
  <c r="J14" i="14"/>
  <c r="K14" i="14"/>
  <c r="L14" i="14"/>
  <c r="M14" i="14"/>
  <c r="B14" i="14"/>
  <c r="X16" i="20" l="1"/>
  <c r="X14" i="20"/>
  <c r="T16" i="20"/>
  <c r="T14" i="20"/>
  <c r="AA16" i="20"/>
  <c r="AA14" i="20"/>
  <c r="W16" i="20"/>
  <c r="W14" i="20"/>
  <c r="S16" i="20"/>
  <c r="S14" i="20"/>
  <c r="Z16" i="20"/>
  <c r="Z14" i="20"/>
  <c r="V16" i="20"/>
  <c r="V14" i="20"/>
  <c r="R16" i="20"/>
  <c r="R14" i="20"/>
  <c r="F16" i="20"/>
  <c r="F14" i="20"/>
  <c r="J16" i="20"/>
  <c r="J14" i="20"/>
  <c r="D16" i="20"/>
  <c r="D14" i="20"/>
  <c r="K14" i="20"/>
  <c r="K16" i="20"/>
  <c r="G14" i="20"/>
  <c r="G16" i="20"/>
  <c r="C14" i="20"/>
  <c r="C16" i="20"/>
  <c r="L16" i="20"/>
  <c r="L14" i="20"/>
  <c r="B14" i="20"/>
  <c r="B16" i="20"/>
  <c r="H16" i="20"/>
  <c r="H14" i="20"/>
  <c r="M16" i="20"/>
  <c r="M14" i="20"/>
  <c r="I16" i="20"/>
  <c r="I14" i="20"/>
  <c r="E16" i="20"/>
  <c r="E14" i="20"/>
  <c r="D4" i="21" l="1"/>
  <c r="D8" i="21"/>
  <c r="D5" i="21"/>
  <c r="D9" i="21"/>
  <c r="D6" i="21"/>
  <c r="D7" i="21"/>
  <c r="D2" i="21"/>
  <c r="D10" i="21"/>
  <c r="D3" i="21"/>
  <c r="I3" i="21"/>
  <c r="I9" i="21"/>
  <c r="I6" i="21"/>
  <c r="I5" i="21"/>
  <c r="I8" i="21"/>
  <c r="I4" i="21"/>
  <c r="I2" i="21"/>
  <c r="I10" i="21"/>
  <c r="I7" i="21"/>
  <c r="K6" i="21"/>
  <c r="K4" i="21"/>
  <c r="K7" i="21"/>
  <c r="K5" i="21"/>
  <c r="K3" i="21"/>
  <c r="K9" i="21"/>
  <c r="K2" i="21"/>
  <c r="K10" i="21"/>
  <c r="K8" i="21"/>
  <c r="L3" i="21"/>
  <c r="L7" i="21"/>
  <c r="L2" i="21"/>
  <c r="L4" i="21"/>
  <c r="L6" i="21"/>
  <c r="L9" i="21"/>
  <c r="L5" i="21"/>
  <c r="L10" i="21"/>
  <c r="L8" i="21"/>
  <c r="M9" i="21"/>
  <c r="M3" i="21"/>
  <c r="M8" i="21"/>
  <c r="M7" i="21"/>
  <c r="M2" i="21"/>
  <c r="M5" i="21"/>
  <c r="M4" i="21"/>
  <c r="M10" i="21"/>
  <c r="M6" i="21"/>
  <c r="B4" i="21"/>
  <c r="B8" i="21"/>
  <c r="B3" i="21"/>
  <c r="B7" i="21"/>
  <c r="B9" i="21"/>
  <c r="B5" i="21"/>
  <c r="B2" i="21"/>
  <c r="B10" i="21"/>
  <c r="B6" i="21"/>
  <c r="C2" i="21"/>
  <c r="C4" i="21"/>
  <c r="C6" i="21"/>
  <c r="C7" i="21"/>
  <c r="C9" i="21"/>
  <c r="C5" i="21"/>
  <c r="C8" i="21"/>
  <c r="C10" i="21"/>
  <c r="C3" i="21"/>
  <c r="E6" i="21"/>
  <c r="E4" i="21"/>
  <c r="E2" i="21"/>
  <c r="E5" i="21"/>
  <c r="E9" i="21"/>
  <c r="E3" i="21"/>
  <c r="E8" i="21"/>
  <c r="E10" i="21"/>
  <c r="E7" i="21"/>
  <c r="F4" i="21"/>
  <c r="F6" i="21"/>
  <c r="F9" i="21"/>
  <c r="F2" i="21"/>
  <c r="F7" i="21"/>
  <c r="F8" i="21"/>
  <c r="F3" i="21"/>
  <c r="F10" i="21"/>
  <c r="F5" i="21"/>
  <c r="G6" i="21"/>
  <c r="G3" i="21"/>
  <c r="G9" i="21"/>
  <c r="G4" i="21"/>
  <c r="G5" i="21"/>
  <c r="G7" i="21"/>
  <c r="G8" i="21"/>
  <c r="G10" i="21"/>
  <c r="G2" i="21"/>
  <c r="H3" i="21"/>
  <c r="H9" i="21"/>
  <c r="H7" i="21"/>
  <c r="H6" i="21"/>
  <c r="H2" i="21"/>
  <c r="H4" i="21"/>
  <c r="H5" i="21"/>
  <c r="H10" i="21"/>
  <c r="H8" i="21"/>
  <c r="J4" i="21"/>
  <c r="J3" i="21"/>
  <c r="J2" i="21"/>
  <c r="J7" i="21"/>
  <c r="J8" i="21"/>
  <c r="J6" i="21"/>
  <c r="J9" i="21"/>
  <c r="J10" i="21"/>
  <c r="J5" i="21"/>
</calcChain>
</file>

<file path=xl/sharedStrings.xml><?xml version="1.0" encoding="utf-8"?>
<sst xmlns="http://schemas.openxmlformats.org/spreadsheetml/2006/main" count="329" uniqueCount="59">
  <si>
    <t>GROSS BUY</t>
  </si>
  <si>
    <t>GROSS SELL</t>
  </si>
  <si>
    <t>NET BUY / (SELL) PKR</t>
  </si>
  <si>
    <t>NET BUY / (SELL) USD</t>
  </si>
  <si>
    <t>INDIVIDUALS</t>
  </si>
  <si>
    <t>COMPANIES</t>
  </si>
  <si>
    <t>BANKS / DFI</t>
  </si>
  <si>
    <t>NBFC</t>
  </si>
  <si>
    <t>MUTUAL FUNDS</t>
  </si>
  <si>
    <t>OTHER ORGANIZATION</t>
  </si>
  <si>
    <t>BROKER PROPRIETARY TRADING</t>
  </si>
  <si>
    <t>INSURANCE COMPANIES</t>
  </si>
  <si>
    <t>LIPI NET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</si>
  <si>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</si>
  <si>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</si>
  <si>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</si>
  <si>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</si>
  <si>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</si>
  <si>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</si>
  <si>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</si>
  <si>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</si>
  <si>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</si>
  <si>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</si>
  <si>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</si>
  <si>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</si>
  <si>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Individual Gross Buying 2019</t>
  </si>
  <si>
    <t>Individual Gross Buying 2020</t>
  </si>
  <si>
    <t>Avg</t>
  </si>
  <si>
    <t>KSE-100 2019</t>
  </si>
  <si>
    <t>KSE-100 2020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</si>
  <si>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</si>
  <si>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</si>
  <si>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</si>
  <si>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</si>
  <si>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</si>
  <si>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</si>
  <si>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</si>
  <si>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</si>
  <si>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</si>
  <si>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</si>
  <si>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</si>
  <si>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</si>
  <si>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Total Gross Buying</t>
  </si>
  <si>
    <t>_</t>
  </si>
  <si>
    <t>Other Investors</t>
  </si>
  <si>
    <t>Individual Investors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</si>
  <si>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</si>
  <si>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</si>
  <si>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</si>
  <si>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</si>
  <si>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</si>
  <si>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</si>
  <si>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</si>
  <si>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</si>
  <si>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</si>
  <si>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</si>
  <si>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</si>
  <si>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Gross Buying of Indvidual Investors 2019</t>
  </si>
  <si>
    <t>Gross Buying of Indvidual Investors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</si>
</sst>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3" fontId="0" fillId="0" borderId="0" xfId="0" applyNumberFormat="1"/>
    <xf numFmtId="17" fontId="0" fillId="0" borderId="0" xfId="0" applyNumberFormat="1"/>
    <xf numFmtId="4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"/>
    </xf>
    <xf numFmtId="2" fontId="0" fillId="0" borderId="0" xfId="0" applyNumberFormat="1"/>
    <xf numFmtId="9" fontId="0" fillId="0" borderId="0" xfId="42" applyFont="1"/>
    <xf numFmtId="10" fontId="0" fillId="0" borderId="0" xfId="42" applyNumberFormat="1" applyFont="1"/>
    <xf numFmtId="0" fontId="16" fillId="0" borderId="0" xfId="0" applyFont="1"/>
    <xf numFmtId="1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Sheet13!$A$2</c:f>
              <c:strCache>
                <c:ptCount val="1"/>
                <c:pt idx="0">
                  <c:v>INDIVIDUALS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Sheet13!$B$1:$M$1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Sheet13!$B$2:$M$2</c:f>
              <c:numCache>
                <c:formatCode>#,##0</c:formatCode>
                <c:ptCount val="12"/>
                <c:pt idx="0">
                  <c:v>116062931390</c:v>
                </c:pt>
                <c:pt idx="1">
                  <c:v>107955970047</c:v>
                </c:pt>
                <c:pt idx="2">
                  <c:v>76559498693</c:v>
                </c:pt>
                <c:pt idx="3">
                  <c:v>88479239517</c:v>
                </c:pt>
                <c:pt idx="4">
                  <c:v>73088974902</c:v>
                </c:pt>
                <c:pt idx="5">
                  <c:v>65307660290</c:v>
                </c:pt>
                <c:pt idx="6">
                  <c:v>61864904381</c:v>
                </c:pt>
                <c:pt idx="7">
                  <c:v>71307842033</c:v>
                </c:pt>
                <c:pt idx="8">
                  <c:v>81947172488</c:v>
                </c:pt>
                <c:pt idx="9">
                  <c:v>131330844017</c:v>
                </c:pt>
                <c:pt idx="10">
                  <c:v>184840370458</c:v>
                </c:pt>
                <c:pt idx="11">
                  <c:v>203488871385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5F-4571-8810-F0073FA49F82}"/>
            </c:ext>
          </c:extLst>
        </c:ser>
        <c:ser>
          <c:idx val="1"/>
          <c:order val="1"/>
          <c:tx>
            <c:strRef>
              <c:f>Sheet13!$A$3</c:f>
              <c:strCache>
                <c:ptCount val="1"/>
                <c:pt idx="0">
                  <c:v>COMPANIES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Sheet13!$B$1:$M$1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Sheet13!$B$3:$M$3</c:f>
              <c:numCache>
                <c:formatCode>#,##0</c:formatCode>
                <c:ptCount val="12"/>
                <c:pt idx="0">
                  <c:v>7230809705</c:v>
                </c:pt>
                <c:pt idx="1">
                  <c:v>7605632248</c:v>
                </c:pt>
                <c:pt idx="2">
                  <c:v>6899271763</c:v>
                </c:pt>
                <c:pt idx="3">
                  <c:v>9237206386</c:v>
                </c:pt>
                <c:pt idx="4">
                  <c:v>9450506531</c:v>
                </c:pt>
                <c:pt idx="5">
                  <c:v>7370504499</c:v>
                </c:pt>
                <c:pt idx="6">
                  <c:v>6082950118</c:v>
                </c:pt>
                <c:pt idx="7">
                  <c:v>7932009202</c:v>
                </c:pt>
                <c:pt idx="8">
                  <c:v>5665578867</c:v>
                </c:pt>
                <c:pt idx="9">
                  <c:v>12009547794</c:v>
                </c:pt>
                <c:pt idx="10">
                  <c:v>11739251790</c:v>
                </c:pt>
                <c:pt idx="11">
                  <c:v>14071969641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5F-4571-8810-F0073FA49F82}"/>
            </c:ext>
          </c:extLst>
        </c:ser>
        <c:ser>
          <c:idx val="2"/>
          <c:order val="2"/>
          <c:tx>
            <c:strRef>
              <c:f>Sheet13!$A$4</c:f>
              <c:strCache>
                <c:ptCount val="1"/>
                <c:pt idx="0">
                  <c:v>BANKS / DFI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Sheet13!$B$1:$M$1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Sheet13!$B$4:$M$4</c:f>
              <c:numCache>
                <c:formatCode>#,##0</c:formatCode>
                <c:ptCount val="12"/>
                <c:pt idx="0">
                  <c:v>3021759974</c:v>
                </c:pt>
                <c:pt idx="1">
                  <c:v>5404562280</c:v>
                </c:pt>
                <c:pt idx="2">
                  <c:v>4580162935</c:v>
                </c:pt>
                <c:pt idx="3">
                  <c:v>4685799564</c:v>
                </c:pt>
                <c:pt idx="4">
                  <c:v>6090951455</c:v>
                </c:pt>
                <c:pt idx="5">
                  <c:v>6606200085</c:v>
                </c:pt>
                <c:pt idx="6">
                  <c:v>2708204595</c:v>
                </c:pt>
                <c:pt idx="7">
                  <c:v>4409441400</c:v>
                </c:pt>
                <c:pt idx="8">
                  <c:v>4997420109</c:v>
                </c:pt>
                <c:pt idx="9">
                  <c:v>5362308530</c:v>
                </c:pt>
                <c:pt idx="10">
                  <c:v>7045535078</c:v>
                </c:pt>
                <c:pt idx="11">
                  <c:v>15089177769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5F-4571-8810-F0073FA49F82}"/>
            </c:ext>
          </c:extLst>
        </c:ser>
        <c:ser>
          <c:idx val="3"/>
          <c:order val="3"/>
          <c:tx>
            <c:strRef>
              <c:f>Sheet13!$A$5</c:f>
              <c:strCache>
                <c:ptCount val="1"/>
                <c:pt idx="0">
                  <c:v>NBFC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Sheet13!$B$1:$M$1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Sheet13!$B$5:$M$5</c:f>
              <c:numCache>
                <c:formatCode>#,##0</c:formatCode>
                <c:ptCount val="12"/>
                <c:pt idx="0">
                  <c:v>413307496</c:v>
                </c:pt>
                <c:pt idx="1">
                  <c:v>390513130</c:v>
                </c:pt>
                <c:pt idx="2">
                  <c:v>339442721</c:v>
                </c:pt>
                <c:pt idx="3">
                  <c:v>187411583</c:v>
                </c:pt>
                <c:pt idx="4">
                  <c:v>759153149</c:v>
                </c:pt>
                <c:pt idx="5">
                  <c:v>151245080</c:v>
                </c:pt>
                <c:pt idx="6">
                  <c:v>49779598</c:v>
                </c:pt>
                <c:pt idx="7">
                  <c:v>106610277</c:v>
                </c:pt>
                <c:pt idx="8">
                  <c:v>480782246</c:v>
                </c:pt>
                <c:pt idx="9">
                  <c:v>402432495</c:v>
                </c:pt>
                <c:pt idx="10">
                  <c:v>461790693</c:v>
                </c:pt>
                <c:pt idx="11">
                  <c:v>942593554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5F-4571-8810-F0073FA49F82}"/>
            </c:ext>
          </c:extLst>
        </c:ser>
        <c:ser>
          <c:idx val="4"/>
          <c:order val="4"/>
          <c:tx>
            <c:strRef>
              <c:f>Sheet13!$A$6</c:f>
              <c:strCache>
                <c:ptCount val="1"/>
                <c:pt idx="0">
                  <c:v>MUTUAL FUNDS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Sheet13!$B$1:$M$1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Sheet13!$B$6:$M$6</c:f>
              <c:numCache>
                <c:formatCode>#,##0</c:formatCode>
                <c:ptCount val="12"/>
                <c:pt idx="0">
                  <c:v>16486621547</c:v>
                </c:pt>
                <c:pt idx="1">
                  <c:v>10420983510</c:v>
                </c:pt>
                <c:pt idx="2">
                  <c:v>7319881746</c:v>
                </c:pt>
                <c:pt idx="3">
                  <c:v>8566970427</c:v>
                </c:pt>
                <c:pt idx="4">
                  <c:v>9680728836</c:v>
                </c:pt>
                <c:pt idx="5">
                  <c:v>4210698914</c:v>
                </c:pt>
                <c:pt idx="6">
                  <c:v>4008174113</c:v>
                </c:pt>
                <c:pt idx="7">
                  <c:v>4786548426</c:v>
                </c:pt>
                <c:pt idx="8">
                  <c:v>7785675480</c:v>
                </c:pt>
                <c:pt idx="9">
                  <c:v>10406356313</c:v>
                </c:pt>
                <c:pt idx="10">
                  <c:v>19990014314</c:v>
                </c:pt>
                <c:pt idx="11">
                  <c:v>20803309374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5F-4571-8810-F0073FA49F82}"/>
            </c:ext>
          </c:extLst>
        </c:ser>
        <c:ser>
          <c:idx val="5"/>
          <c:order val="5"/>
          <c:tx>
            <c:strRef>
              <c:f>Sheet13!$A$7</c:f>
              <c:strCache>
                <c:ptCount val="1"/>
                <c:pt idx="0">
                  <c:v>OTHER ORGANIZATION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Sheet13!$B$1:$M$1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Sheet13!$B$7:$M$7</c:f>
              <c:numCache>
                <c:formatCode>#,##0</c:formatCode>
                <c:ptCount val="12"/>
                <c:pt idx="0">
                  <c:v>2976752657</c:v>
                </c:pt>
                <c:pt idx="1">
                  <c:v>2275179713</c:v>
                </c:pt>
                <c:pt idx="2">
                  <c:v>1519567508</c:v>
                </c:pt>
                <c:pt idx="3">
                  <c:v>1670645468</c:v>
                </c:pt>
                <c:pt idx="4">
                  <c:v>2538759368</c:v>
                </c:pt>
                <c:pt idx="5">
                  <c:v>1368324647</c:v>
                </c:pt>
                <c:pt idx="6">
                  <c:v>884211371</c:v>
                </c:pt>
                <c:pt idx="7">
                  <c:v>1663204474</c:v>
                </c:pt>
                <c:pt idx="8">
                  <c:v>3291560145</c:v>
                </c:pt>
                <c:pt idx="9">
                  <c:v>2839273533</c:v>
                </c:pt>
                <c:pt idx="10">
                  <c:v>3082243647</c:v>
                </c:pt>
                <c:pt idx="11">
                  <c:v>2569813231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5F-4571-8810-F0073FA49F82}"/>
            </c:ext>
          </c:extLst>
        </c:ser>
        <c:ser>
          <c:idx val="6"/>
          <c:order val="6"/>
          <c:tx>
            <c:strRef>
              <c:f>Sheet13!$A$8</c:f>
              <c:strCache>
                <c:ptCount val="1"/>
                <c:pt idx="0">
                  <c:v>BROKER PROPRIETARY TRADING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Sheet13!$B$1:$M$1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Sheet13!$B$8:$M$8</c:f>
              <c:numCache>
                <c:formatCode>#,##0</c:formatCode>
                <c:ptCount val="12"/>
                <c:pt idx="0">
                  <c:v>37739544687</c:v>
                </c:pt>
                <c:pt idx="1">
                  <c:v>31546247722</c:v>
                </c:pt>
                <c:pt idx="2">
                  <c:v>24533601364</c:v>
                </c:pt>
                <c:pt idx="3">
                  <c:v>29508217121</c:v>
                </c:pt>
                <c:pt idx="4">
                  <c:v>21386478756</c:v>
                </c:pt>
                <c:pt idx="5">
                  <c:v>20402727155</c:v>
                </c:pt>
                <c:pt idx="6">
                  <c:v>19761667383</c:v>
                </c:pt>
                <c:pt idx="7">
                  <c:v>23002973808</c:v>
                </c:pt>
                <c:pt idx="8">
                  <c:v>27543562229</c:v>
                </c:pt>
                <c:pt idx="9">
                  <c:v>41256406053</c:v>
                </c:pt>
                <c:pt idx="10">
                  <c:v>61694149653</c:v>
                </c:pt>
                <c:pt idx="11">
                  <c:v>64738884418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5F-4571-8810-F0073FA49F82}"/>
            </c:ext>
          </c:extLst>
        </c:ser>
        <c:ser>
          <c:idx val="7"/>
          <c:order val="7"/>
          <c:tx>
            <c:strRef>
              <c:f>Sheet13!$A$9</c:f>
              <c:strCache>
                <c:ptCount val="1"/>
                <c:pt idx="0">
                  <c:v>INSURANCE COMPANIES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Sheet13!$B$1:$M$1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Sheet13!$B$9:$M$9</c:f>
              <c:numCache>
                <c:formatCode>#,##0</c:formatCode>
                <c:ptCount val="12"/>
                <c:pt idx="0">
                  <c:v>6633801845</c:v>
                </c:pt>
                <c:pt idx="1">
                  <c:v>7369202986</c:v>
                </c:pt>
                <c:pt idx="2">
                  <c:v>7004940340</c:v>
                </c:pt>
                <c:pt idx="3">
                  <c:v>6084455802</c:v>
                </c:pt>
                <c:pt idx="4">
                  <c:v>7634528574</c:v>
                </c:pt>
                <c:pt idx="5">
                  <c:v>4622506237</c:v>
                </c:pt>
                <c:pt idx="6">
                  <c:v>3117848247</c:v>
                </c:pt>
                <c:pt idx="7">
                  <c:v>2313863125</c:v>
                </c:pt>
                <c:pt idx="8">
                  <c:v>2086927176</c:v>
                </c:pt>
                <c:pt idx="9">
                  <c:v>4139150889</c:v>
                </c:pt>
                <c:pt idx="10">
                  <c:v>7495840176</c:v>
                </c:pt>
                <c:pt idx="11">
                  <c:v>11743380820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75F-4571-8810-F0073FA49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9643231"/>
        <c:axId val="1259637407"/>
      </c:lineChart>
      <c:dateAx>
        <c:axId val="125964323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259637407"/>
        <c:crosses val="autoZero"/>
        <c:auto val="1"/>
        <c:lblOffset val="100"/>
        <c:baseTimeUnit val="months"/>
      </c:dateAx>
      <c:valAx>
        <c:axId val="125963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25964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Sheet13!$A$14</c:f>
              <c:strCache>
                <c:ptCount val="1"/>
                <c:pt idx="0">
                  <c:v>Individual Gross Buying 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Sheet13!$B$13:$M$13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Sheet13!$B$14:$M$14</c:f>
              <c:numCache>
                <c:formatCode>0.00</c:formatCode>
                <c:ptCount val="12"/>
                <c:pt idx="0">
                  <c:v>60.904473026329221</c:v>
                </c:pt>
                <c:pt idx="1">
                  <c:v>62.41373434708013</c:v>
                </c:pt>
                <c:pt idx="2">
                  <c:v>59.460747794613901</c:v>
                </c:pt>
                <c:pt idx="3">
                  <c:v>59.614116552562713</c:v>
                </c:pt>
                <c:pt idx="4">
                  <c:v>55.95110561289416</c:v>
                </c:pt>
                <c:pt idx="5">
                  <c:v>59.349090584773833</c:v>
                </c:pt>
                <c:pt idx="6">
                  <c:v>62.821206601862443</c:v>
                </c:pt>
                <c:pt idx="7">
                  <c:v>61.726370630178693</c:v>
                </c:pt>
                <c:pt idx="8">
                  <c:v>61.246623105480147</c:v>
                </c:pt>
                <c:pt idx="9">
                  <c:v>63.216929308460344</c:v>
                </c:pt>
                <c:pt idx="10">
                  <c:v>62.372489303845271</c:v>
                </c:pt>
                <c:pt idx="11">
                  <c:v>61.025668550550904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19-49F8-ABC1-1F0A85642046}"/>
            </c:ext>
          </c:extLst>
        </c:ser>
        <c:ser>
          <c:idx val="1"/>
          <c:order val="1"/>
          <c:tx>
            <c:strRef>
              <c:f>Sheet13!$A$15</c:f>
              <c:strCache>
                <c:ptCount val="1"/>
                <c:pt idx="0">
                  <c:v>Individual Gross Buying 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Sheet13!$B$13:$M$13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Sheet13!$B$15:$M$15</c:f>
              <c:numCache>
                <c:formatCode>0.00</c:formatCode>
                <c:ptCount val="12"/>
                <c:pt idx="0">
                  <c:v>60.589706683433256</c:v>
                </c:pt>
                <c:pt idx="1">
                  <c:v>57.997688138360559</c:v>
                </c:pt>
                <c:pt idx="2">
                  <c:v>59.548993079212011</c:v>
                </c:pt>
                <c:pt idx="3">
                  <c:v>68.650392594249737</c:v>
                </c:pt>
                <c:pt idx="4">
                  <c:v>69.763077124549113</c:v>
                </c:pt>
                <c:pt idx="5">
                  <c:v>63.433401256661462</c:v>
                </c:pt>
                <c:pt idx="6">
                  <c:v>69.311235748226579</c:v>
                </c:pt>
                <c:pt idx="7">
                  <c:v>70.224627662248906</c:v>
                </c:pt>
                <c:pt idx="8">
                  <c:v>69.848353833439859</c:v>
                </c:pt>
                <c:pt idx="9">
                  <c:v>68.715831140427781</c:v>
                </c:pt>
                <c:pt idx="10">
                  <c:v>68.574031604537979</c:v>
                </c:pt>
                <c:pt idx="11">
                  <c:v>68.558236323578143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19-49F8-ABC1-1F0A85642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3960447"/>
        <c:axId val="1253955039"/>
      </c:lineChart>
      <c:catAx>
        <c:axId val="125396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253955039"/>
        <c:crosses val="autoZero"/>
        <c:auto val="1"/>
        <c:lblAlgn val="ctr"/>
        <c:lblOffset val="100"/>
        <c:noMultiLvlLbl val="0"/>
      </c:catAx>
      <c:valAx>
        <c:axId val="125395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253960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Gross Buying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'IND combined'!$A$2</c:f>
              <c:strCache>
                <c:ptCount val="1"/>
                <c:pt idx="0">
                  <c:v>INDIVIDUALS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'IND combined'!$B$1:$M$1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'IND combined'!$B$2:$M$2</c:f>
              <c:numCache>
                <c:formatCode>#,##0</c:formatCode>
                <c:ptCount val="12"/>
                <c:pt idx="0">
                  <c:v>179880419690</c:v>
                </c:pt>
                <c:pt idx="1">
                  <c:v>106730548598</c:v>
                </c:pt>
                <c:pt idx="2" formatCode="General">
                  <c:v>151250214613</c:v>
                </c:pt>
                <c:pt idx="3">
                  <c:v>156393573363</c:v>
                </c:pt>
                <c:pt idx="4">
                  <c:v>107271692216</c:v>
                </c:pt>
                <c:pt idx="5">
                  <c:v>131931754134</c:v>
                </c:pt>
                <c:pt idx="6">
                  <c:v>295601452912</c:v>
                </c:pt>
                <c:pt idx="7">
                  <c:v>363959034649</c:v>
                </c:pt>
                <c:pt idx="8">
                  <c:v>367452032992</c:v>
                </c:pt>
                <c:pt idx="9">
                  <c:v>274283614352</c:v>
                </c:pt>
                <c:pt idx="10">
                  <c:v>211045569448</c:v>
                </c:pt>
                <c:pt idx="11">
                  <c:v>457757065771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14-49E5-80D7-1518B1B766F4}"/>
            </c:ext>
          </c:extLst>
        </c:ser>
        <c:ser>
          <c:idx val="1"/>
          <c:order val="1"/>
          <c:tx>
            <c:strRef>
              <c:f>'IND combined'!$A$3</c:f>
              <c:strCache>
                <c:ptCount val="1"/>
                <c:pt idx="0">
                  <c:v>COMPANIES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'IND combined'!$B$1:$M$1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'IND combined'!$B$3:$M$3</c:f>
              <c:numCache>
                <c:formatCode>#,##0</c:formatCode>
                <c:ptCount val="12"/>
                <c:pt idx="0">
                  <c:v>12716788418</c:v>
                </c:pt>
                <c:pt idx="1">
                  <c:v>8649597230</c:v>
                </c:pt>
                <c:pt idx="2" formatCode="General">
                  <c:v>13342934317</c:v>
                </c:pt>
                <c:pt idx="3">
                  <c:v>10759336073</c:v>
                </c:pt>
                <c:pt idx="4">
                  <c:v>7391744499</c:v>
                </c:pt>
                <c:pt idx="5">
                  <c:v>9948912559</c:v>
                </c:pt>
                <c:pt idx="6">
                  <c:v>19656964426</c:v>
                </c:pt>
                <c:pt idx="7">
                  <c:v>21674364213</c:v>
                </c:pt>
                <c:pt idx="8">
                  <c:v>23008570753</c:v>
                </c:pt>
                <c:pt idx="9">
                  <c:v>16078273901</c:v>
                </c:pt>
                <c:pt idx="10">
                  <c:v>15761593800</c:v>
                </c:pt>
                <c:pt idx="11">
                  <c:v>41783728878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14-49E5-80D7-1518B1B766F4}"/>
            </c:ext>
          </c:extLst>
        </c:ser>
        <c:ser>
          <c:idx val="2"/>
          <c:order val="2"/>
          <c:tx>
            <c:strRef>
              <c:f>'IND combined'!$A$4</c:f>
              <c:strCache>
                <c:ptCount val="1"/>
                <c:pt idx="0">
                  <c:v>BANKS / DFI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'IND combined'!$B$1:$M$1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'IND combined'!$B$4:$M$4</c:f>
              <c:numCache>
                <c:formatCode>#,##0</c:formatCode>
                <c:ptCount val="12"/>
                <c:pt idx="0">
                  <c:v>19671153861</c:v>
                </c:pt>
                <c:pt idx="1">
                  <c:v>11279304190</c:v>
                </c:pt>
                <c:pt idx="2" formatCode="General">
                  <c:v>13626538921</c:v>
                </c:pt>
                <c:pt idx="3">
                  <c:v>4582310928</c:v>
                </c:pt>
                <c:pt idx="4">
                  <c:v>3394274155</c:v>
                </c:pt>
                <c:pt idx="5">
                  <c:v>6868106975</c:v>
                </c:pt>
                <c:pt idx="6">
                  <c:v>7211921679</c:v>
                </c:pt>
                <c:pt idx="7">
                  <c:v>12982956439</c:v>
                </c:pt>
                <c:pt idx="8">
                  <c:v>17916888029</c:v>
                </c:pt>
                <c:pt idx="9">
                  <c:v>12487922582</c:v>
                </c:pt>
                <c:pt idx="10">
                  <c:v>7996832056</c:v>
                </c:pt>
                <c:pt idx="11">
                  <c:v>13698932059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14-49E5-80D7-1518B1B766F4}"/>
            </c:ext>
          </c:extLst>
        </c:ser>
        <c:ser>
          <c:idx val="3"/>
          <c:order val="3"/>
          <c:tx>
            <c:strRef>
              <c:f>'IND combined'!$A$5</c:f>
              <c:strCache>
                <c:ptCount val="1"/>
                <c:pt idx="0">
                  <c:v>NBFC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'IND combined'!$B$1:$M$1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'IND combined'!$B$5:$M$5</c:f>
              <c:numCache>
                <c:formatCode>#,##0</c:formatCode>
                <c:ptCount val="12"/>
                <c:pt idx="0">
                  <c:v>638442114</c:v>
                </c:pt>
                <c:pt idx="1">
                  <c:v>243005449</c:v>
                </c:pt>
                <c:pt idx="2" formatCode="General">
                  <c:v>234596562</c:v>
                </c:pt>
                <c:pt idx="3">
                  <c:v>269362172</c:v>
                </c:pt>
                <c:pt idx="4">
                  <c:v>261196776</c:v>
                </c:pt>
                <c:pt idx="5">
                  <c:v>397546672</c:v>
                </c:pt>
                <c:pt idx="6">
                  <c:v>820470129</c:v>
                </c:pt>
                <c:pt idx="7">
                  <c:v>1151637696</c:v>
                </c:pt>
                <c:pt idx="8">
                  <c:v>1818059116</c:v>
                </c:pt>
                <c:pt idx="9">
                  <c:v>476504798</c:v>
                </c:pt>
                <c:pt idx="10">
                  <c:v>898800052</c:v>
                </c:pt>
                <c:pt idx="11">
                  <c:v>169983372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14-49E5-80D7-1518B1B766F4}"/>
            </c:ext>
          </c:extLst>
        </c:ser>
        <c:ser>
          <c:idx val="4"/>
          <c:order val="4"/>
          <c:tx>
            <c:strRef>
              <c:f>'IND combined'!$A$6</c:f>
              <c:strCache>
                <c:ptCount val="1"/>
                <c:pt idx="0">
                  <c:v>MUTUAL FUNDS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'IND combined'!$B$1:$M$1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'IND combined'!$B$6:$M$6</c:f>
              <c:numCache>
                <c:formatCode>#,##0</c:formatCode>
                <c:ptCount val="12"/>
                <c:pt idx="0">
                  <c:v>19576766696</c:v>
                </c:pt>
                <c:pt idx="1">
                  <c:v>9744884310</c:v>
                </c:pt>
                <c:pt idx="2" formatCode="General">
                  <c:v>19747736101</c:v>
                </c:pt>
                <c:pt idx="3">
                  <c:v>16426896763</c:v>
                </c:pt>
                <c:pt idx="4">
                  <c:v>6208561370</c:v>
                </c:pt>
                <c:pt idx="5">
                  <c:v>14172555638</c:v>
                </c:pt>
                <c:pt idx="6">
                  <c:v>17446400391</c:v>
                </c:pt>
                <c:pt idx="7">
                  <c:v>22315746044</c:v>
                </c:pt>
                <c:pt idx="8">
                  <c:v>22429315831</c:v>
                </c:pt>
                <c:pt idx="9">
                  <c:v>17815967495</c:v>
                </c:pt>
                <c:pt idx="10">
                  <c:v>15053208141</c:v>
                </c:pt>
                <c:pt idx="11">
                  <c:v>29667339780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14-49E5-80D7-1518B1B766F4}"/>
            </c:ext>
          </c:extLst>
        </c:ser>
        <c:ser>
          <c:idx val="5"/>
          <c:order val="5"/>
          <c:tx>
            <c:strRef>
              <c:f>'IND combined'!$A$7</c:f>
              <c:strCache>
                <c:ptCount val="1"/>
                <c:pt idx="0">
                  <c:v>OTHER ORGANIZATION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'IND combined'!$B$1:$M$1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'IND combined'!$B$7:$M$7</c:f>
              <c:numCache>
                <c:formatCode>#,##0</c:formatCode>
                <c:ptCount val="12"/>
                <c:pt idx="0">
                  <c:v>3324476262</c:v>
                </c:pt>
                <c:pt idx="1">
                  <c:v>3398208958</c:v>
                </c:pt>
                <c:pt idx="2" formatCode="General">
                  <c:v>3097253379</c:v>
                </c:pt>
                <c:pt idx="3">
                  <c:v>2271236740</c:v>
                </c:pt>
                <c:pt idx="4">
                  <c:v>2090365939</c:v>
                </c:pt>
                <c:pt idx="5">
                  <c:v>1823548336</c:v>
                </c:pt>
                <c:pt idx="6">
                  <c:v>3461871488</c:v>
                </c:pt>
                <c:pt idx="7">
                  <c:v>4563974465</c:v>
                </c:pt>
                <c:pt idx="8">
                  <c:v>4954588001</c:v>
                </c:pt>
                <c:pt idx="9">
                  <c:v>2658377122</c:v>
                </c:pt>
                <c:pt idx="10">
                  <c:v>2113970474</c:v>
                </c:pt>
                <c:pt idx="11">
                  <c:v>3019390105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14-49E5-80D7-1518B1B766F4}"/>
            </c:ext>
          </c:extLst>
        </c:ser>
        <c:ser>
          <c:idx val="6"/>
          <c:order val="6"/>
          <c:tx>
            <c:strRef>
              <c:f>'IND combined'!$A$8</c:f>
              <c:strCache>
                <c:ptCount val="1"/>
                <c:pt idx="0">
                  <c:v>BROKER PROPRIETARY TRADING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'IND combined'!$B$1:$M$1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'IND combined'!$B$8:$M$8</c:f>
              <c:numCache>
                <c:formatCode>#,##0</c:formatCode>
                <c:ptCount val="12"/>
                <c:pt idx="0">
                  <c:v>54014380358</c:v>
                </c:pt>
                <c:pt idx="1">
                  <c:v>33020643203</c:v>
                </c:pt>
                <c:pt idx="2" formatCode="General">
                  <c:v>39665619816</c:v>
                </c:pt>
                <c:pt idx="3">
                  <c:v>28706933837</c:v>
                </c:pt>
                <c:pt idx="4">
                  <c:v>22478979112</c:v>
                </c:pt>
                <c:pt idx="5">
                  <c:v>36514844303</c:v>
                </c:pt>
                <c:pt idx="6">
                  <c:v>70877434763</c:v>
                </c:pt>
                <c:pt idx="7">
                  <c:v>82154018253</c:v>
                </c:pt>
                <c:pt idx="8">
                  <c:v>77326803444</c:v>
                </c:pt>
                <c:pt idx="9">
                  <c:v>62374360650</c:v>
                </c:pt>
                <c:pt idx="10">
                  <c:v>48160197296</c:v>
                </c:pt>
                <c:pt idx="11">
                  <c:v>108738876078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14-49E5-80D7-1518B1B766F4}"/>
            </c:ext>
          </c:extLst>
        </c:ser>
        <c:ser>
          <c:idx val="7"/>
          <c:order val="7"/>
          <c:tx>
            <c:strRef>
              <c:f>'IND combined'!$A$9</c:f>
              <c:strCache>
                <c:ptCount val="1"/>
                <c:pt idx="0">
                  <c:v>INSURANCE COMPANIES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'IND combined'!$B$1:$M$1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'IND combined'!$B$9:$M$9</c:f>
              <c:numCache>
                <c:formatCode>#,##0</c:formatCode>
                <c:ptCount val="12"/>
                <c:pt idx="0">
                  <c:v>7060375862</c:v>
                </c:pt>
                <c:pt idx="1">
                  <c:v>10959330499</c:v>
                </c:pt>
                <c:pt idx="2" formatCode="General">
                  <c:v>13028006577</c:v>
                </c:pt>
                <c:pt idx="3">
                  <c:v>8401972831</c:v>
                </c:pt>
                <c:pt idx="4">
                  <c:v>4668897878</c:v>
                </c:pt>
                <c:pt idx="5">
                  <c:v>6327407468</c:v>
                </c:pt>
                <c:pt idx="6">
                  <c:v>11407660581</c:v>
                </c:pt>
                <c:pt idx="7">
                  <c:v>9476608426</c:v>
                </c:pt>
                <c:pt idx="8">
                  <c:v>11164884279</c:v>
                </c:pt>
                <c:pt idx="9">
                  <c:v>12981344962</c:v>
                </c:pt>
                <c:pt idx="10">
                  <c:v>6732934547</c:v>
                </c:pt>
                <c:pt idx="11">
                  <c:v>12855526544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014-49E5-80D7-1518B1B76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341615"/>
        <c:axId val="450317071"/>
      </c:lineChart>
      <c:dateAx>
        <c:axId val="45034161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50317071"/>
        <c:crosses val="autoZero"/>
        <c:auto val="1"/>
        <c:lblOffset val="100"/>
        <c:baseTimeUnit val="months"/>
      </c:dateAx>
      <c:valAx>
        <c:axId val="45031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5034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Gross Buying in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'LIPI19_20 in %'!$A$14</c:f>
              <c:strCache>
                <c:ptCount val="1"/>
                <c:pt idx="0">
                  <c:v>Individual Investors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'LIPI19_20 in %'!$B$13:$M$13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'LIPI19_20 in %'!$B$14:$M$14</c:f>
              <c:numCache>
                <c:formatCode>0.00%</c:formatCode>
                <c:ptCount val="12"/>
                <c:pt idx="0">
                  <c:v>0.6090447302600962</c:v>
                </c:pt>
                <c:pt idx="1">
                  <c:v>0.62413734347440974</c:v>
                </c:pt>
                <c:pt idx="2">
                  <c:v>0.594607477946139</c:v>
                </c:pt>
                <c:pt idx="3">
                  <c:v>0.59614116552562713</c:v>
                </c:pt>
                <c:pt idx="4">
                  <c:v>0.55951105612894159</c:v>
                </c:pt>
                <c:pt idx="5">
                  <c:v>0.59349090584773834</c:v>
                </c:pt>
                <c:pt idx="6">
                  <c:v>0.62821206602500368</c:v>
                </c:pt>
                <c:pt idx="7">
                  <c:v>0.61726370630178695</c:v>
                </c:pt>
                <c:pt idx="8">
                  <c:v>0.61246623105480147</c:v>
                </c:pt>
                <c:pt idx="9">
                  <c:v>0.63216929308156056</c:v>
                </c:pt>
                <c:pt idx="10">
                  <c:v>0.62372489303845269</c:v>
                </c:pt>
                <c:pt idx="11">
                  <c:v>0.61025668550367884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FE-4079-BCBB-14A566E47798}"/>
            </c:ext>
          </c:extLst>
        </c:ser>
        <c:ser>
          <c:idx val="1"/>
          <c:order val="1"/>
          <c:tx>
            <c:strRef>
              <c:f>'LIPI19_20 in %'!$A$15</c:f>
              <c:strCache>
                <c:ptCount val="1"/>
                <c:pt idx="0">
                  <c:v>Other Investors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'LIPI19_20 in %'!$B$13:$M$13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'LIPI19_20 in %'!$B$15:$M$15</c:f>
              <c:numCache>
                <c:formatCode>0.00%</c:formatCode>
                <c:ptCount val="12"/>
                <c:pt idx="0">
                  <c:v>0.3909552697399038</c:v>
                </c:pt>
                <c:pt idx="1">
                  <c:v>0.37586265652559026</c:v>
                </c:pt>
                <c:pt idx="2">
                  <c:v>0.405392522053861</c:v>
                </c:pt>
                <c:pt idx="3">
                  <c:v>0.40385883447437287</c:v>
                </c:pt>
                <c:pt idx="4">
                  <c:v>0.44048894387105841</c:v>
                </c:pt>
                <c:pt idx="5">
                  <c:v>0.40650909415226166</c:v>
                </c:pt>
                <c:pt idx="6">
                  <c:v>0.37178793397499632</c:v>
                </c:pt>
                <c:pt idx="7">
                  <c:v>0.38273629369821305</c:v>
                </c:pt>
                <c:pt idx="8">
                  <c:v>0.38753376894519853</c:v>
                </c:pt>
                <c:pt idx="9">
                  <c:v>0.36783070691843944</c:v>
                </c:pt>
                <c:pt idx="10">
                  <c:v>0.37627510696154731</c:v>
                </c:pt>
                <c:pt idx="11">
                  <c:v>0.38974331449632116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FE-4079-BCBB-14A566E47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8723104"/>
        <c:axId val="1528722272"/>
      </c:barChart>
      <c:dateAx>
        <c:axId val="152872310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528722272"/>
        <c:crosses val="autoZero"/>
        <c:auto val="1"/>
        <c:lblOffset val="100"/>
        <c:baseTimeUnit val="months"/>
      </c:dateAx>
      <c:valAx>
        <c:axId val="152872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52872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Gross Buying in 2020</a:t>
            </a:r>
            <a:endParaRPr lang="en-PK">
              <a:effectLst/>
            </a:endParaRPr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'LIPI19_20 in %'!$O$14</c:f>
              <c:strCache>
                <c:ptCount val="1"/>
                <c:pt idx="0">
                  <c:v>Individual Investors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'LIPI19_20 in %'!$P$13:$AA$13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'LIPI19_20 in %'!$P$14:$AA$14</c:f>
              <c:numCache>
                <c:formatCode>0.00%</c:formatCode>
                <c:ptCount val="12"/>
                <c:pt idx="0">
                  <c:v>0.60589706683637334</c:v>
                </c:pt>
                <c:pt idx="1">
                  <c:v>0.57997688138360559</c:v>
                </c:pt>
                <c:pt idx="2">
                  <c:v>0.59548993079212009</c:v>
                </c:pt>
                <c:pt idx="3">
                  <c:v>0.68650392593948395</c:v>
                </c:pt>
                <c:pt idx="4">
                  <c:v>0.69763077125002804</c:v>
                </c:pt>
                <c:pt idx="5">
                  <c:v>0.6343340125696646</c:v>
                </c:pt>
                <c:pt idx="6">
                  <c:v>0.69311235748226574</c:v>
                </c:pt>
                <c:pt idx="7">
                  <c:v>0.70224627662248906</c:v>
                </c:pt>
                <c:pt idx="8">
                  <c:v>0.69848353833705412</c:v>
                </c:pt>
                <c:pt idx="9">
                  <c:v>0.68715831140427774</c:v>
                </c:pt>
                <c:pt idx="10">
                  <c:v>0.68574031604537977</c:v>
                </c:pt>
                <c:pt idx="11">
                  <c:v>0.68558236323475463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F1-4B24-BEC6-AB311DB8EB1C}"/>
            </c:ext>
          </c:extLst>
        </c:ser>
        <c:ser>
          <c:idx val="1"/>
          <c:order val="1"/>
          <c:tx>
            <c:strRef>
              <c:f>'LIPI19_20 in %'!$O$15</c:f>
              <c:strCache>
                <c:ptCount val="1"/>
                <c:pt idx="0">
                  <c:v>Other Investors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'LIPI19_20 in %'!$P$13:$AA$13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'LIPI19_20 in %'!$P$15:$AA$15</c:f>
              <c:numCache>
                <c:formatCode>0.00%</c:formatCode>
                <c:ptCount val="12"/>
                <c:pt idx="0">
                  <c:v>0.39410293316362666</c:v>
                </c:pt>
                <c:pt idx="1">
                  <c:v>0.42002311861639441</c:v>
                </c:pt>
                <c:pt idx="2">
                  <c:v>0.40451006920787991</c:v>
                </c:pt>
                <c:pt idx="3">
                  <c:v>0.31349607406051605</c:v>
                </c:pt>
                <c:pt idx="4">
                  <c:v>0.30236922874997196</c:v>
                </c:pt>
                <c:pt idx="5">
                  <c:v>0.3656659874303354</c:v>
                </c:pt>
                <c:pt idx="6">
                  <c:v>0.30688764251773426</c:v>
                </c:pt>
                <c:pt idx="7">
                  <c:v>0.29775372337751094</c:v>
                </c:pt>
                <c:pt idx="8">
                  <c:v>0.30151646166294588</c:v>
                </c:pt>
                <c:pt idx="9">
                  <c:v>0.31284168859572226</c:v>
                </c:pt>
                <c:pt idx="10">
                  <c:v>0.31425968395462023</c:v>
                </c:pt>
                <c:pt idx="11">
                  <c:v>0.31441763676524537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F1-4B24-BEC6-AB311DB8E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0199328"/>
        <c:axId val="1640204736"/>
      </c:barChart>
      <c:dateAx>
        <c:axId val="164019932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640204736"/>
        <c:crosses val="autoZero"/>
        <c:auto val="1"/>
        <c:lblOffset val="100"/>
        <c:baseTimeUnit val="months"/>
      </c:dateAx>
      <c:valAx>
        <c:axId val="16402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64019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Individual Investors Buying</a:t>
            </a:r>
            <a:r>
              <a:rPr lang="en-IN" baseline="0"/>
              <a:t> Comparision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'LIPI19_20 in %'!$A$19</c:f>
              <c:strCache>
                <c:ptCount val="1"/>
                <c:pt idx="0">
                  <c:v>Gross Buying of Indvidual Investors 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'LIPI19_20 in %'!$B$18:$M$18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'LIPI19_20 in %'!$B$19:$M$19</c:f>
              <c:numCache>
                <c:formatCode>0.00%</c:formatCode>
                <c:ptCount val="12"/>
                <c:pt idx="0">
                  <c:v>0.6090447302600962</c:v>
                </c:pt>
                <c:pt idx="1">
                  <c:v>0.62413734347440974</c:v>
                </c:pt>
                <c:pt idx="2">
                  <c:v>0.594607477946139</c:v>
                </c:pt>
                <c:pt idx="3">
                  <c:v>0.59614116552562713</c:v>
                </c:pt>
                <c:pt idx="4">
                  <c:v>0.55951105612894159</c:v>
                </c:pt>
                <c:pt idx="5">
                  <c:v>0.59349090584773834</c:v>
                </c:pt>
                <c:pt idx="6">
                  <c:v>0.62821206602500368</c:v>
                </c:pt>
                <c:pt idx="7">
                  <c:v>0.61726370630178695</c:v>
                </c:pt>
                <c:pt idx="8">
                  <c:v>0.61246623105480147</c:v>
                </c:pt>
                <c:pt idx="9">
                  <c:v>0.63216929308156056</c:v>
                </c:pt>
                <c:pt idx="10">
                  <c:v>0.62372489303845269</c:v>
                </c:pt>
                <c:pt idx="11">
                  <c:v>0.61025668550367884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F9-44AA-B291-D3C4FA8E5055}"/>
            </c:ext>
          </c:extLst>
        </c:ser>
        <c:ser>
          <c:idx val="1"/>
          <c:order val="1"/>
          <c:tx>
            <c:strRef>
              <c:f>'LIPI19_20 in %'!$A$20</c:f>
              <c:strCache>
                <c:ptCount val="1"/>
                <c:pt idx="0">
                  <c:v>Gross Buying of Indvidual Investors 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'LIPI19_20 in %'!$B$18:$M$18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'LIPI19_20 in %'!$B$20:$M$20</c:f>
              <c:numCache>
                <c:formatCode>0.00%</c:formatCode>
                <c:ptCount val="12"/>
                <c:pt idx="0">
                  <c:v>0.60589706683637334</c:v>
                </c:pt>
                <c:pt idx="1">
                  <c:v>0.57997688138360559</c:v>
                </c:pt>
                <c:pt idx="2">
                  <c:v>0.59548993079212009</c:v>
                </c:pt>
                <c:pt idx="3">
                  <c:v>0.68650392593948395</c:v>
                </c:pt>
                <c:pt idx="4">
                  <c:v>0.69763077125002804</c:v>
                </c:pt>
                <c:pt idx="5">
                  <c:v>0.6343340125696646</c:v>
                </c:pt>
                <c:pt idx="6">
                  <c:v>0.69311235748226574</c:v>
                </c:pt>
                <c:pt idx="7">
                  <c:v>0.70224627662248906</c:v>
                </c:pt>
                <c:pt idx="8">
                  <c:v>0.69848353833705412</c:v>
                </c:pt>
                <c:pt idx="9">
                  <c:v>0.68715831140427774</c:v>
                </c:pt>
                <c:pt idx="10">
                  <c:v>0.68574031604537977</c:v>
                </c:pt>
                <c:pt idx="11">
                  <c:v>0.68558236323475463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F9-44AA-B291-D3C4FA8E5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6070912"/>
        <c:axId val="1356054272"/>
      </c:lineChart>
      <c:catAx>
        <c:axId val="135607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56054272"/>
        <c:crosses val="autoZero"/>
        <c:auto val="1"/>
        <c:lblAlgn val="ctr"/>
        <c:lblOffset val="100"/>
        <c:noMultiLvlLbl val="0"/>
      </c:catAx>
      <c:valAx>
        <c:axId val="135605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5607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621364</xdr:colOff>
      <xdr:row>18</xdr:row>
      <xdr:rowOff>89367</xdr:rowOff>
    </xdr:from>
    <xdr:to>
      <xdr:col>10</xdr:col>
      <xdr:colOff>33617</xdr:colOff>
      <xdr:row>35</xdr:row>
      <xdr:rowOff>11207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C94E04-9C15-45EE-866F-5DF9D820A3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107017</xdr:colOff>
      <xdr:row>17</xdr:row>
      <xdr:rowOff>68355</xdr:rowOff>
    </xdr:from>
    <xdr:to>
      <xdr:col>4</xdr:col>
      <xdr:colOff>164166</xdr:colOff>
      <xdr:row>33</xdr:row>
      <xdr:rowOff>154080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4933D4-4F14-4826-8BF6-EED1EADFA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142874</xdr:colOff>
      <xdr:row>14</xdr:row>
      <xdr:rowOff>176211</xdr:rowOff>
    </xdr:from>
    <xdr:to>
      <xdr:col>9</xdr:col>
      <xdr:colOff>47624</xdr:colOff>
      <xdr:row>29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ACE7B9-664B-43B9-8D09-FA73F564BB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1037166</xdr:colOff>
      <xdr:row>22</xdr:row>
      <xdr:rowOff>25400</xdr:rowOff>
    </xdr:from>
    <xdr:to>
      <xdr:col>8</xdr:col>
      <xdr:colOff>338666</xdr:colOff>
      <xdr:row>36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C0041D-93AD-4DBA-AA2A-E806BAA62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63500</xdr:colOff>
      <xdr:row>17</xdr:row>
      <xdr:rowOff>173567</xdr:rowOff>
    </xdr:from>
    <xdr:to>
      <xdr:col>24</xdr:col>
      <xdr:colOff>359834</xdr:colOff>
      <xdr:row>32</xdr:row>
      <xdr:rowOff>59267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ED6127-F9CE-4953-BE77-8E04A2A49A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433916</xdr:colOff>
      <xdr:row>21</xdr:row>
      <xdr:rowOff>78317</xdr:rowOff>
    </xdr:from>
    <xdr:to>
      <xdr:col>14</xdr:col>
      <xdr:colOff>190500</xdr:colOff>
      <xdr:row>35</xdr:row>
      <xdr:rowOff>154517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880B9B-7010-48A7-9A67-7B35D268F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workbookViewId="0">
      <selection sqref="A1:B10"/>
    </sheetView>
  </sheetViews>
  <sheetFormatPr defaultRowHeight="15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 s="1">
        <v>116062931390</v>
      </c>
      <c r="C2" s="1">
        <v>-117330623768</v>
      </c>
      <c r="D2" s="1">
        <v>-1267692378</v>
      </c>
      <c r="E2" s="1">
        <v>-9120088</v>
      </c>
    </row>
    <row r="3" spans="1:5" x14ac:dyDescent="0.25">
      <c r="A3" t="s">
        <v>5</v>
      </c>
      <c r="B3" s="1">
        <v>7230809705</v>
      </c>
      <c r="C3" s="1">
        <v>-7912567595</v>
      </c>
      <c r="D3" s="1">
        <v>-681757890</v>
      </c>
      <c r="E3" s="1">
        <v>-4904731</v>
      </c>
    </row>
    <row r="4" spans="1:5" x14ac:dyDescent="0.25">
      <c r="A4" t="s">
        <v>6</v>
      </c>
      <c r="B4" s="1">
        <v>3021759974</v>
      </c>
      <c r="C4" s="1">
        <v>-4374879848</v>
      </c>
      <c r="D4" s="1">
        <v>-1353119874</v>
      </c>
      <c r="E4" s="1">
        <v>-9734670</v>
      </c>
    </row>
    <row r="5" spans="1:5" x14ac:dyDescent="0.25">
      <c r="A5" t="s">
        <v>7</v>
      </c>
      <c r="B5" s="1">
        <v>413307496</v>
      </c>
      <c r="C5" s="1">
        <v>-650990914</v>
      </c>
      <c r="D5" s="1">
        <v>-237683418</v>
      </c>
      <c r="E5" s="1">
        <v>-1709953</v>
      </c>
    </row>
    <row r="6" spans="1:5" x14ac:dyDescent="0.25">
      <c r="A6" t="s">
        <v>8</v>
      </c>
      <c r="B6" s="1">
        <v>16486621547</v>
      </c>
      <c r="C6" s="1">
        <v>-14177167535</v>
      </c>
      <c r="D6" s="1">
        <v>2309454012</v>
      </c>
      <c r="E6" s="1">
        <v>16614776</v>
      </c>
    </row>
    <row r="7" spans="1:5" x14ac:dyDescent="0.25">
      <c r="A7" t="s">
        <v>9</v>
      </c>
      <c r="B7" s="1">
        <v>2976752657</v>
      </c>
      <c r="C7" s="1">
        <v>-2454415323</v>
      </c>
      <c r="D7" s="1">
        <v>522337334</v>
      </c>
      <c r="E7" s="1">
        <v>3757816</v>
      </c>
    </row>
    <row r="8" spans="1:5" x14ac:dyDescent="0.25">
      <c r="A8" t="s">
        <v>10</v>
      </c>
      <c r="B8" s="1">
        <v>37739544687</v>
      </c>
      <c r="C8" s="1">
        <v>-36623237221</v>
      </c>
      <c r="D8" s="1">
        <v>1116307466</v>
      </c>
      <c r="E8" s="1">
        <v>8030987</v>
      </c>
    </row>
    <row r="9" spans="1:5" x14ac:dyDescent="0.25">
      <c r="A9" t="s">
        <v>11</v>
      </c>
      <c r="B9" s="1">
        <v>6633801845</v>
      </c>
      <c r="C9" s="1">
        <v>-9290543413</v>
      </c>
      <c r="D9" s="1">
        <v>-2656741569</v>
      </c>
      <c r="E9" s="1">
        <v>-19113247</v>
      </c>
    </row>
    <row r="10" spans="1:5" x14ac:dyDescent="0.25">
      <c r="A10" t="s">
        <v>12</v>
      </c>
      <c r="B10" s="1">
        <v>190565529300</v>
      </c>
      <c r="C10" s="1">
        <v>-192814425618</v>
      </c>
      <c r="D10" s="1">
        <v>-2248896317</v>
      </c>
      <c r="E10" s="1">
        <v>-16179112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"/>
  <sheetViews>
    <sheetView workbookViewId="0">
      <selection activeCell="B2" sqref="B2:B10"/>
    </sheetView>
  </sheetViews>
  <sheetFormatPr defaultRowHeight="15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 s="1">
        <v>88479239517</v>
      </c>
      <c r="C2" s="1">
        <v>-87432257745</v>
      </c>
      <c r="D2" s="1">
        <v>1046981772</v>
      </c>
      <c r="E2" s="1">
        <v>7503980</v>
      </c>
    </row>
    <row r="3" spans="1:5" x14ac:dyDescent="0.25">
      <c r="A3" t="s">
        <v>5</v>
      </c>
      <c r="B3" s="1">
        <v>9237206386</v>
      </c>
      <c r="C3" s="1">
        <v>-6970775209</v>
      </c>
      <c r="D3" s="1">
        <v>2266431177</v>
      </c>
      <c r="E3" s="1">
        <v>16129701</v>
      </c>
    </row>
    <row r="4" spans="1:5" x14ac:dyDescent="0.25">
      <c r="A4" t="s">
        <v>6</v>
      </c>
      <c r="B4" s="1">
        <v>4685799564</v>
      </c>
      <c r="C4" s="1">
        <v>-2792391644</v>
      </c>
      <c r="D4" s="1">
        <v>1893407920</v>
      </c>
      <c r="E4" s="1">
        <v>13494681</v>
      </c>
    </row>
    <row r="5" spans="1:5" x14ac:dyDescent="0.25">
      <c r="A5" t="s">
        <v>7</v>
      </c>
      <c r="B5" s="1">
        <v>187411583</v>
      </c>
      <c r="C5" s="1">
        <v>-736434540</v>
      </c>
      <c r="D5" s="1">
        <v>-549022957</v>
      </c>
      <c r="E5" s="1">
        <v>-3920463</v>
      </c>
    </row>
    <row r="6" spans="1:5" x14ac:dyDescent="0.25">
      <c r="A6" t="s">
        <v>8</v>
      </c>
      <c r="B6" s="1">
        <v>8566970427</v>
      </c>
      <c r="C6" s="1">
        <v>-12432185201</v>
      </c>
      <c r="D6" s="1">
        <v>-3865214774</v>
      </c>
      <c r="E6" s="1">
        <v>-27458632</v>
      </c>
    </row>
    <row r="7" spans="1:5" x14ac:dyDescent="0.25">
      <c r="A7" t="s">
        <v>9</v>
      </c>
      <c r="B7" s="1">
        <v>1670645468</v>
      </c>
      <c r="C7" s="1">
        <v>-1762074617</v>
      </c>
      <c r="D7" s="1">
        <v>-91429149</v>
      </c>
      <c r="E7" s="1">
        <v>-675614</v>
      </c>
    </row>
    <row r="8" spans="1:5" x14ac:dyDescent="0.25">
      <c r="A8" t="s">
        <v>10</v>
      </c>
      <c r="B8" s="1">
        <v>29508217121</v>
      </c>
      <c r="C8" s="1">
        <v>-29917661709</v>
      </c>
      <c r="D8" s="1">
        <v>-409444588</v>
      </c>
      <c r="E8" s="1">
        <v>-2954897</v>
      </c>
    </row>
    <row r="9" spans="1:5" x14ac:dyDescent="0.25">
      <c r="A9" t="s">
        <v>11</v>
      </c>
      <c r="B9" s="1">
        <v>6084455802</v>
      </c>
      <c r="C9" s="1">
        <v>-6884572940</v>
      </c>
      <c r="D9" s="1">
        <v>-800117138</v>
      </c>
      <c r="E9" s="1">
        <v>-5672378</v>
      </c>
    </row>
    <row r="10" spans="1:5" x14ac:dyDescent="0.25">
      <c r="A10" t="s">
        <v>12</v>
      </c>
      <c r="B10" s="1">
        <v>148419945868</v>
      </c>
      <c r="C10" s="1">
        <v>-148928353605</v>
      </c>
      <c r="D10" s="1">
        <v>-508407737</v>
      </c>
      <c r="E10" s="1">
        <v>-3553622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14.85546875" bestFit="1" customWidth="1"/>
    <col min="3" max="3" width="15.5703125" bestFit="1" customWidth="1"/>
    <col min="4" max="4" width="19.28515625" bestFit="1" customWidth="1"/>
    <col min="5" max="5" width="19.42578125" bestFit="1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 s="1">
        <v>73088974902</v>
      </c>
      <c r="C2" s="1">
        <v>-71930769143</v>
      </c>
      <c r="D2" s="1">
        <v>1158205758</v>
      </c>
      <c r="E2" s="1">
        <v>8064039</v>
      </c>
    </row>
    <row r="3" spans="1:5" x14ac:dyDescent="0.25">
      <c r="A3" t="s">
        <v>5</v>
      </c>
      <c r="B3" s="1">
        <v>9450506531</v>
      </c>
      <c r="C3" s="1">
        <v>-7581243808</v>
      </c>
      <c r="D3" s="1">
        <v>1869262724</v>
      </c>
      <c r="E3" s="1">
        <v>12950264</v>
      </c>
    </row>
    <row r="4" spans="1:5" x14ac:dyDescent="0.25">
      <c r="A4" t="s">
        <v>6</v>
      </c>
      <c r="B4" s="1">
        <v>6090951455</v>
      </c>
      <c r="C4" s="1">
        <v>-4476168020</v>
      </c>
      <c r="D4" s="1">
        <v>1614783435</v>
      </c>
      <c r="E4" s="1">
        <v>11070030</v>
      </c>
    </row>
    <row r="5" spans="1:5" x14ac:dyDescent="0.25">
      <c r="A5" t="s">
        <v>7</v>
      </c>
      <c r="B5" s="1">
        <v>759153149</v>
      </c>
      <c r="C5" s="1">
        <v>-197101181</v>
      </c>
      <c r="D5" s="1">
        <v>562051968</v>
      </c>
      <c r="E5" s="1">
        <v>3795224</v>
      </c>
    </row>
    <row r="6" spans="1:5" x14ac:dyDescent="0.25">
      <c r="A6" t="s">
        <v>8</v>
      </c>
      <c r="B6" s="1">
        <v>9680728836</v>
      </c>
      <c r="C6" s="1">
        <v>-15410152799</v>
      </c>
      <c r="D6" s="1">
        <v>-5729423963</v>
      </c>
      <c r="E6" s="1">
        <v>-40343968</v>
      </c>
    </row>
    <row r="7" spans="1:5" x14ac:dyDescent="0.25">
      <c r="A7" t="s">
        <v>9</v>
      </c>
      <c r="B7" s="1">
        <v>2538759368</v>
      </c>
      <c r="C7" s="1">
        <v>-2345735626</v>
      </c>
      <c r="D7" s="1">
        <v>193023742</v>
      </c>
      <c r="E7" s="1">
        <v>1574727</v>
      </c>
    </row>
    <row r="8" spans="1:5" x14ac:dyDescent="0.25">
      <c r="A8" t="s">
        <v>10</v>
      </c>
      <c r="B8" s="1">
        <v>21386478756</v>
      </c>
      <c r="C8" s="1">
        <v>-21222736641</v>
      </c>
      <c r="D8" s="1">
        <v>163742116</v>
      </c>
      <c r="E8" s="1">
        <v>933857</v>
      </c>
    </row>
    <row r="9" spans="1:5" x14ac:dyDescent="0.25">
      <c r="A9" t="s">
        <v>11</v>
      </c>
      <c r="B9" s="1">
        <v>7634528574</v>
      </c>
      <c r="C9" s="1">
        <v>-10036422886</v>
      </c>
      <c r="D9" s="1">
        <v>-2401894312</v>
      </c>
      <c r="E9" s="1">
        <v>-16459732</v>
      </c>
    </row>
    <row r="10" spans="1:5" x14ac:dyDescent="0.25">
      <c r="A10" t="s">
        <v>12</v>
      </c>
      <c r="B10" s="1">
        <v>130630081571</v>
      </c>
      <c r="C10" s="1">
        <v>-133200330103</v>
      </c>
      <c r="D10" s="1">
        <v>-2570248532</v>
      </c>
      <c r="E10" s="1">
        <v>-18415548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0"/>
  <sheetViews>
    <sheetView workbookViewId="0">
      <selection activeCell="B2" sqref="B2:B10"/>
    </sheetView>
  </sheetViews>
  <sheetFormatPr defaultRowHeight="15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 s="1">
        <v>65307660290</v>
      </c>
      <c r="C2" s="1">
        <v>-64391108429</v>
      </c>
      <c r="D2" s="1">
        <v>916551861</v>
      </c>
      <c r="E2" s="1">
        <v>6042434</v>
      </c>
    </row>
    <row r="3" spans="1:5" x14ac:dyDescent="0.25">
      <c r="A3" t="s">
        <v>5</v>
      </c>
      <c r="B3" s="1">
        <v>7370504499</v>
      </c>
      <c r="C3" s="1">
        <v>-6045900607</v>
      </c>
      <c r="D3" s="1">
        <v>1324603892</v>
      </c>
      <c r="E3" s="1">
        <v>8539092</v>
      </c>
    </row>
    <row r="4" spans="1:5" x14ac:dyDescent="0.25">
      <c r="A4" t="s">
        <v>6</v>
      </c>
      <c r="B4" s="1">
        <v>6606200085</v>
      </c>
      <c r="C4" s="1">
        <v>-3960170920</v>
      </c>
      <c r="D4" s="1">
        <v>2646029165</v>
      </c>
      <c r="E4" s="1">
        <v>16903478</v>
      </c>
    </row>
    <row r="5" spans="1:5" x14ac:dyDescent="0.25">
      <c r="A5" t="s">
        <v>7</v>
      </c>
      <c r="B5" s="1">
        <v>151245080</v>
      </c>
      <c r="C5" s="1">
        <v>-80039433</v>
      </c>
      <c r="D5" s="1">
        <v>71205647</v>
      </c>
      <c r="E5" s="1">
        <v>455647</v>
      </c>
    </row>
    <row r="6" spans="1:5" x14ac:dyDescent="0.25">
      <c r="A6" t="s">
        <v>8</v>
      </c>
      <c r="B6" s="1">
        <v>4210698914</v>
      </c>
      <c r="C6" s="1">
        <v>-7149233383</v>
      </c>
      <c r="D6" s="1">
        <v>-2938534468</v>
      </c>
      <c r="E6" s="1">
        <v>-18571594</v>
      </c>
    </row>
    <row r="7" spans="1:5" x14ac:dyDescent="0.25">
      <c r="A7" t="s">
        <v>9</v>
      </c>
      <c r="B7" s="1">
        <v>1368324647</v>
      </c>
      <c r="C7" s="1">
        <v>-1352131927</v>
      </c>
      <c r="D7" s="1">
        <v>16192720</v>
      </c>
      <c r="E7" s="1">
        <v>16115</v>
      </c>
    </row>
    <row r="8" spans="1:5" x14ac:dyDescent="0.25">
      <c r="A8" t="s">
        <v>10</v>
      </c>
      <c r="B8" s="1">
        <v>20402727155</v>
      </c>
      <c r="C8" s="1">
        <v>-21445202682</v>
      </c>
      <c r="D8" s="1">
        <v>-1042475527</v>
      </c>
      <c r="E8" s="1">
        <v>-6683300</v>
      </c>
    </row>
    <row r="9" spans="1:5" x14ac:dyDescent="0.25">
      <c r="A9" t="s">
        <v>11</v>
      </c>
      <c r="B9" s="1">
        <v>4622506237</v>
      </c>
      <c r="C9" s="1">
        <v>-4901988909</v>
      </c>
      <c r="D9" s="1">
        <v>-279482672</v>
      </c>
      <c r="E9" s="1">
        <v>-1763541</v>
      </c>
    </row>
    <row r="10" spans="1:5" x14ac:dyDescent="0.25">
      <c r="A10" t="s">
        <v>12</v>
      </c>
      <c r="B10" s="1">
        <v>110039866907</v>
      </c>
      <c r="C10" s="1">
        <v>-109325776289</v>
      </c>
      <c r="D10" s="1">
        <v>714090617</v>
      </c>
      <c r="E10" s="1">
        <v>4938335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0"/>
  <sheetViews>
    <sheetView workbookViewId="0">
      <selection activeCell="B2" sqref="B2:B10"/>
    </sheetView>
  </sheetViews>
  <sheetFormatPr defaultRowHeight="15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 s="1">
        <v>61864904381</v>
      </c>
      <c r="C2" s="1">
        <v>-59473924492</v>
      </c>
      <c r="D2" s="1">
        <v>2390979889</v>
      </c>
      <c r="E2" s="1">
        <v>15009435</v>
      </c>
    </row>
    <row r="3" spans="1:5" x14ac:dyDescent="0.25">
      <c r="A3" t="s">
        <v>5</v>
      </c>
      <c r="B3" s="1">
        <v>6082950118</v>
      </c>
      <c r="C3" s="1">
        <v>-7546082913</v>
      </c>
      <c r="D3" s="1">
        <v>-1463132795</v>
      </c>
      <c r="E3" s="1">
        <v>-9217251</v>
      </c>
    </row>
    <row r="4" spans="1:5" x14ac:dyDescent="0.25">
      <c r="A4" t="s">
        <v>6</v>
      </c>
      <c r="B4" s="1">
        <v>2708204595</v>
      </c>
      <c r="C4" s="1">
        <v>-2526975607</v>
      </c>
      <c r="D4" s="1">
        <v>181228988</v>
      </c>
      <c r="E4" s="1">
        <v>1161750</v>
      </c>
    </row>
    <row r="5" spans="1:5" x14ac:dyDescent="0.25">
      <c r="A5" t="s">
        <v>7</v>
      </c>
      <c r="B5" s="1">
        <v>49779598</v>
      </c>
      <c r="C5" s="1">
        <v>-57866615</v>
      </c>
      <c r="D5" s="1">
        <v>-8087017</v>
      </c>
      <c r="E5" s="1">
        <v>-50644</v>
      </c>
    </row>
    <row r="6" spans="1:5" x14ac:dyDescent="0.25">
      <c r="A6" t="s">
        <v>8</v>
      </c>
      <c r="B6" s="1">
        <v>4008174113</v>
      </c>
      <c r="C6" s="1">
        <v>-11057849394</v>
      </c>
      <c r="D6" s="1">
        <v>-7049675281</v>
      </c>
      <c r="E6" s="1">
        <v>-44262833</v>
      </c>
    </row>
    <row r="7" spans="1:5" x14ac:dyDescent="0.25">
      <c r="A7" t="s">
        <v>9</v>
      </c>
      <c r="B7" s="1">
        <v>884211371</v>
      </c>
      <c r="C7" s="1">
        <v>-1067443241</v>
      </c>
      <c r="D7" s="1">
        <v>-183231870</v>
      </c>
      <c r="E7" s="1">
        <v>-1146057</v>
      </c>
    </row>
    <row r="8" spans="1:5" x14ac:dyDescent="0.25">
      <c r="A8" t="s">
        <v>10</v>
      </c>
      <c r="B8" s="1">
        <v>19761667383</v>
      </c>
      <c r="C8" s="1">
        <v>-18888927933</v>
      </c>
      <c r="D8" s="1">
        <v>872739450</v>
      </c>
      <c r="E8" s="1">
        <v>5505781</v>
      </c>
    </row>
    <row r="9" spans="1:5" x14ac:dyDescent="0.25">
      <c r="A9" t="s">
        <v>11</v>
      </c>
      <c r="B9" s="1">
        <v>3117848247</v>
      </c>
      <c r="C9" s="1">
        <v>-2707076388</v>
      </c>
      <c r="D9" s="1">
        <v>410771859</v>
      </c>
      <c r="E9" s="1">
        <v>2564844</v>
      </c>
    </row>
    <row r="10" spans="1:5" x14ac:dyDescent="0.25">
      <c r="A10" t="s">
        <v>12</v>
      </c>
      <c r="B10" s="1">
        <v>98477739807</v>
      </c>
      <c r="C10" s="1">
        <v>-103326146582</v>
      </c>
      <c r="D10" s="1">
        <v>-4848406776</v>
      </c>
      <c r="E10" s="1">
        <v>-30434982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0"/>
  <sheetViews>
    <sheetView workbookViewId="0">
      <selection activeCell="B2" sqref="B2:B10"/>
    </sheetView>
  </sheetViews>
  <sheetFormatPr defaultRowHeight="15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 s="1">
        <v>71307842033</v>
      </c>
      <c r="C2" s="1">
        <v>-66868088765</v>
      </c>
      <c r="D2" s="1">
        <v>4439753268</v>
      </c>
      <c r="E2" s="1">
        <v>27890828</v>
      </c>
    </row>
    <row r="3" spans="1:5" x14ac:dyDescent="0.25">
      <c r="A3" t="s">
        <v>5</v>
      </c>
      <c r="B3" s="1">
        <v>7932009202</v>
      </c>
      <c r="C3" s="1">
        <v>-7051115848</v>
      </c>
      <c r="D3" s="1">
        <v>880893354</v>
      </c>
      <c r="E3" s="1">
        <v>5501106</v>
      </c>
    </row>
    <row r="4" spans="1:5" x14ac:dyDescent="0.25">
      <c r="A4" t="s">
        <v>6</v>
      </c>
      <c r="B4" s="1">
        <v>4409441400</v>
      </c>
      <c r="C4" s="1">
        <v>-3094800118</v>
      </c>
      <c r="D4" s="1">
        <v>1314641281</v>
      </c>
      <c r="E4" s="1">
        <v>8223004</v>
      </c>
    </row>
    <row r="5" spans="1:5" x14ac:dyDescent="0.25">
      <c r="A5" t="s">
        <v>7</v>
      </c>
      <c r="B5" s="1">
        <v>106610277</v>
      </c>
      <c r="C5" s="1">
        <v>-115259017</v>
      </c>
      <c r="D5" s="1">
        <v>-8648740</v>
      </c>
      <c r="E5" s="1">
        <v>-53826</v>
      </c>
    </row>
    <row r="6" spans="1:5" x14ac:dyDescent="0.25">
      <c r="A6" t="s">
        <v>8</v>
      </c>
      <c r="B6" s="1">
        <v>4786548426</v>
      </c>
      <c r="C6" s="1">
        <v>-10230336600</v>
      </c>
      <c r="D6" s="1">
        <v>-5443788174</v>
      </c>
      <c r="E6" s="1">
        <v>-34207863</v>
      </c>
    </row>
    <row r="7" spans="1:5" x14ac:dyDescent="0.25">
      <c r="A7" t="s">
        <v>9</v>
      </c>
      <c r="B7" s="1">
        <v>1663204474</v>
      </c>
      <c r="C7" s="1">
        <v>-937891071</v>
      </c>
      <c r="D7" s="1">
        <v>725313403</v>
      </c>
      <c r="E7" s="1">
        <v>4542400</v>
      </c>
    </row>
    <row r="8" spans="1:5" x14ac:dyDescent="0.25">
      <c r="A8" t="s">
        <v>10</v>
      </c>
      <c r="B8" s="1">
        <v>23002973808</v>
      </c>
      <c r="C8" s="1">
        <v>-22737671852</v>
      </c>
      <c r="D8" s="1">
        <v>265301955</v>
      </c>
      <c r="E8" s="1">
        <v>1660200</v>
      </c>
    </row>
    <row r="9" spans="1:5" x14ac:dyDescent="0.25">
      <c r="A9" t="s">
        <v>11</v>
      </c>
      <c r="B9" s="1">
        <v>2313863125</v>
      </c>
      <c r="C9" s="1">
        <v>-3920281694</v>
      </c>
      <c r="D9" s="1">
        <v>-1606418569</v>
      </c>
      <c r="E9" s="1">
        <v>-10033668</v>
      </c>
    </row>
    <row r="10" spans="1:5" x14ac:dyDescent="0.25">
      <c r="A10" t="s">
        <v>12</v>
      </c>
      <c r="B10" s="1">
        <v>115522492745</v>
      </c>
      <c r="C10" s="1">
        <v>-114955444966</v>
      </c>
      <c r="D10" s="1">
        <v>567047778</v>
      </c>
      <c r="E10" s="1">
        <v>3522185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0"/>
  <sheetViews>
    <sheetView workbookViewId="0">
      <selection activeCell="B2" sqref="B2:B10"/>
    </sheetView>
  </sheetViews>
  <sheetFormatPr defaultRowHeight="15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 s="1">
        <v>81947172488</v>
      </c>
      <c r="C2" s="1">
        <v>-80970927509</v>
      </c>
      <c r="D2" s="1">
        <v>976244980</v>
      </c>
      <c r="E2" s="1">
        <v>6138417</v>
      </c>
    </row>
    <row r="3" spans="1:5" x14ac:dyDescent="0.25">
      <c r="A3" t="s">
        <v>5</v>
      </c>
      <c r="B3" s="1">
        <v>5665578867</v>
      </c>
      <c r="C3" s="1">
        <v>-6729585105</v>
      </c>
      <c r="D3" s="1">
        <v>-1064006238</v>
      </c>
      <c r="E3" s="1">
        <v>-6844465</v>
      </c>
    </row>
    <row r="4" spans="1:5" x14ac:dyDescent="0.25">
      <c r="A4" t="s">
        <v>6</v>
      </c>
      <c r="B4" s="1">
        <v>4997420109</v>
      </c>
      <c r="C4" s="1">
        <v>-4256028498</v>
      </c>
      <c r="D4" s="1">
        <v>741391610</v>
      </c>
      <c r="E4" s="1">
        <v>4774258</v>
      </c>
    </row>
    <row r="5" spans="1:5" x14ac:dyDescent="0.25">
      <c r="A5" t="s">
        <v>7</v>
      </c>
      <c r="B5" s="1">
        <v>480782246</v>
      </c>
      <c r="C5" s="1">
        <v>-196906769</v>
      </c>
      <c r="D5" s="1">
        <v>283875477</v>
      </c>
      <c r="E5" s="1">
        <v>1820246</v>
      </c>
    </row>
    <row r="6" spans="1:5" x14ac:dyDescent="0.25">
      <c r="A6" t="s">
        <v>8</v>
      </c>
      <c r="B6" s="1">
        <v>7785675480</v>
      </c>
      <c r="C6" s="1">
        <v>-8390404666</v>
      </c>
      <c r="D6" s="1">
        <v>-604729185</v>
      </c>
      <c r="E6" s="1">
        <v>-3808974</v>
      </c>
    </row>
    <row r="7" spans="1:5" x14ac:dyDescent="0.25">
      <c r="A7" t="s">
        <v>9</v>
      </c>
      <c r="B7" s="1">
        <v>3291560145</v>
      </c>
      <c r="C7" s="1">
        <v>-1187869447</v>
      </c>
      <c r="D7" s="1">
        <v>2103690698</v>
      </c>
      <c r="E7" s="1">
        <v>13333424</v>
      </c>
    </row>
    <row r="8" spans="1:5" x14ac:dyDescent="0.25">
      <c r="A8" t="s">
        <v>10</v>
      </c>
      <c r="B8" s="1">
        <v>27543562229</v>
      </c>
      <c r="C8" s="1">
        <v>-26972826969</v>
      </c>
      <c r="D8" s="1">
        <v>570735260</v>
      </c>
      <c r="E8" s="1">
        <v>3698562</v>
      </c>
    </row>
    <row r="9" spans="1:5" x14ac:dyDescent="0.25">
      <c r="A9" t="s">
        <v>11</v>
      </c>
      <c r="B9" s="1">
        <v>2086927176</v>
      </c>
      <c r="C9" s="1">
        <v>-4523447451</v>
      </c>
      <c r="D9" s="1">
        <v>-2436520276</v>
      </c>
      <c r="E9" s="1">
        <v>-15575518</v>
      </c>
    </row>
    <row r="10" spans="1:5" x14ac:dyDescent="0.25">
      <c r="A10" t="s">
        <v>12</v>
      </c>
      <c r="B10" s="1">
        <v>133798678740</v>
      </c>
      <c r="C10" s="1">
        <v>-133227996413</v>
      </c>
      <c r="D10" s="1">
        <v>570682327</v>
      </c>
      <c r="E10" s="1">
        <v>3535949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0"/>
  <sheetViews>
    <sheetView workbookViewId="0">
      <selection activeCell="B2" sqref="B2:B10"/>
    </sheetView>
  </sheetViews>
  <sheetFormatPr defaultRowHeight="15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 s="1">
        <v>131330844017</v>
      </c>
      <c r="C2" s="1">
        <v>-129308424196</v>
      </c>
      <c r="D2" s="1">
        <v>2022419821</v>
      </c>
      <c r="E2" s="1">
        <v>12935950</v>
      </c>
    </row>
    <row r="3" spans="1:5" x14ac:dyDescent="0.25">
      <c r="A3" t="s">
        <v>5</v>
      </c>
      <c r="B3" s="1">
        <v>12009547794</v>
      </c>
      <c r="C3" s="1">
        <v>-10874690351</v>
      </c>
      <c r="D3" s="1">
        <v>1134857443</v>
      </c>
      <c r="E3" s="1">
        <v>7280059</v>
      </c>
    </row>
    <row r="4" spans="1:5" x14ac:dyDescent="0.25">
      <c r="A4" t="s">
        <v>6</v>
      </c>
      <c r="B4" s="1">
        <v>5362308530</v>
      </c>
      <c r="C4" s="1">
        <v>-6092317159</v>
      </c>
      <c r="D4" s="1">
        <v>-730008630</v>
      </c>
      <c r="E4" s="1">
        <v>-4677581</v>
      </c>
    </row>
    <row r="5" spans="1:5" x14ac:dyDescent="0.25">
      <c r="A5" t="s">
        <v>7</v>
      </c>
      <c r="B5" s="1">
        <v>402432495</v>
      </c>
      <c r="C5" s="1">
        <v>-225398810</v>
      </c>
      <c r="D5" s="1">
        <v>177033684</v>
      </c>
      <c r="E5" s="1">
        <v>1134429</v>
      </c>
    </row>
    <row r="6" spans="1:5" x14ac:dyDescent="0.25">
      <c r="A6" t="s">
        <v>8</v>
      </c>
      <c r="B6" s="1">
        <v>10406356313</v>
      </c>
      <c r="C6" s="1">
        <v>-11123336050</v>
      </c>
      <c r="D6" s="1">
        <v>-716979737</v>
      </c>
      <c r="E6" s="1">
        <v>-4618149</v>
      </c>
    </row>
    <row r="7" spans="1:5" x14ac:dyDescent="0.25">
      <c r="A7" t="s">
        <v>9</v>
      </c>
      <c r="B7" s="1">
        <v>2839273533</v>
      </c>
      <c r="C7" s="1">
        <v>-1371324372</v>
      </c>
      <c r="D7" s="1">
        <v>1467949161</v>
      </c>
      <c r="E7" s="1">
        <v>9365239</v>
      </c>
    </row>
    <row r="8" spans="1:5" x14ac:dyDescent="0.25">
      <c r="A8" t="s">
        <v>10</v>
      </c>
      <c r="B8" s="1">
        <v>41256406053</v>
      </c>
      <c r="C8" s="1">
        <v>-41527594474</v>
      </c>
      <c r="D8" s="1">
        <v>-271188421</v>
      </c>
      <c r="E8" s="1">
        <v>-1730078</v>
      </c>
    </row>
    <row r="9" spans="1:5" x14ac:dyDescent="0.25">
      <c r="A9" t="s">
        <v>11</v>
      </c>
      <c r="B9" s="1">
        <v>4139150889</v>
      </c>
      <c r="C9" s="1">
        <v>-5195452083</v>
      </c>
      <c r="D9" s="1">
        <v>-1056301194</v>
      </c>
      <c r="E9" s="1">
        <v>-6757834</v>
      </c>
    </row>
    <row r="10" spans="1:5" x14ac:dyDescent="0.25">
      <c r="A10" t="s">
        <v>12</v>
      </c>
      <c r="B10" s="1">
        <v>207746319623</v>
      </c>
      <c r="C10" s="1">
        <v>-205718537495</v>
      </c>
      <c r="D10" s="1">
        <v>2027782128</v>
      </c>
      <c r="E10" s="1">
        <v>12932044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0"/>
  <sheetViews>
    <sheetView workbookViewId="0">
      <selection activeCell="B2" sqref="B2:B10"/>
    </sheetView>
  </sheetViews>
  <sheetFormatPr defaultRowHeight="15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 s="1">
        <v>184840370458</v>
      </c>
      <c r="C2" s="1">
        <v>-178508690840</v>
      </c>
      <c r="D2" s="1">
        <v>6331679617</v>
      </c>
      <c r="E2" s="1">
        <v>40716354</v>
      </c>
    </row>
    <row r="3" spans="1:5" x14ac:dyDescent="0.25">
      <c r="A3" t="s">
        <v>5</v>
      </c>
      <c r="B3" s="1">
        <v>11739251790</v>
      </c>
      <c r="C3" s="1">
        <v>-10178085630</v>
      </c>
      <c r="D3" s="1">
        <v>1561166160</v>
      </c>
      <c r="E3" s="1">
        <v>10041447</v>
      </c>
    </row>
    <row r="4" spans="1:5" x14ac:dyDescent="0.25">
      <c r="A4" t="s">
        <v>6</v>
      </c>
      <c r="B4" s="1">
        <v>7045535078</v>
      </c>
      <c r="C4" s="1">
        <v>-15357856078</v>
      </c>
      <c r="D4" s="1">
        <v>-8312321000</v>
      </c>
      <c r="E4" s="1">
        <v>-53409571</v>
      </c>
    </row>
    <row r="5" spans="1:5" x14ac:dyDescent="0.25">
      <c r="A5" t="s">
        <v>7</v>
      </c>
      <c r="B5" s="1">
        <v>461790693</v>
      </c>
      <c r="C5" s="1">
        <v>-506107558</v>
      </c>
      <c r="D5" s="1">
        <v>-44316865</v>
      </c>
      <c r="E5" s="1">
        <v>-274791</v>
      </c>
    </row>
    <row r="6" spans="1:5" x14ac:dyDescent="0.25">
      <c r="A6" t="s">
        <v>8</v>
      </c>
      <c r="B6" s="1">
        <v>19990014314</v>
      </c>
      <c r="C6" s="1">
        <v>-16702933718</v>
      </c>
      <c r="D6" s="1">
        <v>3287080596</v>
      </c>
      <c r="E6" s="1">
        <v>21145660</v>
      </c>
    </row>
    <row r="7" spans="1:5" x14ac:dyDescent="0.25">
      <c r="A7" t="s">
        <v>9</v>
      </c>
      <c r="B7" s="1">
        <v>3082243647</v>
      </c>
      <c r="C7" s="1">
        <v>-3374336548</v>
      </c>
      <c r="D7" s="1">
        <v>-292092901</v>
      </c>
      <c r="E7" s="1">
        <v>-1876177</v>
      </c>
    </row>
    <row r="8" spans="1:5" x14ac:dyDescent="0.25">
      <c r="A8" t="s">
        <v>10</v>
      </c>
      <c r="B8" s="1">
        <v>61694149653</v>
      </c>
      <c r="C8" s="1">
        <v>-62372423916</v>
      </c>
      <c r="D8" s="1">
        <v>-678274263</v>
      </c>
      <c r="E8" s="1">
        <v>-4366442</v>
      </c>
    </row>
    <row r="9" spans="1:5" x14ac:dyDescent="0.25">
      <c r="A9" t="s">
        <v>11</v>
      </c>
      <c r="B9" s="1">
        <v>7495840176</v>
      </c>
      <c r="C9" s="1">
        <v>-10732008779</v>
      </c>
      <c r="D9" s="1">
        <v>-3236168603</v>
      </c>
      <c r="E9" s="1">
        <v>-20814745</v>
      </c>
    </row>
    <row r="10" spans="1:5" x14ac:dyDescent="0.25">
      <c r="A10" t="s">
        <v>12</v>
      </c>
      <c r="B10" s="1">
        <v>296349195809</v>
      </c>
      <c r="C10" s="1">
        <v>-297732443068</v>
      </c>
      <c r="D10" s="1">
        <v>-1383247259</v>
      </c>
      <c r="E10" s="1">
        <v>-8838266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0"/>
  <sheetViews>
    <sheetView workbookViewId="0">
      <selection activeCell="B2" sqref="B2:B10"/>
    </sheetView>
  </sheetViews>
  <sheetFormatPr defaultRowHeight="15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 s="1">
        <v>203488871385</v>
      </c>
      <c r="C2" s="1">
        <v>-197697903653</v>
      </c>
      <c r="D2" s="1">
        <v>5790967732</v>
      </c>
      <c r="E2" s="1">
        <v>37385418</v>
      </c>
    </row>
    <row r="3" spans="1:5" x14ac:dyDescent="0.25">
      <c r="A3" t="s">
        <v>5</v>
      </c>
      <c r="B3" s="1">
        <v>14071969641</v>
      </c>
      <c r="C3" s="1">
        <v>-14070380625</v>
      </c>
      <c r="D3" s="1">
        <v>1589016</v>
      </c>
      <c r="E3" s="1">
        <v>14491</v>
      </c>
    </row>
    <row r="4" spans="1:5" x14ac:dyDescent="0.25">
      <c r="A4" t="s">
        <v>6</v>
      </c>
      <c r="B4" s="1">
        <v>15089177769</v>
      </c>
      <c r="C4" s="1">
        <v>-22344886875</v>
      </c>
      <c r="D4" s="1">
        <v>-7255709106</v>
      </c>
      <c r="E4" s="1">
        <v>-46823521</v>
      </c>
    </row>
    <row r="5" spans="1:5" x14ac:dyDescent="0.25">
      <c r="A5" t="s">
        <v>7</v>
      </c>
      <c r="B5" s="1">
        <v>942593554</v>
      </c>
      <c r="C5" s="1">
        <v>-958932250</v>
      </c>
      <c r="D5" s="1">
        <v>-16338696</v>
      </c>
      <c r="E5" s="1">
        <v>-106760</v>
      </c>
    </row>
    <row r="6" spans="1:5" x14ac:dyDescent="0.25">
      <c r="A6" t="s">
        <v>8</v>
      </c>
      <c r="B6" s="1">
        <v>20803309374</v>
      </c>
      <c r="C6" s="1">
        <v>-18776657547</v>
      </c>
      <c r="D6" s="1">
        <v>2026651827</v>
      </c>
      <c r="E6" s="1">
        <v>13069459</v>
      </c>
    </row>
    <row r="7" spans="1:5" x14ac:dyDescent="0.25">
      <c r="A7" t="s">
        <v>9</v>
      </c>
      <c r="B7" s="1">
        <v>2569813231</v>
      </c>
      <c r="C7" s="1">
        <v>-4120562038</v>
      </c>
      <c r="D7" s="1">
        <v>-1550748807</v>
      </c>
      <c r="E7" s="1">
        <v>-10009236</v>
      </c>
    </row>
    <row r="8" spans="1:5" x14ac:dyDescent="0.25">
      <c r="A8" t="s">
        <v>10</v>
      </c>
      <c r="B8" s="1">
        <v>64738884418</v>
      </c>
      <c r="C8" s="1">
        <v>-66790382548</v>
      </c>
      <c r="D8" s="1">
        <v>-2051498130</v>
      </c>
      <c r="E8" s="1">
        <v>-13225384</v>
      </c>
    </row>
    <row r="9" spans="1:5" x14ac:dyDescent="0.25">
      <c r="A9" t="s">
        <v>11</v>
      </c>
      <c r="B9" s="1">
        <v>11743380820</v>
      </c>
      <c r="C9" s="1">
        <v>-6939413822</v>
      </c>
      <c r="D9" s="1">
        <v>4803966998</v>
      </c>
      <c r="E9" s="1">
        <v>30959111</v>
      </c>
    </row>
    <row r="10" spans="1:5" x14ac:dyDescent="0.25">
      <c r="A10" t="s">
        <v>12</v>
      </c>
      <c r="B10" s="1">
        <v>333448000191</v>
      </c>
      <c r="C10" s="1">
        <v>-331699119359</v>
      </c>
      <c r="D10" s="1">
        <v>1748880832</v>
      </c>
      <c r="E10" s="1">
        <v>11263574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0"/>
  <sheetViews>
    <sheetView workbookViewId="0"/>
  </sheetViews>
  <sheetFormatPr defaultRowHeight="15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 s="1">
        <v>203488871385</v>
      </c>
      <c r="C2" s="1">
        <v>-197697903653</v>
      </c>
      <c r="D2" s="1">
        <v>5790967732</v>
      </c>
      <c r="E2" s="1">
        <v>37385418</v>
      </c>
    </row>
    <row r="3" spans="1:5" x14ac:dyDescent="0.25">
      <c r="A3" t="s">
        <v>5</v>
      </c>
      <c r="B3" s="1">
        <v>14071969641</v>
      </c>
      <c r="C3" s="1">
        <v>-14070380625</v>
      </c>
      <c r="D3" s="1">
        <v>1589016</v>
      </c>
      <c r="E3" s="1">
        <v>14491</v>
      </c>
    </row>
    <row r="4" spans="1:5" x14ac:dyDescent="0.25">
      <c r="A4" t="s">
        <v>6</v>
      </c>
      <c r="B4" s="1">
        <v>15089177769</v>
      </c>
      <c r="C4" s="1">
        <v>-22344886875</v>
      </c>
      <c r="D4" s="1">
        <v>-7255709106</v>
      </c>
      <c r="E4" s="1">
        <v>-46823521</v>
      </c>
    </row>
    <row r="5" spans="1:5" x14ac:dyDescent="0.25">
      <c r="A5" t="s">
        <v>7</v>
      </c>
      <c r="B5" s="1">
        <v>942593554</v>
      </c>
      <c r="C5" s="1">
        <v>-958932250</v>
      </c>
      <c r="D5" s="1">
        <v>-16338696</v>
      </c>
      <c r="E5" s="1">
        <v>-106760</v>
      </c>
    </row>
    <row r="6" spans="1:5" x14ac:dyDescent="0.25">
      <c r="A6" t="s">
        <v>8</v>
      </c>
      <c r="B6" s="1">
        <v>20803309374</v>
      </c>
      <c r="C6" s="1">
        <v>-18776657547</v>
      </c>
      <c r="D6" s="1">
        <v>2026651827</v>
      </c>
      <c r="E6" s="1">
        <v>13069459</v>
      </c>
    </row>
    <row r="7" spans="1:5" x14ac:dyDescent="0.25">
      <c r="A7" t="s">
        <v>9</v>
      </c>
      <c r="B7" s="1">
        <v>2569813231</v>
      </c>
      <c r="C7" s="1">
        <v>-4120562038</v>
      </c>
      <c r="D7" s="1">
        <v>-1550748807</v>
      </c>
      <c r="E7" s="1">
        <v>-10009236</v>
      </c>
    </row>
    <row r="8" spans="1:5" x14ac:dyDescent="0.25">
      <c r="A8" t="s">
        <v>10</v>
      </c>
      <c r="B8" s="1">
        <v>64738884418</v>
      </c>
      <c r="C8" s="1">
        <v>-66790382548</v>
      </c>
      <c r="D8" s="1">
        <v>-2051498130</v>
      </c>
      <c r="E8" s="1">
        <v>-13225384</v>
      </c>
    </row>
    <row r="9" spans="1:5" x14ac:dyDescent="0.25">
      <c r="A9" t="s">
        <v>11</v>
      </c>
      <c r="B9" s="1">
        <v>11743380820</v>
      </c>
      <c r="C9" s="1">
        <v>-6939413822</v>
      </c>
      <c r="D9" s="1">
        <v>4803966998</v>
      </c>
      <c r="E9" s="1">
        <v>30959111</v>
      </c>
    </row>
    <row r="10" spans="1:5" x14ac:dyDescent="0.25">
      <c r="A10" t="s">
        <v>12</v>
      </c>
      <c r="B10" s="1">
        <v>333448000191</v>
      </c>
      <c r="C10" s="1">
        <v>-331699119359</v>
      </c>
      <c r="D10" s="1">
        <v>1748880832</v>
      </c>
      <c r="E10" s="1">
        <v>11263574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C56B-E902-4A72-82E4-28C5F2C3A29B}">
  <dimension ref="A1:C14"/>
  <sheetViews>
    <sheetView workbookViewId="0">
      <selection sqref="A1:C14"/>
    </sheetView>
  </sheetViews>
  <sheetFormatPr defaultRowHeight="15" x14ac:dyDescent="0.25"/>
  <cols>
    <col min="1" max="1" width="17.5703125" customWidth="1"/>
    <col min="2" max="3" width="26.85546875" bestFit="1" customWidth="1"/>
  </cols>
  <sheetData>
    <row r="1" spans="1:3" x14ac:dyDescent="0.25">
      <c r="A1" t="s">
        <v>30</v>
      </c>
    </row>
    <row r="2" spans="1:3" ht="15.75" thickBot="1" x14ac:dyDescent="0.3"/>
    <row r="3" spans="1:3" x14ac:dyDescent="0.25">
      <c r="A3" s="6"/>
      <c r="B3" s="6" t="s">
        <v>25</v>
      </c>
      <c r="C3" s="6" t="s">
        <v>26</v>
      </c>
    </row>
    <row r="4" spans="1:3" x14ac:dyDescent="0.25">
      <c r="A4" s="4" t="s">
        <v>31</v>
      </c>
      <c r="B4" s="4">
        <v>60.841879618219302</v>
      </c>
      <c r="C4" s="4">
        <v>66.267964599077118</v>
      </c>
    </row>
    <row r="5" spans="1:3" x14ac:dyDescent="0.25">
      <c r="A5" s="4" t="s">
        <v>32</v>
      </c>
      <c r="B5" s="4">
        <v>4.0835403921704314</v>
      </c>
      <c r="C5" s="4">
        <v>20.545672472755935</v>
      </c>
    </row>
    <row r="6" spans="1:3" x14ac:dyDescent="0.25">
      <c r="A6" s="4" t="s">
        <v>33</v>
      </c>
      <c r="B6" s="4">
        <v>12</v>
      </c>
      <c r="C6" s="4">
        <v>12</v>
      </c>
    </row>
    <row r="7" spans="1:3" x14ac:dyDescent="0.25">
      <c r="A7" s="4" t="s">
        <v>34</v>
      </c>
      <c r="B7" s="4">
        <v>8.6749478581719351E-3</v>
      </c>
      <c r="C7" s="4"/>
    </row>
    <row r="8" spans="1:3" x14ac:dyDescent="0.25">
      <c r="A8" s="4" t="s">
        <v>35</v>
      </c>
      <c r="B8" s="4">
        <v>0</v>
      </c>
      <c r="C8" s="4"/>
    </row>
    <row r="9" spans="1:3" x14ac:dyDescent="0.25">
      <c r="A9" s="4" t="s">
        <v>36</v>
      </c>
      <c r="B9" s="4">
        <v>11</v>
      </c>
      <c r="C9" s="4"/>
    </row>
    <row r="10" spans="1:3" x14ac:dyDescent="0.25">
      <c r="A10" s="4" t="s">
        <v>37</v>
      </c>
      <c r="B10" s="4">
        <v>-3.7997727218953683</v>
      </c>
      <c r="C10" s="4"/>
    </row>
    <row r="11" spans="1:3" x14ac:dyDescent="0.25">
      <c r="A11" s="4" t="s">
        <v>38</v>
      </c>
      <c r="B11" s="4">
        <v>1.4722204049930272E-3</v>
      </c>
      <c r="C11" s="4"/>
    </row>
    <row r="12" spans="1:3" x14ac:dyDescent="0.25">
      <c r="A12" s="4" t="s">
        <v>39</v>
      </c>
      <c r="B12" s="4">
        <v>1.7958848187040437</v>
      </c>
      <c r="C12" s="4"/>
    </row>
    <row r="13" spans="1:3" x14ac:dyDescent="0.25">
      <c r="A13" s="4" t="s">
        <v>40</v>
      </c>
      <c r="B13" s="4">
        <v>2.9444408099860543E-3</v>
      </c>
      <c r="C13" s="4"/>
    </row>
    <row r="14" spans="1:3" ht="15.75" thickBot="1" x14ac:dyDescent="0.3">
      <c r="A14" s="5" t="s">
        <v>41</v>
      </c>
      <c r="B14" s="5">
        <v>2.2009851600916384</v>
      </c>
      <c r="C14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7"/>
  <sheetViews>
    <sheetView topLeftCell="D1" zoomScale="85" zoomScaleNormal="85" workbookViewId="0">
      <selection sqref="A1:M10"/>
    </sheetView>
  </sheetViews>
  <sheetFormatPr defaultColWidth="15.7109375" defaultRowHeight="15" x14ac:dyDescent="0.25"/>
  <cols>
    <col min="1" max="1" width="28.7109375" customWidth="1"/>
  </cols>
  <sheetData>
    <row r="1" spans="1:14" x14ac:dyDescent="0.25">
      <c r="B1" s="2">
        <v>43466</v>
      </c>
      <c r="C1" s="2">
        <v>43497</v>
      </c>
      <c r="D1" s="2">
        <v>43525</v>
      </c>
      <c r="E1" s="2">
        <v>43556</v>
      </c>
      <c r="F1" s="2">
        <v>43586</v>
      </c>
      <c r="G1" s="2">
        <v>43617</v>
      </c>
      <c r="H1" s="2">
        <v>43647</v>
      </c>
      <c r="I1" s="2">
        <v>43678</v>
      </c>
      <c r="J1" s="2">
        <v>43709</v>
      </c>
      <c r="K1" s="2">
        <v>43739</v>
      </c>
      <c r="L1" s="2">
        <v>43770</v>
      </c>
      <c r="M1" s="2">
        <v>43800</v>
      </c>
    </row>
    <row r="2" spans="1:14" x14ac:dyDescent="0.25">
      <c r="A2" t="s">
        <v>4</v>
      </c>
      <c r="B2" s="1">
        <v>116062931390</v>
      </c>
      <c r="C2" s="1">
        <v>107955970047</v>
      </c>
      <c r="D2" s="1">
        <v>76559498693</v>
      </c>
      <c r="E2" s="1">
        <v>88479239517</v>
      </c>
      <c r="F2" s="1">
        <v>73088974902</v>
      </c>
      <c r="G2" s="1">
        <v>65307660290</v>
      </c>
      <c r="H2" s="1">
        <v>61864904381</v>
      </c>
      <c r="I2" s="1">
        <v>71307842033</v>
      </c>
      <c r="J2" s="1">
        <v>81947172488</v>
      </c>
      <c r="K2" s="1">
        <v>131330844017</v>
      </c>
      <c r="L2" s="1">
        <v>184840370458</v>
      </c>
      <c r="M2" s="1">
        <v>203488871385</v>
      </c>
    </row>
    <row r="3" spans="1:14" x14ac:dyDescent="0.25">
      <c r="A3" t="s">
        <v>5</v>
      </c>
      <c r="B3" s="1">
        <v>7230809705</v>
      </c>
      <c r="C3" s="1">
        <v>7605632248</v>
      </c>
      <c r="D3" s="1">
        <v>6899271763</v>
      </c>
      <c r="E3" s="1">
        <v>9237206386</v>
      </c>
      <c r="F3" s="1">
        <v>9450506531</v>
      </c>
      <c r="G3" s="1">
        <v>7370504499</v>
      </c>
      <c r="H3" s="1">
        <v>6082950118</v>
      </c>
      <c r="I3" s="1">
        <v>7932009202</v>
      </c>
      <c r="J3" s="1">
        <v>5665578867</v>
      </c>
      <c r="K3" s="1">
        <v>12009547794</v>
      </c>
      <c r="L3" s="1">
        <v>11739251790</v>
      </c>
      <c r="M3" s="1">
        <v>14071969641</v>
      </c>
    </row>
    <row r="4" spans="1:14" x14ac:dyDescent="0.25">
      <c r="A4" t="s">
        <v>6</v>
      </c>
      <c r="B4" s="1">
        <v>3021759974</v>
      </c>
      <c r="C4" s="1">
        <v>5404562280</v>
      </c>
      <c r="D4" s="1">
        <v>4580162935</v>
      </c>
      <c r="E4" s="1">
        <v>4685799564</v>
      </c>
      <c r="F4" s="1">
        <v>6090951455</v>
      </c>
      <c r="G4" s="1">
        <v>6606200085</v>
      </c>
      <c r="H4" s="1">
        <v>2708204595</v>
      </c>
      <c r="I4" s="1">
        <v>4409441400</v>
      </c>
      <c r="J4" s="1">
        <v>4997420109</v>
      </c>
      <c r="K4" s="1">
        <v>5362308530</v>
      </c>
      <c r="L4" s="1">
        <v>7045535078</v>
      </c>
      <c r="M4" s="1">
        <v>15089177769</v>
      </c>
    </row>
    <row r="5" spans="1:14" x14ac:dyDescent="0.25">
      <c r="A5" t="s">
        <v>7</v>
      </c>
      <c r="B5" s="1">
        <v>413307496</v>
      </c>
      <c r="C5" s="1">
        <v>390513130</v>
      </c>
      <c r="D5" s="1">
        <v>339442721</v>
      </c>
      <c r="E5" s="1">
        <v>187411583</v>
      </c>
      <c r="F5" s="1">
        <v>759153149</v>
      </c>
      <c r="G5" s="1">
        <v>151245080</v>
      </c>
      <c r="H5" s="1">
        <v>49779598</v>
      </c>
      <c r="I5" s="1">
        <v>106610277</v>
      </c>
      <c r="J5" s="1">
        <v>480782246</v>
      </c>
      <c r="K5" s="1">
        <v>402432495</v>
      </c>
      <c r="L5" s="1">
        <v>461790693</v>
      </c>
      <c r="M5" s="1">
        <v>942593554</v>
      </c>
    </row>
    <row r="6" spans="1:14" x14ac:dyDescent="0.25">
      <c r="A6" t="s">
        <v>8</v>
      </c>
      <c r="B6" s="1">
        <v>16486621547</v>
      </c>
      <c r="C6" s="1">
        <v>10420983510</v>
      </c>
      <c r="D6" s="1">
        <v>7319881746</v>
      </c>
      <c r="E6" s="1">
        <v>8566970427</v>
      </c>
      <c r="F6" s="1">
        <v>9680728836</v>
      </c>
      <c r="G6" s="1">
        <v>4210698914</v>
      </c>
      <c r="H6" s="1">
        <v>4008174113</v>
      </c>
      <c r="I6" s="1">
        <v>4786548426</v>
      </c>
      <c r="J6" s="1">
        <v>7785675480</v>
      </c>
      <c r="K6" s="1">
        <v>10406356313</v>
      </c>
      <c r="L6" s="1">
        <v>19990014314</v>
      </c>
      <c r="M6" s="1">
        <v>20803309374</v>
      </c>
    </row>
    <row r="7" spans="1:14" x14ac:dyDescent="0.25">
      <c r="A7" t="s">
        <v>9</v>
      </c>
      <c r="B7" s="1">
        <v>2976752657</v>
      </c>
      <c r="C7" s="1">
        <v>2275179713</v>
      </c>
      <c r="D7" s="1">
        <v>1519567508</v>
      </c>
      <c r="E7" s="1">
        <v>1670645468</v>
      </c>
      <c r="F7" s="1">
        <v>2538759368</v>
      </c>
      <c r="G7" s="1">
        <v>1368324647</v>
      </c>
      <c r="H7" s="1">
        <v>884211371</v>
      </c>
      <c r="I7" s="1">
        <v>1663204474</v>
      </c>
      <c r="J7" s="1">
        <v>3291560145</v>
      </c>
      <c r="K7" s="1">
        <v>2839273533</v>
      </c>
      <c r="L7" s="1">
        <v>3082243647</v>
      </c>
      <c r="M7" s="1">
        <v>2569813231</v>
      </c>
    </row>
    <row r="8" spans="1:14" x14ac:dyDescent="0.25">
      <c r="A8" t="s">
        <v>10</v>
      </c>
      <c r="B8" s="1">
        <v>37739544687</v>
      </c>
      <c r="C8" s="1">
        <v>31546247722</v>
      </c>
      <c r="D8" s="1">
        <v>24533601364</v>
      </c>
      <c r="E8" s="1">
        <v>29508217121</v>
      </c>
      <c r="F8" s="1">
        <v>21386478756</v>
      </c>
      <c r="G8" s="1">
        <v>20402727155</v>
      </c>
      <c r="H8" s="1">
        <v>19761667383</v>
      </c>
      <c r="I8" s="1">
        <v>23002973808</v>
      </c>
      <c r="J8" s="1">
        <v>27543562229</v>
      </c>
      <c r="K8" s="1">
        <v>41256406053</v>
      </c>
      <c r="L8" s="1">
        <v>61694149653</v>
      </c>
      <c r="M8" s="1">
        <v>64738884418</v>
      </c>
    </row>
    <row r="9" spans="1:14" x14ac:dyDescent="0.25">
      <c r="A9" t="s">
        <v>11</v>
      </c>
      <c r="B9" s="1">
        <v>6633801845</v>
      </c>
      <c r="C9" s="1">
        <v>7369202986</v>
      </c>
      <c r="D9" s="1">
        <v>7004940340</v>
      </c>
      <c r="E9" s="1">
        <v>6084455802</v>
      </c>
      <c r="F9" s="1">
        <v>7634528574</v>
      </c>
      <c r="G9" s="1">
        <v>4622506237</v>
      </c>
      <c r="H9" s="1">
        <v>3117848247</v>
      </c>
      <c r="I9" s="1">
        <v>2313863125</v>
      </c>
      <c r="J9" s="1">
        <v>2086927176</v>
      </c>
      <c r="K9" s="1">
        <v>4139150889</v>
      </c>
      <c r="L9" s="1">
        <v>7495840176</v>
      </c>
      <c r="M9" s="1">
        <v>11743380820</v>
      </c>
    </row>
    <row r="10" spans="1:14" x14ac:dyDescent="0.25">
      <c r="A10" t="s">
        <v>12</v>
      </c>
      <c r="B10" s="1">
        <v>190565529300</v>
      </c>
      <c r="C10" s="1">
        <v>172968291637</v>
      </c>
      <c r="D10" s="1">
        <v>128756367070</v>
      </c>
      <c r="E10" s="1">
        <v>148419945868</v>
      </c>
      <c r="F10" s="1">
        <v>130630081571</v>
      </c>
      <c r="G10" s="1">
        <v>110039866907</v>
      </c>
      <c r="H10" s="1">
        <v>98477739807</v>
      </c>
      <c r="I10" s="1">
        <v>115522492745</v>
      </c>
      <c r="J10" s="1">
        <v>133798678740</v>
      </c>
      <c r="K10" s="1">
        <v>207746319623</v>
      </c>
      <c r="L10" s="1">
        <v>296349195809</v>
      </c>
      <c r="M10" s="1">
        <v>333448000191</v>
      </c>
    </row>
    <row r="13" spans="1:14" x14ac:dyDescent="0.25">
      <c r="B13" t="s">
        <v>13</v>
      </c>
      <c r="C13" t="s">
        <v>14</v>
      </c>
      <c r="D13" t="s">
        <v>15</v>
      </c>
      <c r="E13" t="s">
        <v>16</v>
      </c>
      <c r="F13" t="s">
        <v>17</v>
      </c>
      <c r="G13" t="s">
        <v>18</v>
      </c>
      <c r="H13" t="s">
        <v>19</v>
      </c>
      <c r="I13" t="s">
        <v>20</v>
      </c>
      <c r="J13" t="s">
        <v>21</v>
      </c>
      <c r="K13" t="s">
        <v>22</v>
      </c>
      <c r="L13" t="s">
        <v>23</v>
      </c>
      <c r="M13" t="s">
        <v>24</v>
      </c>
      <c r="N13" t="s">
        <v>27</v>
      </c>
    </row>
    <row r="14" spans="1:14" x14ac:dyDescent="0.25">
      <c r="A14" t="s">
        <v>25</v>
      </c>
      <c r="B14" s="7">
        <f>B2/B10*100</f>
        <v>60.904473026329221</v>
      </c>
      <c r="C14" s="7">
        <f t="shared" ref="C14:M14" si="0">C2/C10*100</f>
        <v>62.41373434708013</v>
      </c>
      <c r="D14" s="7">
        <f t="shared" si="0"/>
        <v>59.460747794613901</v>
      </c>
      <c r="E14" s="7">
        <f t="shared" si="0"/>
        <v>59.614116552562713</v>
      </c>
      <c r="F14" s="7">
        <f t="shared" si="0"/>
        <v>55.95110561289416</v>
      </c>
      <c r="G14" s="7">
        <f t="shared" si="0"/>
        <v>59.349090584773833</v>
      </c>
      <c r="H14" s="7">
        <f t="shared" si="0"/>
        <v>62.821206601862443</v>
      </c>
      <c r="I14" s="7">
        <f t="shared" si="0"/>
        <v>61.726370630178693</v>
      </c>
      <c r="J14" s="7">
        <f t="shared" si="0"/>
        <v>61.246623105480147</v>
      </c>
      <c r="K14" s="7">
        <f t="shared" si="0"/>
        <v>63.216929308460344</v>
      </c>
      <c r="L14" s="7">
        <f t="shared" si="0"/>
        <v>62.372489303845271</v>
      </c>
      <c r="M14" s="7">
        <f t="shared" si="0"/>
        <v>61.025668550550904</v>
      </c>
      <c r="N14" s="7">
        <f>AVERAGE(B14:M14)</f>
        <v>60.841879618219302</v>
      </c>
    </row>
    <row r="15" spans="1:14" x14ac:dyDescent="0.25">
      <c r="A15" t="s">
        <v>26</v>
      </c>
      <c r="B15" s="7">
        <v>60.589706683433256</v>
      </c>
      <c r="C15" s="7">
        <v>57.997688138360559</v>
      </c>
      <c r="D15" s="7">
        <v>59.548993079212011</v>
      </c>
      <c r="E15" s="7">
        <v>68.650392594249737</v>
      </c>
      <c r="F15" s="7">
        <v>69.763077124549113</v>
      </c>
      <c r="G15" s="7">
        <v>63.433401256661462</v>
      </c>
      <c r="H15" s="7">
        <v>69.311235748226579</v>
      </c>
      <c r="I15" s="7">
        <v>70.224627662248906</v>
      </c>
      <c r="J15" s="7">
        <v>69.848353833439859</v>
      </c>
      <c r="K15" s="7">
        <v>68.715831140427781</v>
      </c>
      <c r="L15" s="7">
        <v>68.574031604537979</v>
      </c>
      <c r="M15" s="7">
        <v>68.558236323578143</v>
      </c>
      <c r="N15" s="7">
        <f>AVERAGE(B15:M15)</f>
        <v>66.267964599077118</v>
      </c>
    </row>
    <row r="16" spans="1:14" x14ac:dyDescent="0.25">
      <c r="A16" t="s">
        <v>28</v>
      </c>
      <c r="B16" s="3">
        <v>40799.519999999997</v>
      </c>
      <c r="C16" s="3">
        <v>39054.6</v>
      </c>
      <c r="D16" s="3">
        <v>38649.339999999997</v>
      </c>
      <c r="E16" s="3">
        <v>36784.44</v>
      </c>
      <c r="F16" s="3">
        <v>35974.79</v>
      </c>
      <c r="G16" s="3">
        <v>33901.58</v>
      </c>
      <c r="H16" s="3">
        <v>31938.48</v>
      </c>
      <c r="I16" s="3">
        <v>29672.12</v>
      </c>
      <c r="J16" s="3">
        <v>32078.85</v>
      </c>
      <c r="K16" s="3">
        <v>34203.68</v>
      </c>
      <c r="L16" s="3">
        <v>39287.65</v>
      </c>
      <c r="M16" s="3">
        <v>40735.08</v>
      </c>
    </row>
    <row r="17" spans="1:13" x14ac:dyDescent="0.25">
      <c r="A17" t="s">
        <v>29</v>
      </c>
      <c r="B17" s="3">
        <v>41630.94</v>
      </c>
      <c r="C17" s="3">
        <v>37983.620000000003</v>
      </c>
      <c r="D17" s="3">
        <v>29231.63</v>
      </c>
      <c r="E17" s="3">
        <v>34111.64</v>
      </c>
      <c r="F17" s="3">
        <v>33931.230000000003</v>
      </c>
      <c r="G17" s="3">
        <v>34421.919999999998</v>
      </c>
      <c r="H17" s="3">
        <v>39258.44</v>
      </c>
      <c r="I17" s="3">
        <v>41110.93</v>
      </c>
      <c r="J17" s="3">
        <v>40571.480000000003</v>
      </c>
      <c r="K17" s="3">
        <v>39888</v>
      </c>
      <c r="L17" s="3">
        <v>41068.82</v>
      </c>
      <c r="M17" s="3">
        <v>43755.38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31EDE-E648-4CF0-B0EE-A8D1897D46F3}">
  <dimension ref="A1:M14"/>
  <sheetViews>
    <sheetView topLeftCell="D1" zoomScale="80" zoomScaleNormal="80" workbookViewId="0">
      <selection sqref="A1:M10"/>
    </sheetView>
  </sheetViews>
  <sheetFormatPr defaultColWidth="15.85546875" defaultRowHeight="15" x14ac:dyDescent="0.25"/>
  <cols>
    <col min="1" max="1" width="26" customWidth="1"/>
  </cols>
  <sheetData>
    <row r="1" spans="1:13" x14ac:dyDescent="0.25">
      <c r="B1" s="2">
        <v>43831</v>
      </c>
      <c r="C1" s="2">
        <v>43862</v>
      </c>
      <c r="D1" s="2">
        <v>43891</v>
      </c>
      <c r="E1" s="2">
        <v>43922</v>
      </c>
      <c r="F1" s="2">
        <v>43952</v>
      </c>
      <c r="G1" s="2">
        <v>43983</v>
      </c>
      <c r="H1" s="2">
        <v>44013</v>
      </c>
      <c r="I1" s="2">
        <v>44044</v>
      </c>
      <c r="J1" s="2">
        <v>44075</v>
      </c>
      <c r="K1" s="2">
        <v>44105</v>
      </c>
      <c r="L1" s="2">
        <v>44136</v>
      </c>
      <c r="M1" s="2">
        <v>44166</v>
      </c>
    </row>
    <row r="2" spans="1:13" x14ac:dyDescent="0.25">
      <c r="A2" t="s">
        <v>4</v>
      </c>
      <c r="B2" s="1">
        <v>179880419690</v>
      </c>
      <c r="C2" s="1">
        <v>106730548598</v>
      </c>
      <c r="D2">
        <v>151250214613</v>
      </c>
      <c r="E2" s="1">
        <v>156393573363</v>
      </c>
      <c r="F2" s="1">
        <v>107271692216</v>
      </c>
      <c r="G2" s="1">
        <v>131931754134</v>
      </c>
      <c r="H2" s="1">
        <v>295601452912</v>
      </c>
      <c r="I2" s="1">
        <v>363959034649</v>
      </c>
      <c r="J2" s="1">
        <v>367452032992</v>
      </c>
      <c r="K2" s="1">
        <v>274283614352</v>
      </c>
      <c r="L2" s="1">
        <v>211045569448</v>
      </c>
      <c r="M2" s="1">
        <v>457757065771</v>
      </c>
    </row>
    <row r="3" spans="1:13" x14ac:dyDescent="0.25">
      <c r="A3" t="s">
        <v>5</v>
      </c>
      <c r="B3" s="1">
        <v>12716788418</v>
      </c>
      <c r="C3" s="1">
        <v>8649597230</v>
      </c>
      <c r="D3">
        <v>13342934317</v>
      </c>
      <c r="E3" s="1">
        <v>10759336073</v>
      </c>
      <c r="F3" s="1">
        <v>7391744499</v>
      </c>
      <c r="G3" s="1">
        <v>9948912559</v>
      </c>
      <c r="H3" s="1">
        <v>19656964426</v>
      </c>
      <c r="I3" s="1">
        <v>21674364213</v>
      </c>
      <c r="J3" s="1">
        <v>23008570753</v>
      </c>
      <c r="K3" s="1">
        <v>16078273901</v>
      </c>
      <c r="L3" s="1">
        <v>15761593800</v>
      </c>
      <c r="M3" s="1">
        <v>41783728878</v>
      </c>
    </row>
    <row r="4" spans="1:13" x14ac:dyDescent="0.25">
      <c r="A4" t="s">
        <v>6</v>
      </c>
      <c r="B4" s="1">
        <v>19671153861</v>
      </c>
      <c r="C4" s="1">
        <v>11279304190</v>
      </c>
      <c r="D4">
        <v>13626538921</v>
      </c>
      <c r="E4" s="1">
        <v>4582310928</v>
      </c>
      <c r="F4" s="1">
        <v>3394274155</v>
      </c>
      <c r="G4" s="1">
        <v>6868106975</v>
      </c>
      <c r="H4" s="1">
        <v>7211921679</v>
      </c>
      <c r="I4" s="1">
        <v>12982956439</v>
      </c>
      <c r="J4" s="1">
        <v>17916888029</v>
      </c>
      <c r="K4" s="1">
        <v>12487922582</v>
      </c>
      <c r="L4" s="1">
        <v>7996832056</v>
      </c>
      <c r="M4" s="1">
        <v>13698932059</v>
      </c>
    </row>
    <row r="5" spans="1:13" x14ac:dyDescent="0.25">
      <c r="A5" t="s">
        <v>7</v>
      </c>
      <c r="B5" s="1">
        <v>638442114</v>
      </c>
      <c r="C5" s="1">
        <v>243005449</v>
      </c>
      <c r="D5">
        <v>234596562</v>
      </c>
      <c r="E5" s="1">
        <v>269362172</v>
      </c>
      <c r="F5" s="1">
        <v>261196776</v>
      </c>
      <c r="G5" s="1">
        <v>397546672</v>
      </c>
      <c r="H5" s="1">
        <v>820470129</v>
      </c>
      <c r="I5" s="1">
        <v>1151637696</v>
      </c>
      <c r="J5" s="1">
        <v>1818059116</v>
      </c>
      <c r="K5" s="1">
        <v>476504798</v>
      </c>
      <c r="L5" s="1">
        <v>898800052</v>
      </c>
      <c r="M5" s="1">
        <v>169983372</v>
      </c>
    </row>
    <row r="6" spans="1:13" x14ac:dyDescent="0.25">
      <c r="A6" t="s">
        <v>8</v>
      </c>
      <c r="B6" s="1">
        <v>19576766696</v>
      </c>
      <c r="C6" s="1">
        <v>9744884310</v>
      </c>
      <c r="D6">
        <v>19747736101</v>
      </c>
      <c r="E6" s="1">
        <v>16426896763</v>
      </c>
      <c r="F6" s="1">
        <v>6208561370</v>
      </c>
      <c r="G6" s="1">
        <v>14172555638</v>
      </c>
      <c r="H6" s="1">
        <v>17446400391</v>
      </c>
      <c r="I6" s="1">
        <v>22315746044</v>
      </c>
      <c r="J6" s="1">
        <v>22429315831</v>
      </c>
      <c r="K6" s="1">
        <v>17815967495</v>
      </c>
      <c r="L6" s="1">
        <v>15053208141</v>
      </c>
      <c r="M6" s="1">
        <v>29667339780</v>
      </c>
    </row>
    <row r="7" spans="1:13" x14ac:dyDescent="0.25">
      <c r="A7" t="s">
        <v>9</v>
      </c>
      <c r="B7" s="1">
        <v>3324476262</v>
      </c>
      <c r="C7" s="1">
        <v>3398208958</v>
      </c>
      <c r="D7">
        <v>3097253379</v>
      </c>
      <c r="E7" s="1">
        <v>2271236740</v>
      </c>
      <c r="F7" s="1">
        <v>2090365939</v>
      </c>
      <c r="G7" s="1">
        <v>1823548336</v>
      </c>
      <c r="H7" s="1">
        <v>3461871488</v>
      </c>
      <c r="I7" s="1">
        <v>4563974465</v>
      </c>
      <c r="J7" s="1">
        <v>4954588001</v>
      </c>
      <c r="K7" s="1">
        <v>2658377122</v>
      </c>
      <c r="L7" s="1">
        <v>2113970474</v>
      </c>
      <c r="M7" s="1">
        <v>3019390105</v>
      </c>
    </row>
    <row r="8" spans="1:13" x14ac:dyDescent="0.25">
      <c r="A8" t="s">
        <v>10</v>
      </c>
      <c r="B8" s="1">
        <v>54014380358</v>
      </c>
      <c r="C8" s="1">
        <v>33020643203</v>
      </c>
      <c r="D8">
        <v>39665619816</v>
      </c>
      <c r="E8" s="1">
        <v>28706933837</v>
      </c>
      <c r="F8" s="1">
        <v>22478979112</v>
      </c>
      <c r="G8" s="1">
        <v>36514844303</v>
      </c>
      <c r="H8" s="1">
        <v>70877434763</v>
      </c>
      <c r="I8" s="1">
        <v>82154018253</v>
      </c>
      <c r="J8" s="1">
        <v>77326803444</v>
      </c>
      <c r="K8" s="1">
        <v>62374360650</v>
      </c>
      <c r="L8" s="1">
        <v>48160197296</v>
      </c>
      <c r="M8" s="1">
        <v>108738876078</v>
      </c>
    </row>
    <row r="9" spans="1:13" x14ac:dyDescent="0.25">
      <c r="A9" t="s">
        <v>11</v>
      </c>
      <c r="B9" s="1">
        <v>7060375862</v>
      </c>
      <c r="C9" s="1">
        <v>10959330499</v>
      </c>
      <c r="D9">
        <v>13028006577</v>
      </c>
      <c r="E9" s="1">
        <v>8401972831</v>
      </c>
      <c r="F9" s="1">
        <v>4668897878</v>
      </c>
      <c r="G9" s="1">
        <v>6327407468</v>
      </c>
      <c r="H9" s="1">
        <v>11407660581</v>
      </c>
      <c r="I9" s="1">
        <v>9476608426</v>
      </c>
      <c r="J9" s="1">
        <v>11164884279</v>
      </c>
      <c r="K9" s="1">
        <v>12981344962</v>
      </c>
      <c r="L9" s="1">
        <v>6732934547</v>
      </c>
      <c r="M9" s="1">
        <v>12855526544</v>
      </c>
    </row>
    <row r="10" spans="1:13" x14ac:dyDescent="0.25">
      <c r="A10" t="s">
        <v>12</v>
      </c>
      <c r="B10" s="1">
        <v>296882803262</v>
      </c>
      <c r="C10" s="1">
        <v>184025522437</v>
      </c>
      <c r="D10">
        <v>253992900286</v>
      </c>
      <c r="E10" s="1">
        <v>227811622706</v>
      </c>
      <c r="F10" s="1">
        <v>153765711946</v>
      </c>
      <c r="G10" s="1">
        <v>207984676086</v>
      </c>
      <c r="H10" s="1">
        <v>426484176369</v>
      </c>
      <c r="I10" s="1">
        <v>518278340185</v>
      </c>
      <c r="J10" s="1">
        <v>526071142447</v>
      </c>
      <c r="K10" s="1">
        <v>399156365862</v>
      </c>
      <c r="L10" s="1">
        <v>307763105814</v>
      </c>
      <c r="M10" s="1">
        <v>667690842586</v>
      </c>
    </row>
    <row r="14" spans="1:13" x14ac:dyDescent="0.25">
      <c r="A14" t="s">
        <v>4</v>
      </c>
      <c r="B14">
        <f>B2/B10*100</f>
        <v>60.589706683433256</v>
      </c>
      <c r="C14">
        <f t="shared" ref="C14:M14" si="0">C2/C10*100</f>
        <v>57.997688138360559</v>
      </c>
      <c r="D14">
        <f t="shared" si="0"/>
        <v>59.548993079212011</v>
      </c>
      <c r="E14">
        <f t="shared" si="0"/>
        <v>68.650392594249737</v>
      </c>
      <c r="F14">
        <f t="shared" si="0"/>
        <v>69.763077124549113</v>
      </c>
      <c r="G14">
        <f t="shared" si="0"/>
        <v>63.433401256661462</v>
      </c>
      <c r="H14">
        <f t="shared" si="0"/>
        <v>69.311235748226579</v>
      </c>
      <c r="I14">
        <f t="shared" si="0"/>
        <v>70.224627662248906</v>
      </c>
      <c r="J14">
        <f t="shared" si="0"/>
        <v>69.848353833439859</v>
      </c>
      <c r="K14">
        <f t="shared" si="0"/>
        <v>68.715831140427781</v>
      </c>
      <c r="L14">
        <f t="shared" si="0"/>
        <v>68.574031604537979</v>
      </c>
      <c r="M14">
        <f t="shared" si="0"/>
        <v>68.558236323578143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7059F-983A-493E-9B70-64A2A70F5F9C}">
  <dimension ref="A1:AA20"/>
  <sheetViews>
    <sheetView tabSelected="1" topLeftCell="A5" zoomScale="90" zoomScaleNormal="90" workbookViewId="0">
      <selection activeCell="C20" sqref="C20"/>
    </sheetView>
  </sheetViews>
  <sheetFormatPr defaultColWidth="8.140625" defaultRowHeight="15" x14ac:dyDescent="0.25"/>
  <cols>
    <col min="1" max="1" width="29.42578125" customWidth="1"/>
    <col min="2" max="7" width="16" bestFit="1" customWidth="1"/>
    <col min="8" max="8" width="14.85546875" bestFit="1" customWidth="1"/>
    <col min="9" max="13" width="16" bestFit="1" customWidth="1"/>
    <col min="15" max="15" width="29.42578125" bestFit="1" customWidth="1"/>
    <col min="16" max="17" width="16" bestFit="1" customWidth="1"/>
    <col min="18" max="18" width="13.28515625" bestFit="1" customWidth="1"/>
    <col min="19" max="27" width="16" bestFit="1" customWidth="1"/>
  </cols>
  <sheetData>
    <row r="1" spans="1:27" x14ac:dyDescent="0.25">
      <c r="B1" s="2">
        <v>43466</v>
      </c>
      <c r="C1" s="2">
        <v>43497</v>
      </c>
      <c r="D1" s="2">
        <v>43525</v>
      </c>
      <c r="E1" s="2">
        <v>43556</v>
      </c>
      <c r="F1" s="2">
        <v>43586</v>
      </c>
      <c r="G1" s="2">
        <v>43617</v>
      </c>
      <c r="H1" s="2">
        <v>43647</v>
      </c>
      <c r="I1" s="2">
        <v>43678</v>
      </c>
      <c r="J1" s="2">
        <v>43709</v>
      </c>
      <c r="K1" s="2">
        <v>43739</v>
      </c>
      <c r="L1" s="2">
        <v>43770</v>
      </c>
      <c r="M1" s="2">
        <v>43800</v>
      </c>
      <c r="P1" s="2">
        <v>43831</v>
      </c>
      <c r="Q1" s="2">
        <v>43862</v>
      </c>
      <c r="R1" s="2">
        <v>43891</v>
      </c>
      <c r="S1" s="2">
        <v>43922</v>
      </c>
      <c r="T1" s="2">
        <v>43952</v>
      </c>
      <c r="U1" s="2">
        <v>43983</v>
      </c>
      <c r="V1" s="2">
        <v>44013</v>
      </c>
      <c r="W1" s="2">
        <v>44044</v>
      </c>
      <c r="X1" s="2">
        <v>44075</v>
      </c>
      <c r="Y1" s="2">
        <v>44105</v>
      </c>
      <c r="Z1" s="2">
        <v>44136</v>
      </c>
      <c r="AA1" s="2">
        <v>44166</v>
      </c>
    </row>
    <row r="2" spans="1:27" x14ac:dyDescent="0.25">
      <c r="A2" t="s">
        <v>4</v>
      </c>
      <c r="B2" s="1">
        <v>116062931390</v>
      </c>
      <c r="C2" s="1">
        <v>107955970047</v>
      </c>
      <c r="D2" s="1">
        <v>76559498693</v>
      </c>
      <c r="E2" s="1">
        <v>88479239517</v>
      </c>
      <c r="F2" s="1">
        <v>73088974902</v>
      </c>
      <c r="G2" s="1">
        <v>65307660290</v>
      </c>
      <c r="H2" s="1">
        <v>61864904381</v>
      </c>
      <c r="I2" s="1">
        <v>71307842033</v>
      </c>
      <c r="J2" s="1">
        <v>81947172488</v>
      </c>
      <c r="K2" s="1">
        <v>131330844017</v>
      </c>
      <c r="L2" s="1">
        <v>184840370458</v>
      </c>
      <c r="M2" s="1">
        <v>203488871385</v>
      </c>
      <c r="O2" t="s">
        <v>4</v>
      </c>
      <c r="P2" s="1">
        <v>179880419690</v>
      </c>
      <c r="Q2" s="1">
        <v>106730548598</v>
      </c>
      <c r="R2">
        <v>151250214613</v>
      </c>
      <c r="S2" s="1">
        <v>156393573363</v>
      </c>
      <c r="T2" s="1">
        <v>107271692216</v>
      </c>
      <c r="U2" s="1">
        <v>131931754134</v>
      </c>
      <c r="V2" s="1">
        <v>295601452912</v>
      </c>
      <c r="W2" s="1">
        <v>363959034649</v>
      </c>
      <c r="X2" s="1">
        <v>367452032992</v>
      </c>
      <c r="Y2" s="1">
        <v>274283614352</v>
      </c>
      <c r="Z2" s="1">
        <v>211045569448</v>
      </c>
      <c r="AA2" s="1">
        <v>457757065771</v>
      </c>
    </row>
    <row r="3" spans="1:27" x14ac:dyDescent="0.25">
      <c r="A3" t="s">
        <v>5</v>
      </c>
      <c r="B3" s="1">
        <v>7230809705</v>
      </c>
      <c r="C3" s="1">
        <v>7605632248</v>
      </c>
      <c r="D3" s="1">
        <v>6899271763</v>
      </c>
      <c r="E3" s="1">
        <v>9237206386</v>
      </c>
      <c r="F3" s="1">
        <v>9450506531</v>
      </c>
      <c r="G3" s="1">
        <v>7370504499</v>
      </c>
      <c r="H3" s="1">
        <v>6082950118</v>
      </c>
      <c r="I3" s="1">
        <v>7932009202</v>
      </c>
      <c r="J3" s="1">
        <v>5665578867</v>
      </c>
      <c r="K3" s="1">
        <v>12009547794</v>
      </c>
      <c r="L3" s="1">
        <v>11739251790</v>
      </c>
      <c r="M3" s="1">
        <v>14071969641</v>
      </c>
      <c r="O3" t="s">
        <v>5</v>
      </c>
      <c r="P3" s="1">
        <v>12716788418</v>
      </c>
      <c r="Q3" s="1">
        <v>8649597230</v>
      </c>
      <c r="R3">
        <v>13342934317</v>
      </c>
      <c r="S3" s="1">
        <v>10759336073</v>
      </c>
      <c r="T3" s="1">
        <v>7391744499</v>
      </c>
      <c r="U3" s="1">
        <v>9948912559</v>
      </c>
      <c r="V3" s="1">
        <v>19656964426</v>
      </c>
      <c r="W3" s="1">
        <v>21674364213</v>
      </c>
      <c r="X3" s="1">
        <v>23008570753</v>
      </c>
      <c r="Y3" s="1">
        <v>16078273901</v>
      </c>
      <c r="Z3" s="1">
        <v>15761593800</v>
      </c>
      <c r="AA3" s="1">
        <v>41783728878</v>
      </c>
    </row>
    <row r="4" spans="1:27" x14ac:dyDescent="0.25">
      <c r="A4" t="s">
        <v>6</v>
      </c>
      <c r="B4" s="1">
        <v>3021759974</v>
      </c>
      <c r="C4" s="1">
        <v>5404562280</v>
      </c>
      <c r="D4" s="1">
        <v>4580162935</v>
      </c>
      <c r="E4" s="1">
        <v>4685799564</v>
      </c>
      <c r="F4" s="1">
        <v>6090951455</v>
      </c>
      <c r="G4" s="1">
        <v>6606200085</v>
      </c>
      <c r="H4" s="1">
        <v>2708204595</v>
      </c>
      <c r="I4" s="1">
        <v>4409441400</v>
      </c>
      <c r="J4" s="1">
        <v>4997420109</v>
      </c>
      <c r="K4" s="1">
        <v>5362308530</v>
      </c>
      <c r="L4" s="1">
        <v>7045535078</v>
      </c>
      <c r="M4" s="1">
        <v>15089177769</v>
      </c>
      <c r="O4" t="s">
        <v>6</v>
      </c>
      <c r="P4" s="1">
        <v>19671153861</v>
      </c>
      <c r="Q4" s="1">
        <v>11279304190</v>
      </c>
      <c r="R4">
        <v>13626538921</v>
      </c>
      <c r="S4" s="1">
        <v>4582310928</v>
      </c>
      <c r="T4" s="1">
        <v>3394274155</v>
      </c>
      <c r="U4" s="1">
        <v>6868106975</v>
      </c>
      <c r="V4" s="1">
        <v>7211921679</v>
      </c>
      <c r="W4" s="1">
        <v>12982956439</v>
      </c>
      <c r="X4" s="1">
        <v>17916888029</v>
      </c>
      <c r="Y4" s="1">
        <v>12487922582</v>
      </c>
      <c r="Z4" s="1">
        <v>7996832056</v>
      </c>
      <c r="AA4" s="1">
        <v>13698932059</v>
      </c>
    </row>
    <row r="5" spans="1:27" x14ac:dyDescent="0.25">
      <c r="A5" t="s">
        <v>7</v>
      </c>
      <c r="B5" s="1">
        <v>413307496</v>
      </c>
      <c r="C5" s="1">
        <v>390513130</v>
      </c>
      <c r="D5" s="1">
        <v>339442721</v>
      </c>
      <c r="E5" s="1">
        <v>187411583</v>
      </c>
      <c r="F5" s="1">
        <v>759153149</v>
      </c>
      <c r="G5" s="1">
        <v>151245080</v>
      </c>
      <c r="H5" s="1">
        <v>49779598</v>
      </c>
      <c r="I5" s="1">
        <v>106610277</v>
      </c>
      <c r="J5" s="1">
        <v>480782246</v>
      </c>
      <c r="K5" s="1">
        <v>402432495</v>
      </c>
      <c r="L5" s="1">
        <v>461790693</v>
      </c>
      <c r="M5" s="1">
        <v>942593554</v>
      </c>
      <c r="O5" t="s">
        <v>7</v>
      </c>
      <c r="P5" s="1">
        <v>638442114</v>
      </c>
      <c r="Q5" s="1">
        <v>243005449</v>
      </c>
      <c r="R5">
        <v>234596562</v>
      </c>
      <c r="S5" s="1">
        <v>269362172</v>
      </c>
      <c r="T5" s="1">
        <v>261196776</v>
      </c>
      <c r="U5" s="1">
        <v>397546672</v>
      </c>
      <c r="V5" s="1">
        <v>820470129</v>
      </c>
      <c r="W5" s="1">
        <v>1151637696</v>
      </c>
      <c r="X5" s="1">
        <v>1818059116</v>
      </c>
      <c r="Y5" s="1">
        <v>476504798</v>
      </c>
      <c r="Z5" s="1">
        <v>898800052</v>
      </c>
      <c r="AA5" s="1">
        <v>169983372</v>
      </c>
    </row>
    <row r="6" spans="1:27" x14ac:dyDescent="0.25">
      <c r="A6" t="s">
        <v>8</v>
      </c>
      <c r="B6" s="1">
        <v>16486621547</v>
      </c>
      <c r="C6" s="1">
        <v>10420983510</v>
      </c>
      <c r="D6" s="1">
        <v>7319881746</v>
      </c>
      <c r="E6" s="1">
        <v>8566970427</v>
      </c>
      <c r="F6" s="1">
        <v>9680728836</v>
      </c>
      <c r="G6" s="1">
        <v>4210698914</v>
      </c>
      <c r="H6" s="1">
        <v>4008174113</v>
      </c>
      <c r="I6" s="1">
        <v>4786548426</v>
      </c>
      <c r="J6" s="1">
        <v>7785675480</v>
      </c>
      <c r="K6" s="1">
        <v>10406356313</v>
      </c>
      <c r="L6" s="1">
        <v>19990014314</v>
      </c>
      <c r="M6" s="1">
        <v>20803309374</v>
      </c>
      <c r="O6" t="s">
        <v>8</v>
      </c>
      <c r="P6" s="1">
        <v>19576766696</v>
      </c>
      <c r="Q6" s="1">
        <v>9744884310</v>
      </c>
      <c r="R6">
        <v>19747736101</v>
      </c>
      <c r="S6" s="1">
        <v>16426896763</v>
      </c>
      <c r="T6" s="1">
        <v>6208561370</v>
      </c>
      <c r="U6" s="1">
        <v>14172555638</v>
      </c>
      <c r="V6" s="1">
        <v>17446400391</v>
      </c>
      <c r="W6" s="1">
        <v>22315746044</v>
      </c>
      <c r="X6" s="1">
        <v>22429315831</v>
      </c>
      <c r="Y6" s="1">
        <v>17815967495</v>
      </c>
      <c r="Z6" s="1">
        <v>15053208141</v>
      </c>
      <c r="AA6" s="1">
        <v>29667339780</v>
      </c>
    </row>
    <row r="7" spans="1:27" x14ac:dyDescent="0.25">
      <c r="A7" t="s">
        <v>9</v>
      </c>
      <c r="B7" s="1">
        <v>2976752657</v>
      </c>
      <c r="C7" s="1">
        <v>2275179713</v>
      </c>
      <c r="D7" s="1">
        <v>1519567508</v>
      </c>
      <c r="E7" s="1">
        <v>1670645468</v>
      </c>
      <c r="F7" s="1">
        <v>2538759368</v>
      </c>
      <c r="G7" s="1">
        <v>1368324647</v>
      </c>
      <c r="H7" s="1">
        <v>884211371</v>
      </c>
      <c r="I7" s="1">
        <v>1663204474</v>
      </c>
      <c r="J7" s="1">
        <v>3291560145</v>
      </c>
      <c r="K7" s="1">
        <v>2839273533</v>
      </c>
      <c r="L7" s="1">
        <v>3082243647</v>
      </c>
      <c r="M7" s="1">
        <v>2569813231</v>
      </c>
      <c r="O7" t="s">
        <v>9</v>
      </c>
      <c r="P7" s="1">
        <v>3324476262</v>
      </c>
      <c r="Q7" s="1">
        <v>3398208958</v>
      </c>
      <c r="R7">
        <v>3097253379</v>
      </c>
      <c r="S7" s="1">
        <v>2271236740</v>
      </c>
      <c r="T7" s="1">
        <v>2090365939</v>
      </c>
      <c r="U7" s="1">
        <v>1823548336</v>
      </c>
      <c r="V7" s="1">
        <v>3461871488</v>
      </c>
      <c r="W7" s="1">
        <v>4563974465</v>
      </c>
      <c r="X7" s="1">
        <v>4954588001</v>
      </c>
      <c r="Y7" s="1">
        <v>2658377122</v>
      </c>
      <c r="Z7" s="1">
        <v>2113970474</v>
      </c>
      <c r="AA7" s="1">
        <v>3019390105</v>
      </c>
    </row>
    <row r="8" spans="1:27" x14ac:dyDescent="0.25">
      <c r="A8" t="s">
        <v>10</v>
      </c>
      <c r="B8" s="1">
        <v>37739544687</v>
      </c>
      <c r="C8" s="1">
        <v>31546247722</v>
      </c>
      <c r="D8" s="1">
        <v>24533601364</v>
      </c>
      <c r="E8" s="1">
        <v>29508217121</v>
      </c>
      <c r="F8" s="1">
        <v>21386478756</v>
      </c>
      <c r="G8" s="1">
        <v>20402727155</v>
      </c>
      <c r="H8" s="1">
        <v>19761667383</v>
      </c>
      <c r="I8" s="1">
        <v>23002973808</v>
      </c>
      <c r="J8" s="1">
        <v>27543562229</v>
      </c>
      <c r="K8" s="1">
        <v>41256406053</v>
      </c>
      <c r="L8" s="1">
        <v>61694149653</v>
      </c>
      <c r="M8" s="1">
        <v>64738884418</v>
      </c>
      <c r="O8" t="s">
        <v>10</v>
      </c>
      <c r="P8" s="1">
        <v>54014380358</v>
      </c>
      <c r="Q8" s="1">
        <v>33020643203</v>
      </c>
      <c r="R8">
        <v>39665619816</v>
      </c>
      <c r="S8" s="1">
        <v>28706933837</v>
      </c>
      <c r="T8" s="1">
        <v>22478979112</v>
      </c>
      <c r="U8" s="1">
        <v>36514844303</v>
      </c>
      <c r="V8" s="1">
        <v>70877434763</v>
      </c>
      <c r="W8" s="1">
        <v>82154018253</v>
      </c>
      <c r="X8" s="1">
        <v>77326803444</v>
      </c>
      <c r="Y8" s="1">
        <v>62374360650</v>
      </c>
      <c r="Z8" s="1">
        <v>48160197296</v>
      </c>
      <c r="AA8" s="1">
        <v>108738876078</v>
      </c>
    </row>
    <row r="9" spans="1:27" x14ac:dyDescent="0.25">
      <c r="A9" t="s">
        <v>11</v>
      </c>
      <c r="B9" s="1">
        <v>6633801845</v>
      </c>
      <c r="C9" s="1">
        <v>7369202986</v>
      </c>
      <c r="D9" s="1">
        <v>7004940340</v>
      </c>
      <c r="E9" s="1">
        <v>6084455802</v>
      </c>
      <c r="F9" s="1">
        <v>7634528574</v>
      </c>
      <c r="G9" s="1">
        <v>4622506237</v>
      </c>
      <c r="H9" s="1">
        <v>3117848247</v>
      </c>
      <c r="I9" s="1">
        <v>2313863125</v>
      </c>
      <c r="J9" s="1">
        <v>2086927176</v>
      </c>
      <c r="K9" s="1">
        <v>4139150889</v>
      </c>
      <c r="L9" s="1">
        <v>7495840176</v>
      </c>
      <c r="M9" s="1">
        <v>11743380820</v>
      </c>
      <c r="O9" t="s">
        <v>11</v>
      </c>
      <c r="P9" s="1">
        <v>7060375862</v>
      </c>
      <c r="Q9" s="1">
        <v>10959330499</v>
      </c>
      <c r="R9">
        <v>13028006577</v>
      </c>
      <c r="S9" s="1">
        <v>8401972831</v>
      </c>
      <c r="T9" s="1">
        <v>4668897878</v>
      </c>
      <c r="U9" s="1">
        <v>6327407468</v>
      </c>
      <c r="V9" s="1">
        <v>11407660581</v>
      </c>
      <c r="W9" s="1">
        <v>9476608426</v>
      </c>
      <c r="X9" s="1">
        <v>11164884279</v>
      </c>
      <c r="Y9" s="1">
        <v>12981344962</v>
      </c>
      <c r="Z9" s="1">
        <v>6732934547</v>
      </c>
      <c r="AA9" s="1">
        <v>12855526544</v>
      </c>
    </row>
    <row r="10" spans="1:27" x14ac:dyDescent="0.25">
      <c r="A10" s="10" t="s">
        <v>44</v>
      </c>
      <c r="B10" s="1">
        <f>SUM(B3:B9)</f>
        <v>74502597911</v>
      </c>
      <c r="C10" s="1">
        <f t="shared" ref="C10:M10" si="0">SUM(C3:C9)</f>
        <v>65012321589</v>
      </c>
      <c r="D10" s="1">
        <f t="shared" si="0"/>
        <v>52196868377</v>
      </c>
      <c r="E10" s="1">
        <f t="shared" si="0"/>
        <v>59940706351</v>
      </c>
      <c r="F10" s="1">
        <f t="shared" si="0"/>
        <v>57541106669</v>
      </c>
      <c r="G10" s="1">
        <f t="shared" si="0"/>
        <v>44732206617</v>
      </c>
      <c r="H10" s="1">
        <f t="shared" si="0"/>
        <v>36612835425</v>
      </c>
      <c r="I10" s="1">
        <f t="shared" si="0"/>
        <v>44214650712</v>
      </c>
      <c r="J10" s="1">
        <f t="shared" si="0"/>
        <v>51851506252</v>
      </c>
      <c r="K10" s="1">
        <f t="shared" si="0"/>
        <v>76415475607</v>
      </c>
      <c r="L10" s="1">
        <f t="shared" si="0"/>
        <v>111508825351</v>
      </c>
      <c r="M10" s="1">
        <f t="shared" si="0"/>
        <v>129959128807</v>
      </c>
      <c r="O10" s="10" t="s">
        <v>44</v>
      </c>
      <c r="P10" s="1">
        <f>SUM(P3:P9)</f>
        <v>117002383571</v>
      </c>
      <c r="Q10" s="1">
        <f t="shared" ref="Q10:AA10" si="1">SUM(Q3:Q9)</f>
        <v>77294973839</v>
      </c>
      <c r="R10" s="1">
        <f t="shared" si="1"/>
        <v>102742685673</v>
      </c>
      <c r="S10" s="1">
        <f t="shared" si="1"/>
        <v>71418049344</v>
      </c>
      <c r="T10" s="1">
        <f t="shared" si="1"/>
        <v>46494019729</v>
      </c>
      <c r="U10" s="1">
        <f t="shared" si="1"/>
        <v>76052921951</v>
      </c>
      <c r="V10" s="1">
        <f t="shared" si="1"/>
        <v>130882723457</v>
      </c>
      <c r="W10" s="1">
        <f t="shared" si="1"/>
        <v>154319305536</v>
      </c>
      <c r="X10" s="1">
        <f t="shared" si="1"/>
        <v>158619109453</v>
      </c>
      <c r="Y10" s="1">
        <f t="shared" si="1"/>
        <v>124872751510</v>
      </c>
      <c r="Z10" s="1">
        <f t="shared" si="1"/>
        <v>96717536366</v>
      </c>
      <c r="AA10" s="1">
        <f t="shared" si="1"/>
        <v>209933776816</v>
      </c>
    </row>
    <row r="11" spans="1:27" x14ac:dyDescent="0.25">
      <c r="A11" t="s">
        <v>12</v>
      </c>
      <c r="B11" s="1">
        <f>SUM(B2+B10)</f>
        <v>190565529301</v>
      </c>
      <c r="C11" s="1">
        <f t="shared" ref="C11:M11" si="2">SUM(C2+C10)</f>
        <v>172968291636</v>
      </c>
      <c r="D11" s="1">
        <f t="shared" si="2"/>
        <v>128756367070</v>
      </c>
      <c r="E11" s="1">
        <f t="shared" si="2"/>
        <v>148419945868</v>
      </c>
      <c r="F11" s="1">
        <f t="shared" si="2"/>
        <v>130630081571</v>
      </c>
      <c r="G11" s="1">
        <f t="shared" si="2"/>
        <v>110039866907</v>
      </c>
      <c r="H11" s="1">
        <f t="shared" si="2"/>
        <v>98477739806</v>
      </c>
      <c r="I11" s="1">
        <f t="shared" si="2"/>
        <v>115522492745</v>
      </c>
      <c r="J11" s="1">
        <f t="shared" si="2"/>
        <v>133798678740</v>
      </c>
      <c r="K11" s="1">
        <f t="shared" si="2"/>
        <v>207746319624</v>
      </c>
      <c r="L11" s="1">
        <f t="shared" si="2"/>
        <v>296349195809</v>
      </c>
      <c r="M11" s="1">
        <f t="shared" si="2"/>
        <v>333448000192</v>
      </c>
      <c r="O11" t="s">
        <v>12</v>
      </c>
      <c r="P11" s="1">
        <f>SUM(P2+P10)</f>
        <v>296882803261</v>
      </c>
      <c r="Q11" s="1">
        <f t="shared" ref="Q11:AA11" si="3">SUM(Q2+Q10)</f>
        <v>184025522437</v>
      </c>
      <c r="R11" s="1">
        <f t="shared" si="3"/>
        <v>253992900286</v>
      </c>
      <c r="S11" s="1">
        <f t="shared" si="3"/>
        <v>227811622707</v>
      </c>
      <c r="T11" s="1">
        <f t="shared" si="3"/>
        <v>153765711945</v>
      </c>
      <c r="U11" s="1">
        <f t="shared" si="3"/>
        <v>207984676085</v>
      </c>
      <c r="V11" s="1">
        <f t="shared" si="3"/>
        <v>426484176369</v>
      </c>
      <c r="W11" s="1">
        <f t="shared" si="3"/>
        <v>518278340185</v>
      </c>
      <c r="X11" s="1">
        <f t="shared" si="3"/>
        <v>526071142445</v>
      </c>
      <c r="Y11" s="1">
        <f t="shared" si="3"/>
        <v>399156365862</v>
      </c>
      <c r="Z11" s="1">
        <f t="shared" si="3"/>
        <v>307763105814</v>
      </c>
      <c r="AA11" s="1">
        <f t="shared" si="3"/>
        <v>667690842587</v>
      </c>
    </row>
    <row r="12" spans="1:27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P12" s="1"/>
      <c r="Q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B13" s="2">
        <v>43466</v>
      </c>
      <c r="C13" s="2">
        <v>43497</v>
      </c>
      <c r="D13" s="2">
        <v>43525</v>
      </c>
      <c r="E13" s="2">
        <v>43556</v>
      </c>
      <c r="F13" s="2">
        <v>43586</v>
      </c>
      <c r="G13" s="2">
        <v>43617</v>
      </c>
      <c r="H13" s="2">
        <v>43647</v>
      </c>
      <c r="I13" s="2">
        <v>43678</v>
      </c>
      <c r="J13" s="2">
        <v>43709</v>
      </c>
      <c r="K13" s="2">
        <v>43739</v>
      </c>
      <c r="L13" s="2">
        <v>43770</v>
      </c>
      <c r="M13" s="2">
        <v>43800</v>
      </c>
      <c r="P13" s="2">
        <v>43831</v>
      </c>
      <c r="Q13" s="2">
        <v>43862</v>
      </c>
      <c r="R13" s="2">
        <v>43891</v>
      </c>
      <c r="S13" s="2">
        <v>43922</v>
      </c>
      <c r="T13" s="2">
        <v>43952</v>
      </c>
      <c r="U13" s="2">
        <v>43983</v>
      </c>
      <c r="V13" s="2">
        <v>44013</v>
      </c>
      <c r="W13" s="2">
        <v>44044</v>
      </c>
      <c r="X13" s="2">
        <v>44075</v>
      </c>
      <c r="Y13" s="2">
        <v>44105</v>
      </c>
      <c r="Z13" s="2">
        <v>44136</v>
      </c>
      <c r="AA13" s="2">
        <v>44166</v>
      </c>
    </row>
    <row r="14" spans="1:27" x14ac:dyDescent="0.25">
      <c r="A14" t="s">
        <v>45</v>
      </c>
      <c r="B14" s="9">
        <f>B2/B$11</f>
        <v>0.6090447302600962</v>
      </c>
      <c r="C14" s="9">
        <f t="shared" ref="C14:M14" si="4">C2/C$11</f>
        <v>0.62413734347440974</v>
      </c>
      <c r="D14" s="9">
        <f t="shared" si="4"/>
        <v>0.594607477946139</v>
      </c>
      <c r="E14" s="9">
        <f t="shared" si="4"/>
        <v>0.59614116552562713</v>
      </c>
      <c r="F14" s="9">
        <f t="shared" si="4"/>
        <v>0.55951105612894159</v>
      </c>
      <c r="G14" s="9">
        <f t="shared" si="4"/>
        <v>0.59349090584773834</v>
      </c>
      <c r="H14" s="9">
        <f t="shared" si="4"/>
        <v>0.62821206602500368</v>
      </c>
      <c r="I14" s="9">
        <f t="shared" si="4"/>
        <v>0.61726370630178695</v>
      </c>
      <c r="J14" s="9">
        <f t="shared" si="4"/>
        <v>0.61246623105480147</v>
      </c>
      <c r="K14" s="9">
        <f t="shared" si="4"/>
        <v>0.63216929308156056</v>
      </c>
      <c r="L14" s="9">
        <f t="shared" si="4"/>
        <v>0.62372489303845269</v>
      </c>
      <c r="M14" s="9">
        <f t="shared" si="4"/>
        <v>0.61025668550367884</v>
      </c>
      <c r="O14" t="s">
        <v>45</v>
      </c>
      <c r="P14" s="9">
        <f>P2/P$11</f>
        <v>0.60589706683637334</v>
      </c>
      <c r="Q14" s="9">
        <f>Q2/Q$11</f>
        <v>0.57997688138360559</v>
      </c>
      <c r="R14" s="9">
        <f>R2/R$11</f>
        <v>0.59548993079212009</v>
      </c>
      <c r="S14" s="9">
        <f>S2/S$11</f>
        <v>0.68650392593948395</v>
      </c>
      <c r="T14" s="9">
        <f>T2/T$11</f>
        <v>0.69763077125002804</v>
      </c>
      <c r="U14" s="9">
        <f>U2/U$11</f>
        <v>0.6343340125696646</v>
      </c>
      <c r="V14" s="9">
        <f>V2/V$11</f>
        <v>0.69311235748226574</v>
      </c>
      <c r="W14" s="9">
        <f>W2/W$11</f>
        <v>0.70224627662248906</v>
      </c>
      <c r="X14" s="9">
        <f>X2/X$11</f>
        <v>0.69848353833705412</v>
      </c>
      <c r="Y14" s="9">
        <f>Y2/Y$11</f>
        <v>0.68715831140427774</v>
      </c>
      <c r="Z14" s="9">
        <f>Z2/Z$11</f>
        <v>0.68574031604537977</v>
      </c>
      <c r="AA14" s="9">
        <f>AA2/AA$11</f>
        <v>0.68558236323475463</v>
      </c>
    </row>
    <row r="15" spans="1:27" x14ac:dyDescent="0.25">
      <c r="A15" t="s">
        <v>44</v>
      </c>
      <c r="B15" s="9">
        <f>B16-B14</f>
        <v>0.3909552697399038</v>
      </c>
      <c r="C15" s="9">
        <f t="shared" ref="C15:M15" si="5">C16-C14</f>
        <v>0.37586265652559026</v>
      </c>
      <c r="D15" s="9">
        <f t="shared" si="5"/>
        <v>0.405392522053861</v>
      </c>
      <c r="E15" s="9">
        <f t="shared" si="5"/>
        <v>0.40385883447437287</v>
      </c>
      <c r="F15" s="9">
        <f t="shared" si="5"/>
        <v>0.44048894387105841</v>
      </c>
      <c r="G15" s="9">
        <f t="shared" si="5"/>
        <v>0.40650909415226166</v>
      </c>
      <c r="H15" s="9">
        <f t="shared" si="5"/>
        <v>0.37178793397499632</v>
      </c>
      <c r="I15" s="9">
        <f t="shared" si="5"/>
        <v>0.38273629369821305</v>
      </c>
      <c r="J15" s="9">
        <f t="shared" si="5"/>
        <v>0.38753376894519853</v>
      </c>
      <c r="K15" s="9">
        <f t="shared" si="5"/>
        <v>0.36783070691843944</v>
      </c>
      <c r="L15" s="9">
        <f t="shared" si="5"/>
        <v>0.37627510696154731</v>
      </c>
      <c r="M15" s="9">
        <f t="shared" si="5"/>
        <v>0.38974331449632116</v>
      </c>
      <c r="O15" t="s">
        <v>44</v>
      </c>
      <c r="P15" s="9">
        <f>P16-P14</f>
        <v>0.39410293316362666</v>
      </c>
      <c r="Q15" s="9">
        <f t="shared" ref="Q15:AA15" si="6">Q16-Q14</f>
        <v>0.42002311861639441</v>
      </c>
      <c r="R15" s="9">
        <f t="shared" si="6"/>
        <v>0.40451006920787991</v>
      </c>
      <c r="S15" s="9">
        <f t="shared" si="6"/>
        <v>0.31349607406051605</v>
      </c>
      <c r="T15" s="9">
        <f t="shared" si="6"/>
        <v>0.30236922874997196</v>
      </c>
      <c r="U15" s="9">
        <f t="shared" si="6"/>
        <v>0.3656659874303354</v>
      </c>
      <c r="V15" s="9">
        <f t="shared" si="6"/>
        <v>0.30688764251773426</v>
      </c>
      <c r="W15" s="9">
        <f t="shared" si="6"/>
        <v>0.29775372337751094</v>
      </c>
      <c r="X15" s="9">
        <f t="shared" si="6"/>
        <v>0.30151646166294588</v>
      </c>
      <c r="Y15" s="9">
        <f t="shared" si="6"/>
        <v>0.31284168859572226</v>
      </c>
      <c r="Z15" s="9">
        <f t="shared" si="6"/>
        <v>0.31425968395462023</v>
      </c>
      <c r="AA15" s="9">
        <f t="shared" si="6"/>
        <v>0.31441763676524537</v>
      </c>
    </row>
    <row r="16" spans="1:27" x14ac:dyDescent="0.25">
      <c r="A16" t="s">
        <v>42</v>
      </c>
      <c r="B16" s="9">
        <f>B11/B$11</f>
        <v>1</v>
      </c>
      <c r="C16" s="9">
        <f>C11/C$11</f>
        <v>1</v>
      </c>
      <c r="D16" s="9">
        <f>D11/D$11</f>
        <v>1</v>
      </c>
      <c r="E16" s="9">
        <f>E11/E$11</f>
        <v>1</v>
      </c>
      <c r="F16" s="9">
        <f>F11/F$11</f>
        <v>1</v>
      </c>
      <c r="G16" s="9">
        <f>G11/G$11</f>
        <v>1</v>
      </c>
      <c r="H16" s="9">
        <f>H11/H$11</f>
        <v>1</v>
      </c>
      <c r="I16" s="9">
        <f>I11/I$11</f>
        <v>1</v>
      </c>
      <c r="J16" s="9">
        <f>J11/J$11</f>
        <v>1</v>
      </c>
      <c r="K16" s="9">
        <f>K11/K$11</f>
        <v>1</v>
      </c>
      <c r="L16" s="9">
        <f>L11/L$11</f>
        <v>1</v>
      </c>
      <c r="M16" s="9">
        <f>M11/M$11</f>
        <v>1</v>
      </c>
      <c r="O16" t="s">
        <v>12</v>
      </c>
      <c r="P16" s="9">
        <f>P11/P$11</f>
        <v>1</v>
      </c>
      <c r="Q16" s="9">
        <f t="shared" ref="Q16:AA16" si="7">Q11/Q$11</f>
        <v>1</v>
      </c>
      <c r="R16" s="9">
        <f t="shared" si="7"/>
        <v>1</v>
      </c>
      <c r="S16" s="9">
        <f t="shared" si="7"/>
        <v>1</v>
      </c>
      <c r="T16" s="9">
        <f t="shared" si="7"/>
        <v>1</v>
      </c>
      <c r="U16" s="9">
        <f t="shared" si="7"/>
        <v>1</v>
      </c>
      <c r="V16" s="9">
        <f t="shared" si="7"/>
        <v>1</v>
      </c>
      <c r="W16" s="9">
        <f t="shared" si="7"/>
        <v>1</v>
      </c>
      <c r="X16" s="9">
        <f t="shared" si="7"/>
        <v>1</v>
      </c>
      <c r="Y16" s="9">
        <f t="shared" si="7"/>
        <v>1</v>
      </c>
      <c r="Z16" s="9">
        <f t="shared" si="7"/>
        <v>1</v>
      </c>
      <c r="AA16" s="9">
        <f t="shared" si="7"/>
        <v>1</v>
      </c>
    </row>
    <row r="17" spans="1:16" x14ac:dyDescent="0.25">
      <c r="P17" s="8"/>
    </row>
    <row r="18" spans="1:16" x14ac:dyDescent="0.25">
      <c r="B18" t="s">
        <v>46</v>
      </c>
      <c r="C18" t="s">
        <v>47</v>
      </c>
      <c r="D18" t="s">
        <v>48</v>
      </c>
      <c r="E18" t="s">
        <v>49</v>
      </c>
      <c r="F18" t="s">
        <v>17</v>
      </c>
      <c r="G18" t="s">
        <v>50</v>
      </c>
      <c r="H18" t="s">
        <v>51</v>
      </c>
      <c r="I18" t="s">
        <v>52</v>
      </c>
      <c r="J18" t="s">
        <v>53</v>
      </c>
      <c r="K18" t="s">
        <v>54</v>
      </c>
      <c r="L18" t="s">
        <v>55</v>
      </c>
      <c r="M18" t="s">
        <v>56</v>
      </c>
    </row>
    <row r="19" spans="1:16" x14ac:dyDescent="0.25">
      <c r="A19" s="9" t="s">
        <v>57</v>
      </c>
      <c r="B19" s="9">
        <v>0.6090447302600962</v>
      </c>
      <c r="C19" s="9">
        <v>0.62413734347440974</v>
      </c>
      <c r="D19" s="9">
        <v>0.594607477946139</v>
      </c>
      <c r="E19" s="9">
        <v>0.59614116552562713</v>
      </c>
      <c r="F19" s="9">
        <v>0.55951105612894159</v>
      </c>
      <c r="G19" s="9">
        <v>0.59349090584773834</v>
      </c>
      <c r="H19" s="9">
        <v>0.62821206602500368</v>
      </c>
      <c r="I19" s="9">
        <v>0.61726370630178695</v>
      </c>
      <c r="J19" s="9">
        <v>0.61246623105480147</v>
      </c>
      <c r="K19" s="9">
        <v>0.63216929308156056</v>
      </c>
      <c r="L19" s="9">
        <v>0.62372489303845269</v>
      </c>
      <c r="M19" s="9">
        <v>0.61025668550367884</v>
      </c>
    </row>
    <row r="20" spans="1:16" x14ac:dyDescent="0.25">
      <c r="A20" s="9" t="s">
        <v>58</v>
      </c>
      <c r="B20" s="11">
        <v>0.60589706683637334</v>
      </c>
      <c r="C20" s="11">
        <v>0.57997688138360559</v>
      </c>
      <c r="D20" s="11">
        <v>0.59548993079212009</v>
      </c>
      <c r="E20" s="11">
        <v>0.68650392593948395</v>
      </c>
      <c r="F20" s="11">
        <v>0.69763077125002804</v>
      </c>
      <c r="G20" s="11">
        <v>0.6343340125696646</v>
      </c>
      <c r="H20" s="11">
        <v>0.69311235748226574</v>
      </c>
      <c r="I20" s="11">
        <v>0.70224627662248906</v>
      </c>
      <c r="J20" s="11">
        <v>0.69848353833705412</v>
      </c>
      <c r="K20" s="11">
        <v>0.68715831140427774</v>
      </c>
      <c r="L20" s="11">
        <v>0.68574031604537977</v>
      </c>
      <c r="M20" s="11">
        <v>0.68558236323475463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ABB1A-E7A2-4946-9EBB-5E0D36DC77D3}">
  <dimension ref="A1:AC24"/>
  <sheetViews>
    <sheetView topLeftCell="A13" workbookViewId="0">
      <selection activeCell="A12" sqref="A12:J24"/>
    </sheetView>
  </sheetViews>
  <sheetFormatPr defaultRowHeight="15" x14ac:dyDescent="0.25"/>
  <sheetData>
    <row r="1" spans="1:29" x14ac:dyDescent="0.25">
      <c r="B1" s="2">
        <v>43466</v>
      </c>
      <c r="C1" s="2">
        <v>43497</v>
      </c>
      <c r="D1" s="2">
        <v>43525</v>
      </c>
      <c r="E1" s="2">
        <v>43556</v>
      </c>
      <c r="F1" s="2">
        <v>43586</v>
      </c>
      <c r="G1" s="2">
        <v>43617</v>
      </c>
      <c r="H1" s="2">
        <v>43647</v>
      </c>
      <c r="I1" s="2">
        <v>43678</v>
      </c>
      <c r="J1" s="2">
        <v>43709</v>
      </c>
      <c r="K1" s="2">
        <v>43739</v>
      </c>
      <c r="L1" s="2">
        <v>43770</v>
      </c>
      <c r="M1" s="2">
        <v>43800</v>
      </c>
      <c r="R1" s="2">
        <v>43831</v>
      </c>
      <c r="S1" s="2">
        <v>43862</v>
      </c>
      <c r="T1" s="2">
        <v>43891</v>
      </c>
      <c r="U1" s="2">
        <v>43922</v>
      </c>
      <c r="V1" s="2">
        <v>43952</v>
      </c>
      <c r="W1" s="2">
        <v>43983</v>
      </c>
      <c r="X1" s="2">
        <v>44013</v>
      </c>
      <c r="Y1" s="2">
        <v>44044</v>
      </c>
      <c r="Z1" s="2">
        <v>44075</v>
      </c>
      <c r="AA1" s="2">
        <v>44105</v>
      </c>
      <c r="AB1" s="2">
        <v>44136</v>
      </c>
      <c r="AC1" s="2">
        <v>44166</v>
      </c>
    </row>
    <row r="2" spans="1:29" x14ac:dyDescent="0.25">
      <c r="A2" s="2" t="s">
        <v>4</v>
      </c>
      <c r="B2" s="9">
        <v>0.6090447302632922</v>
      </c>
      <c r="C2" s="9">
        <v>0.6241373434708013</v>
      </c>
      <c r="D2" s="9">
        <v>0.594607477946139</v>
      </c>
      <c r="E2" s="9">
        <v>0.59614116552562713</v>
      </c>
      <c r="F2" s="9">
        <v>0.55951105612894159</v>
      </c>
      <c r="G2" s="9">
        <v>0.59349090584773834</v>
      </c>
      <c r="H2" s="9">
        <v>0.62821206601862445</v>
      </c>
      <c r="I2" s="9">
        <v>0.61726370630178695</v>
      </c>
      <c r="J2" s="9">
        <v>0.61246623105480147</v>
      </c>
      <c r="K2" s="9">
        <v>0.63216929308460346</v>
      </c>
      <c r="L2" s="9">
        <v>0.62372489303845269</v>
      </c>
      <c r="M2" s="9">
        <v>0.61025668550550904</v>
      </c>
      <c r="Q2" s="9" t="s">
        <v>4</v>
      </c>
      <c r="R2" s="9">
        <v>0.60589706683433253</v>
      </c>
      <c r="S2" s="9">
        <v>0.57997688138360559</v>
      </c>
      <c r="T2" s="9">
        <v>0.59548993079212009</v>
      </c>
      <c r="U2" s="9">
        <v>0.68650392594249743</v>
      </c>
      <c r="V2" s="9">
        <v>0.69763077124549111</v>
      </c>
      <c r="W2" s="9">
        <v>0.63433401256661459</v>
      </c>
      <c r="X2" s="9">
        <v>0.69311235748226574</v>
      </c>
      <c r="Y2" s="9">
        <v>0.70224627662248906</v>
      </c>
      <c r="Z2" s="9">
        <v>0.69848353833439858</v>
      </c>
      <c r="AA2" s="9">
        <v>0.68715831140427774</v>
      </c>
      <c r="AB2" s="9">
        <v>0.68574031604537977</v>
      </c>
      <c r="AC2" s="9">
        <v>0.68558236323578137</v>
      </c>
    </row>
    <row r="3" spans="1:29" x14ac:dyDescent="0.25">
      <c r="A3" s="2" t="s">
        <v>5</v>
      </c>
      <c r="B3" s="9">
        <v>3.7943954143022443E-2</v>
      </c>
      <c r="C3" s="9">
        <v>4.397125147053868E-2</v>
      </c>
      <c r="D3" s="9">
        <v>5.3583926915622936E-2</v>
      </c>
      <c r="E3" s="9">
        <v>6.2236961022848501E-2</v>
      </c>
      <c r="F3" s="9">
        <v>7.2345560971447953E-2</v>
      </c>
      <c r="G3" s="9">
        <v>6.6980310919761185E-2</v>
      </c>
      <c r="H3" s="9">
        <v>6.1769798229747867E-2</v>
      </c>
      <c r="I3" s="9">
        <v>6.8662032938544865E-2</v>
      </c>
      <c r="J3" s="9">
        <v>4.2344056909631035E-2</v>
      </c>
      <c r="K3" s="9">
        <v>5.7808715051096381E-2</v>
      </c>
      <c r="L3" s="9">
        <v>3.9612902467824021E-2</v>
      </c>
      <c r="M3" s="9">
        <v>4.2201391620101288E-2</v>
      </c>
      <c r="Q3" s="9" t="s">
        <v>5</v>
      </c>
      <c r="R3" s="9">
        <v>4.2834371941635821E-2</v>
      </c>
      <c r="S3" s="9">
        <v>4.7002160979932206E-2</v>
      </c>
      <c r="T3" s="9">
        <v>5.2532705843256429E-2</v>
      </c>
      <c r="U3" s="9">
        <v>4.7229091936566173E-2</v>
      </c>
      <c r="V3" s="9">
        <v>4.8071474488381775E-2</v>
      </c>
      <c r="W3" s="9">
        <v>4.7834834499471512E-2</v>
      </c>
      <c r="X3" s="9">
        <v>4.6090723912327575E-2</v>
      </c>
      <c r="Y3" s="9">
        <v>4.1819930590314296E-2</v>
      </c>
      <c r="Z3" s="9">
        <v>4.373661449281651E-2</v>
      </c>
      <c r="AA3" s="9">
        <v>4.0280640060138054E-2</v>
      </c>
      <c r="AB3" s="9">
        <v>5.121339596022173E-2</v>
      </c>
      <c r="AC3" s="9">
        <v>6.2579454761083037E-2</v>
      </c>
    </row>
    <row r="4" spans="1:29" x14ac:dyDescent="0.25">
      <c r="A4" s="2" t="s">
        <v>6</v>
      </c>
      <c r="B4" s="9">
        <v>1.5856802566024199E-2</v>
      </c>
      <c r="C4" s="9">
        <v>3.1245971321392754E-2</v>
      </c>
      <c r="D4" s="9">
        <v>3.5572321891545272E-2</v>
      </c>
      <c r="E4" s="9">
        <v>3.1571225394243181E-2</v>
      </c>
      <c r="F4" s="9">
        <v>4.6627479534179492E-2</v>
      </c>
      <c r="G4" s="9">
        <v>6.0034606281223681E-2</v>
      </c>
      <c r="H4" s="9">
        <v>2.7500677821278501E-2</v>
      </c>
      <c r="I4" s="9">
        <v>3.8169548589409637E-2</v>
      </c>
      <c r="J4" s="9">
        <v>3.7350294906208129E-2</v>
      </c>
      <c r="K4" s="9">
        <v>2.5811809998516712E-2</v>
      </c>
      <c r="L4" s="9">
        <v>2.3774436298929311E-2</v>
      </c>
      <c r="M4" s="9">
        <v>4.5251966604558658E-2</v>
      </c>
      <c r="Q4" s="9" t="s">
        <v>6</v>
      </c>
      <c r="R4" s="9">
        <v>6.6258987199201785E-2</v>
      </c>
      <c r="S4" s="9">
        <v>6.1292064495354986E-2</v>
      </c>
      <c r="T4" s="9">
        <v>5.3649290612675801E-2</v>
      </c>
      <c r="U4" s="9">
        <v>2.0114473851554342E-2</v>
      </c>
      <c r="V4" s="9">
        <v>2.2074324061218627E-2</v>
      </c>
      <c r="W4" s="9">
        <v>3.3022177903914866E-2</v>
      </c>
      <c r="X4" s="9">
        <v>1.6910174113377058E-2</v>
      </c>
      <c r="Y4" s="9">
        <v>2.5050162108579958E-2</v>
      </c>
      <c r="Z4" s="9">
        <v>3.4057918375184529E-2</v>
      </c>
      <c r="AA4" s="9">
        <v>3.1285790858005355E-2</v>
      </c>
      <c r="AB4" s="9">
        <v>2.5983725485383465E-2</v>
      </c>
      <c r="AC4" s="9">
        <v>2.0516878748768445E-2</v>
      </c>
    </row>
    <row r="5" spans="1:29" x14ac:dyDescent="0.25">
      <c r="A5" s="2" t="s">
        <v>7</v>
      </c>
      <c r="B5" s="9">
        <v>2.1688471021920541E-3</v>
      </c>
      <c r="C5" s="9">
        <v>2.2577151355553109E-3</v>
      </c>
      <c r="D5" s="9">
        <v>2.6363179446920689E-3</v>
      </c>
      <c r="E5" s="9">
        <v>1.2627115709008406E-3</v>
      </c>
      <c r="F5" s="9">
        <v>5.8114726705378768E-3</v>
      </c>
      <c r="G5" s="9">
        <v>1.3744571331390696E-3</v>
      </c>
      <c r="H5" s="9">
        <v>5.0549086623596093E-4</v>
      </c>
      <c r="I5" s="9">
        <v>9.2285298271157904E-4</v>
      </c>
      <c r="J5" s="9">
        <v>3.5933258125385881E-3</v>
      </c>
      <c r="K5" s="9">
        <v>1.9371341727271009E-3</v>
      </c>
      <c r="L5" s="9">
        <v>1.5582653826320106E-3</v>
      </c>
      <c r="M5" s="9">
        <v>2.8268082383462478E-3</v>
      </c>
      <c r="Q5" s="9" t="s">
        <v>7</v>
      </c>
      <c r="R5" s="9">
        <v>2.1504853328825949E-3</v>
      </c>
      <c r="S5" s="9">
        <v>1.3204986231363175E-3</v>
      </c>
      <c r="T5" s="9">
        <v>9.2363432889596754E-4</v>
      </c>
      <c r="U5" s="9">
        <v>1.1823899448169185E-3</v>
      </c>
      <c r="V5" s="9">
        <v>1.6986672301281837E-3</v>
      </c>
      <c r="W5" s="9">
        <v>1.9114228965388662E-3</v>
      </c>
      <c r="X5" s="9">
        <v>1.9237996963575922E-3</v>
      </c>
      <c r="Y5" s="9">
        <v>2.222044810109027E-3</v>
      </c>
      <c r="Z5" s="9">
        <v>3.4559187328606676E-3</v>
      </c>
      <c r="AA5" s="9">
        <v>1.1937797784358564E-3</v>
      </c>
      <c r="AB5" s="9">
        <v>2.9204281962997855E-3</v>
      </c>
      <c r="AC5" s="9">
        <v>2.5458394987363598E-4</v>
      </c>
    </row>
    <row r="6" spans="1:29" x14ac:dyDescent="0.25">
      <c r="A6" s="2" t="s">
        <v>8</v>
      </c>
      <c r="B6" s="9">
        <v>8.6514185474990832E-2</v>
      </c>
      <c r="C6" s="9">
        <v>6.0247941465884414E-2</v>
      </c>
      <c r="D6" s="9">
        <v>5.6850639021373252E-2</v>
      </c>
      <c r="E6" s="9">
        <v>5.7721153156996781E-2</v>
      </c>
      <c r="F6" s="9">
        <v>7.4107959817343722E-2</v>
      </c>
      <c r="G6" s="9">
        <v>3.8265212712031586E-2</v>
      </c>
      <c r="H6" s="9">
        <v>4.0701321139735284E-2</v>
      </c>
      <c r="I6" s="9">
        <v>4.1433908776238468E-2</v>
      </c>
      <c r="J6" s="9">
        <v>5.8189479547322474E-2</v>
      </c>
      <c r="K6" s="9">
        <v>5.0091651837127861E-2</v>
      </c>
      <c r="L6" s="9">
        <v>6.7454255306580155E-2</v>
      </c>
      <c r="M6" s="9">
        <v>6.2388466453791307E-2</v>
      </c>
      <c r="Q6" s="9" t="s">
        <v>8</v>
      </c>
      <c r="R6" s="9">
        <v>6.5941059842133873E-2</v>
      </c>
      <c r="S6" s="9">
        <v>5.2953982583237066E-2</v>
      </c>
      <c r="T6" s="9">
        <v>7.7749165739529488E-2</v>
      </c>
      <c r="U6" s="9">
        <v>7.2107369096789095E-2</v>
      </c>
      <c r="V6" s="9">
        <v>4.037676079684361E-2</v>
      </c>
      <c r="W6" s="9">
        <v>6.8142306946400999E-2</v>
      </c>
      <c r="X6" s="9">
        <v>4.0907497529064557E-2</v>
      </c>
      <c r="Y6" s="9">
        <v>4.305745448678093E-2</v>
      </c>
      <c r="Z6" s="9">
        <v>4.2635518319197069E-2</v>
      </c>
      <c r="AA6" s="9">
        <v>4.4634055770413295E-2</v>
      </c>
      <c r="AB6" s="9">
        <v>4.8911672181062439E-2</v>
      </c>
      <c r="AC6" s="9">
        <v>4.44327492422944E-2</v>
      </c>
    </row>
    <row r="7" spans="1:29" x14ac:dyDescent="0.25">
      <c r="A7" s="2" t="s">
        <v>9</v>
      </c>
      <c r="B7" s="9">
        <v>1.5620624925895242E-2</v>
      </c>
      <c r="C7" s="9">
        <v>1.3153738708218309E-2</v>
      </c>
      <c r="D7" s="9">
        <v>1.1801882443404669E-2</v>
      </c>
      <c r="E7" s="9">
        <v>1.1256205884118966E-2</v>
      </c>
      <c r="F7" s="9">
        <v>1.943472236615067E-2</v>
      </c>
      <c r="G7" s="9">
        <v>1.2434808269592304E-2</v>
      </c>
      <c r="H7" s="9">
        <v>8.9787943217716753E-3</v>
      </c>
      <c r="I7" s="9">
        <v>1.43972349841108E-2</v>
      </c>
      <c r="J7" s="9">
        <v>2.4600841921587423E-2</v>
      </c>
      <c r="K7" s="9">
        <v>1.3667022059175186E-2</v>
      </c>
      <c r="L7" s="9">
        <v>1.040071540800312E-2</v>
      </c>
      <c r="M7" s="9">
        <v>7.7067885533216671E-3</v>
      </c>
      <c r="Q7" s="9" t="s">
        <v>9</v>
      </c>
      <c r="R7" s="9">
        <v>1.1197941495675448E-2</v>
      </c>
      <c r="S7" s="9">
        <v>1.8465965551943242E-2</v>
      </c>
      <c r="T7" s="9">
        <v>1.2194251790158086E-2</v>
      </c>
      <c r="U7" s="9">
        <v>9.9698018609486044E-3</v>
      </c>
      <c r="V7" s="9">
        <v>1.3594486784765788E-2</v>
      </c>
      <c r="W7" s="9">
        <v>8.7677052478903651E-3</v>
      </c>
      <c r="X7" s="9">
        <v>8.1172331350571406E-3</v>
      </c>
      <c r="Y7" s="9">
        <v>8.8060297163313535E-3</v>
      </c>
      <c r="Z7" s="9">
        <v>9.418095008887812E-3</v>
      </c>
      <c r="AA7" s="9">
        <v>6.6599892908111068E-3</v>
      </c>
      <c r="AB7" s="9">
        <v>6.8688235661281674E-3</v>
      </c>
      <c r="AC7" s="9">
        <v>4.522137960295743E-3</v>
      </c>
    </row>
    <row r="8" spans="1:29" x14ac:dyDescent="0.25">
      <c r="A8" s="2" t="s">
        <v>10</v>
      </c>
      <c r="B8" s="9">
        <v>0.19803972326804226</v>
      </c>
      <c r="C8" s="9">
        <v>0.18238168061580068</v>
      </c>
      <c r="D8" s="9">
        <v>0.19054282069532144</v>
      </c>
      <c r="E8" s="9">
        <v>0.19881571138183593</v>
      </c>
      <c r="F8" s="9">
        <v>0.16371787033123783</v>
      </c>
      <c r="G8" s="9">
        <v>0.18541213951343044</v>
      </c>
      <c r="H8" s="9">
        <v>0.20067141489771784</v>
      </c>
      <c r="I8" s="9">
        <v>0.19912116905904981</v>
      </c>
      <c r="J8" s="9">
        <v>0.20585825277485098</v>
      </c>
      <c r="K8" s="9">
        <v>0.19859031018151632</v>
      </c>
      <c r="L8" s="9">
        <v>0.20818058737963471</v>
      </c>
      <c r="M8" s="9">
        <v>0.1941498655889895</v>
      </c>
      <c r="Q8" s="9" t="s">
        <v>10</v>
      </c>
      <c r="R8" s="9">
        <v>0.18193839375173287</v>
      </c>
      <c r="S8" s="9">
        <v>0.17943512815894552</v>
      </c>
      <c r="T8" s="9">
        <v>0.15616822269967345</v>
      </c>
      <c r="U8" s="9">
        <v>0.1260117174708309</v>
      </c>
      <c r="V8" s="9">
        <v>0.14618980283389998</v>
      </c>
      <c r="W8" s="9">
        <v>0.17556507041846392</v>
      </c>
      <c r="X8" s="9">
        <v>0.16619006915200499</v>
      </c>
      <c r="Y8" s="9">
        <v>0.15851331588288067</v>
      </c>
      <c r="Z8" s="9">
        <v>0.14698925146191691</v>
      </c>
      <c r="AA8" s="9">
        <v>0.15626547885638542</v>
      </c>
      <c r="AB8" s="9">
        <v>0.15648463505273483</v>
      </c>
      <c r="AC8" s="9">
        <v>0.16285812106820111</v>
      </c>
    </row>
    <row r="9" spans="1:29" x14ac:dyDescent="0.25">
      <c r="A9" s="2" t="s">
        <v>11</v>
      </c>
      <c r="B9" s="9">
        <v>3.4811132261788336E-2</v>
      </c>
      <c r="C9" s="9">
        <v>4.2604357806027143E-2</v>
      </c>
      <c r="D9" s="9">
        <v>5.4404613141901377E-2</v>
      </c>
      <c r="E9" s="9">
        <v>4.0994866063428712E-2</v>
      </c>
      <c r="F9" s="9">
        <v>5.8443878180160856E-2</v>
      </c>
      <c r="G9" s="9">
        <v>4.2007559323083359E-2</v>
      </c>
      <c r="H9" s="9">
        <v>3.1660436694733902E-2</v>
      </c>
      <c r="I9" s="9">
        <v>2.0029546368147841E-2</v>
      </c>
      <c r="J9" s="9">
        <v>1.559751707305985E-2</v>
      </c>
      <c r="K9" s="9">
        <v>1.9924063620050513E-2</v>
      </c>
      <c r="L9" s="9">
        <v>2.5293944717943974E-2</v>
      </c>
      <c r="M9" s="9">
        <v>3.5218027438381268E-2</v>
      </c>
      <c r="Q9" s="9" t="s">
        <v>11</v>
      </c>
      <c r="R9" s="9">
        <v>2.3781693599036778E-2</v>
      </c>
      <c r="S9" s="9">
        <v>5.9553318223845061E-2</v>
      </c>
      <c r="T9" s="9">
        <v>5.1292798193690689E-2</v>
      </c>
      <c r="U9" s="9">
        <v>3.688122990038608E-2</v>
      </c>
      <c r="V9" s="9">
        <v>3.0363712552767555E-2</v>
      </c>
      <c r="W9" s="9">
        <v>3.0422469515896774E-2</v>
      </c>
      <c r="X9" s="9">
        <v>2.6748144979545349E-2</v>
      </c>
      <c r="Y9" s="9">
        <v>1.828478578251469E-2</v>
      </c>
      <c r="Z9" s="9">
        <v>2.1223145270936102E-2</v>
      </c>
      <c r="AA9" s="9">
        <v>3.2521953981533215E-2</v>
      </c>
      <c r="AB9" s="9">
        <v>2.1877003512789876E-2</v>
      </c>
      <c r="AC9" s="9">
        <v>1.9253711035199919E-2</v>
      </c>
    </row>
    <row r="10" spans="1:29" x14ac:dyDescent="0.25">
      <c r="A10" s="2" t="s">
        <v>42</v>
      </c>
      <c r="B10" s="9">
        <f>SUM(B2:B9)</f>
        <v>1.0000000000052474</v>
      </c>
      <c r="C10" s="9">
        <f t="shared" ref="C10:M10" si="0">SUM(C2:C9)</f>
        <v>0.99999999999421862</v>
      </c>
      <c r="D10" s="9">
        <f t="shared" si="0"/>
        <v>1</v>
      </c>
      <c r="E10" s="9">
        <f t="shared" si="0"/>
        <v>1</v>
      </c>
      <c r="F10" s="9">
        <f t="shared" si="0"/>
        <v>0.99999999999999989</v>
      </c>
      <c r="G10" s="9">
        <f t="shared" si="0"/>
        <v>1</v>
      </c>
      <c r="H10" s="9">
        <f t="shared" si="0"/>
        <v>0.99999999998984546</v>
      </c>
      <c r="I10" s="9">
        <f t="shared" si="0"/>
        <v>0.99999999999999989</v>
      </c>
      <c r="J10" s="9">
        <f t="shared" si="0"/>
        <v>0.99999999999999989</v>
      </c>
      <c r="K10" s="9">
        <f t="shared" si="0"/>
        <v>1.0000000000048135</v>
      </c>
      <c r="L10" s="9">
        <f t="shared" si="0"/>
        <v>1</v>
      </c>
      <c r="M10" s="9">
        <f t="shared" si="0"/>
        <v>1.0000000000029989</v>
      </c>
      <c r="Q10" s="9" t="s">
        <v>12</v>
      </c>
      <c r="R10" s="9">
        <f>SUM(R2:R9)</f>
        <v>0.99999999999663169</v>
      </c>
      <c r="S10" s="9">
        <f t="shared" ref="S10:AC10" si="1">SUM(S2:S9)</f>
        <v>0.99999999999999978</v>
      </c>
      <c r="T10" s="9">
        <f t="shared" si="1"/>
        <v>1</v>
      </c>
      <c r="U10" s="9">
        <f t="shared" si="1"/>
        <v>1.0000000000043894</v>
      </c>
      <c r="V10" s="9">
        <f t="shared" si="1"/>
        <v>0.99999999999349676</v>
      </c>
      <c r="W10" s="9">
        <f t="shared" si="1"/>
        <v>0.99999999999519185</v>
      </c>
      <c r="X10" s="9">
        <f t="shared" si="1"/>
        <v>1</v>
      </c>
      <c r="Y10" s="9">
        <f t="shared" si="1"/>
        <v>0.99999999999999989</v>
      </c>
      <c r="Z10" s="9">
        <f t="shared" si="1"/>
        <v>0.99999999999619815</v>
      </c>
      <c r="AA10" s="9">
        <f t="shared" si="1"/>
        <v>1</v>
      </c>
      <c r="AB10" s="9">
        <f t="shared" si="1"/>
        <v>1</v>
      </c>
      <c r="AC10" s="9">
        <f t="shared" si="1"/>
        <v>1.0000000000014977</v>
      </c>
    </row>
    <row r="11" spans="1:29" x14ac:dyDescent="0.25">
      <c r="A11" s="2"/>
      <c r="B11" s="9"/>
      <c r="C11" s="9"/>
      <c r="D11" s="9"/>
      <c r="E11" s="9"/>
      <c r="F11" s="9"/>
      <c r="G11" s="9"/>
      <c r="H11" s="9"/>
      <c r="I11" s="9"/>
      <c r="J11" s="9"/>
    </row>
    <row r="12" spans="1:29" x14ac:dyDescent="0.25">
      <c r="B12" s="2" t="s">
        <v>4</v>
      </c>
      <c r="C12" s="2" t="s">
        <v>5</v>
      </c>
      <c r="D12" s="2" t="s">
        <v>6</v>
      </c>
      <c r="E12" s="2" t="s">
        <v>7</v>
      </c>
      <c r="F12" s="2" t="s">
        <v>8</v>
      </c>
      <c r="G12" s="2" t="s">
        <v>9</v>
      </c>
      <c r="H12" s="2" t="s">
        <v>10</v>
      </c>
      <c r="I12" s="2" t="s">
        <v>11</v>
      </c>
      <c r="J12" s="2" t="s">
        <v>42</v>
      </c>
      <c r="R12" s="9" t="s">
        <v>4</v>
      </c>
      <c r="S12" s="9" t="s">
        <v>5</v>
      </c>
      <c r="T12" s="9" t="s">
        <v>6</v>
      </c>
      <c r="U12" s="9" t="s">
        <v>7</v>
      </c>
      <c r="V12" s="9" t="s">
        <v>8</v>
      </c>
      <c r="W12" s="9" t="s">
        <v>9</v>
      </c>
      <c r="X12" s="9" t="s">
        <v>10</v>
      </c>
      <c r="Y12" s="9" t="s">
        <v>11</v>
      </c>
      <c r="Z12" s="9" t="s">
        <v>12</v>
      </c>
    </row>
    <row r="13" spans="1:29" x14ac:dyDescent="0.25">
      <c r="A13" s="2">
        <v>43466</v>
      </c>
      <c r="B13" s="9">
        <v>0.6090447302632922</v>
      </c>
      <c r="C13" s="9">
        <v>3.7943954143022443E-2</v>
      </c>
      <c r="D13" s="9">
        <v>1.5856802566024199E-2</v>
      </c>
      <c r="E13" s="9">
        <v>2.1688471021920541E-3</v>
      </c>
      <c r="F13" s="9">
        <v>8.6514185474990832E-2</v>
      </c>
      <c r="G13" s="9">
        <v>1.5620624925895242E-2</v>
      </c>
      <c r="H13" s="9">
        <v>0.19803972326804226</v>
      </c>
      <c r="I13" s="9">
        <v>3.4811132261788336E-2</v>
      </c>
      <c r="J13" s="9">
        <f t="shared" ref="J13:J24" si="2">SUM(B13:I13)</f>
        <v>1.0000000000052474</v>
      </c>
      <c r="Q13" s="2">
        <v>43831</v>
      </c>
      <c r="R13" s="9">
        <v>0.60589706683433253</v>
      </c>
      <c r="S13" s="9">
        <v>4.2834371941635821E-2</v>
      </c>
      <c r="T13" s="9">
        <v>6.6258987199201785E-2</v>
      </c>
      <c r="U13" s="9">
        <v>2.1504853328825949E-3</v>
      </c>
      <c r="V13" s="9">
        <v>6.5941059842133873E-2</v>
      </c>
      <c r="W13" s="9">
        <v>1.1197941495675448E-2</v>
      </c>
      <c r="X13" s="9">
        <v>0.18193839375173287</v>
      </c>
      <c r="Y13" s="9">
        <v>2.3781693599036778E-2</v>
      </c>
      <c r="Z13" s="9">
        <f t="shared" ref="Z13:Z24" si="3">SUM(R13:Y13)</f>
        <v>0.99999999999663169</v>
      </c>
    </row>
    <row r="14" spans="1:29" x14ac:dyDescent="0.25">
      <c r="A14" s="2">
        <v>43497</v>
      </c>
      <c r="B14" s="9">
        <v>0.6241373434708013</v>
      </c>
      <c r="C14" s="9">
        <v>4.397125147053868E-2</v>
      </c>
      <c r="D14" s="9">
        <v>3.1245971321392754E-2</v>
      </c>
      <c r="E14" s="9">
        <v>2.2577151355553109E-3</v>
      </c>
      <c r="F14" s="9">
        <v>6.0247941465884414E-2</v>
      </c>
      <c r="G14" s="9">
        <v>1.3153738708218309E-2</v>
      </c>
      <c r="H14" s="9">
        <v>0.18238168061580068</v>
      </c>
      <c r="I14" s="9">
        <v>4.2604357806027143E-2</v>
      </c>
      <c r="J14" s="9">
        <f t="shared" si="2"/>
        <v>0.99999999999421862</v>
      </c>
      <c r="Q14" s="2">
        <v>43862</v>
      </c>
      <c r="R14" s="9">
        <v>0.57997688138360559</v>
      </c>
      <c r="S14" s="9">
        <v>4.7002160979932206E-2</v>
      </c>
      <c r="T14" s="9">
        <v>6.1292064495354986E-2</v>
      </c>
      <c r="U14" s="9">
        <v>1.3204986231363175E-3</v>
      </c>
      <c r="V14" s="9">
        <v>5.2953982583237066E-2</v>
      </c>
      <c r="W14" s="9">
        <v>1.8465965551943242E-2</v>
      </c>
      <c r="X14" s="9">
        <v>0.17943512815894552</v>
      </c>
      <c r="Y14" s="9">
        <v>5.9553318223845061E-2</v>
      </c>
      <c r="Z14" s="9">
        <f t="shared" si="3"/>
        <v>0.99999999999999978</v>
      </c>
    </row>
    <row r="15" spans="1:29" x14ac:dyDescent="0.25">
      <c r="A15" s="2">
        <v>43525</v>
      </c>
      <c r="B15" s="9">
        <v>0.594607477946139</v>
      </c>
      <c r="C15" s="9">
        <v>5.3583926915622936E-2</v>
      </c>
      <c r="D15" s="9">
        <v>3.5572321891545272E-2</v>
      </c>
      <c r="E15" s="9">
        <v>2.6363179446920689E-3</v>
      </c>
      <c r="F15" s="9">
        <v>5.6850639021373252E-2</v>
      </c>
      <c r="G15" s="9">
        <v>1.1801882443404669E-2</v>
      </c>
      <c r="H15" s="9">
        <v>0.19054282069532144</v>
      </c>
      <c r="I15" s="9">
        <v>5.4404613141901377E-2</v>
      </c>
      <c r="J15" s="9">
        <f t="shared" si="2"/>
        <v>1</v>
      </c>
      <c r="Q15" s="2">
        <v>43891</v>
      </c>
      <c r="R15" s="9">
        <v>0.59548993079212009</v>
      </c>
      <c r="S15" s="9">
        <v>5.2532705843256429E-2</v>
      </c>
      <c r="T15" s="9">
        <v>5.3649290612675801E-2</v>
      </c>
      <c r="U15" s="9">
        <v>9.2363432889596754E-4</v>
      </c>
      <c r="V15" s="9">
        <v>7.7749165739529488E-2</v>
      </c>
      <c r="W15" s="9">
        <v>1.2194251790158086E-2</v>
      </c>
      <c r="X15" s="9">
        <v>0.15616822269967345</v>
      </c>
      <c r="Y15" s="9">
        <v>5.1292798193690689E-2</v>
      </c>
      <c r="Z15" s="9">
        <f t="shared" si="3"/>
        <v>1</v>
      </c>
    </row>
    <row r="16" spans="1:29" x14ac:dyDescent="0.25">
      <c r="A16" s="2">
        <v>43556</v>
      </c>
      <c r="B16" s="9">
        <v>0.59614116552562713</v>
      </c>
      <c r="C16" s="9">
        <v>6.2236961022848501E-2</v>
      </c>
      <c r="D16" s="9">
        <v>3.1571225394243181E-2</v>
      </c>
      <c r="E16" s="9">
        <v>1.2627115709008406E-3</v>
      </c>
      <c r="F16" s="9">
        <v>5.7721153156996781E-2</v>
      </c>
      <c r="G16" s="9">
        <v>1.1256205884118966E-2</v>
      </c>
      <c r="H16" s="9">
        <v>0.19881571138183593</v>
      </c>
      <c r="I16" s="9">
        <v>4.0994866063428712E-2</v>
      </c>
      <c r="J16" s="9">
        <f t="shared" si="2"/>
        <v>1</v>
      </c>
      <c r="Q16" s="2">
        <v>43922</v>
      </c>
      <c r="R16" s="9">
        <v>0.68650392594249743</v>
      </c>
      <c r="S16" s="9">
        <v>4.7229091936566173E-2</v>
      </c>
      <c r="T16" s="9">
        <v>2.0114473851554342E-2</v>
      </c>
      <c r="U16" s="9">
        <v>1.1823899448169185E-3</v>
      </c>
      <c r="V16" s="9">
        <v>7.2107369096789095E-2</v>
      </c>
      <c r="W16" s="9">
        <v>9.9698018609486044E-3</v>
      </c>
      <c r="X16" s="9">
        <v>0.1260117174708309</v>
      </c>
      <c r="Y16" s="9">
        <v>3.688122990038608E-2</v>
      </c>
      <c r="Z16" s="9">
        <f t="shared" si="3"/>
        <v>1.0000000000043894</v>
      </c>
    </row>
    <row r="17" spans="1:26" x14ac:dyDescent="0.25">
      <c r="A17" s="2">
        <v>43586</v>
      </c>
      <c r="B17" s="9">
        <v>0.55951105612894159</v>
      </c>
      <c r="C17" s="9">
        <v>7.2345560971447953E-2</v>
      </c>
      <c r="D17" s="9">
        <v>4.6627479534179492E-2</v>
      </c>
      <c r="E17" s="9">
        <v>5.8114726705378768E-3</v>
      </c>
      <c r="F17" s="9">
        <v>7.4107959817343722E-2</v>
      </c>
      <c r="G17" s="9">
        <v>1.943472236615067E-2</v>
      </c>
      <c r="H17" s="9">
        <v>0.16371787033123783</v>
      </c>
      <c r="I17" s="9">
        <v>5.8443878180160856E-2</v>
      </c>
      <c r="J17" s="9">
        <f t="shared" si="2"/>
        <v>0.99999999999999989</v>
      </c>
      <c r="Q17" s="2">
        <v>43952</v>
      </c>
      <c r="R17" s="9">
        <v>0.69763077124549111</v>
      </c>
      <c r="S17" s="9">
        <v>4.8071474488381775E-2</v>
      </c>
      <c r="T17" s="9">
        <v>2.2074324061218627E-2</v>
      </c>
      <c r="U17" s="9">
        <v>1.6986672301281837E-3</v>
      </c>
      <c r="V17" s="9">
        <v>4.037676079684361E-2</v>
      </c>
      <c r="W17" s="9">
        <v>1.3594486784765788E-2</v>
      </c>
      <c r="X17" s="9">
        <v>0.14618980283389998</v>
      </c>
      <c r="Y17" s="9">
        <v>3.0363712552767555E-2</v>
      </c>
      <c r="Z17" s="9">
        <f t="shared" si="3"/>
        <v>0.99999999999349676</v>
      </c>
    </row>
    <row r="18" spans="1:26" x14ac:dyDescent="0.25">
      <c r="A18" s="2">
        <v>43617</v>
      </c>
      <c r="B18" s="9">
        <v>0.59349090584773834</v>
      </c>
      <c r="C18" s="9">
        <v>6.6980310919761185E-2</v>
      </c>
      <c r="D18" s="9">
        <v>6.0034606281223681E-2</v>
      </c>
      <c r="E18" s="9">
        <v>1.3744571331390696E-3</v>
      </c>
      <c r="F18" s="9">
        <v>3.8265212712031586E-2</v>
      </c>
      <c r="G18" s="9">
        <v>1.2434808269592304E-2</v>
      </c>
      <c r="H18" s="9">
        <v>0.18541213951343044</v>
      </c>
      <c r="I18" s="9">
        <v>4.2007559323083359E-2</v>
      </c>
      <c r="J18" s="9">
        <f t="shared" si="2"/>
        <v>1</v>
      </c>
      <c r="Q18" s="2">
        <v>43983</v>
      </c>
      <c r="R18" s="9">
        <v>0.63433401256661459</v>
      </c>
      <c r="S18" s="9">
        <v>4.7834834499471512E-2</v>
      </c>
      <c r="T18" s="9">
        <v>3.3022177903914866E-2</v>
      </c>
      <c r="U18" s="9">
        <v>1.9114228965388662E-3</v>
      </c>
      <c r="V18" s="9">
        <v>6.8142306946400999E-2</v>
      </c>
      <c r="W18" s="9">
        <v>8.7677052478903651E-3</v>
      </c>
      <c r="X18" s="9">
        <v>0.17556507041846392</v>
      </c>
      <c r="Y18" s="9">
        <v>3.0422469515896774E-2</v>
      </c>
      <c r="Z18" s="9">
        <f t="shared" si="3"/>
        <v>0.99999999999519185</v>
      </c>
    </row>
    <row r="19" spans="1:26" x14ac:dyDescent="0.25">
      <c r="A19" s="2">
        <v>43647</v>
      </c>
      <c r="B19" s="9">
        <v>0.62821206601862445</v>
      </c>
      <c r="C19" s="9">
        <v>6.1769798229747867E-2</v>
      </c>
      <c r="D19" s="9">
        <v>2.7500677821278501E-2</v>
      </c>
      <c r="E19" s="9">
        <v>5.0549086623596093E-4</v>
      </c>
      <c r="F19" s="9">
        <v>4.0701321139735284E-2</v>
      </c>
      <c r="G19" s="9">
        <v>8.9787943217716753E-3</v>
      </c>
      <c r="H19" s="9">
        <v>0.20067141489771784</v>
      </c>
      <c r="I19" s="9">
        <v>3.1660436694733902E-2</v>
      </c>
      <c r="J19" s="9">
        <f t="shared" si="2"/>
        <v>0.99999999998984546</v>
      </c>
      <c r="Q19" s="2">
        <v>44013</v>
      </c>
      <c r="R19" s="9">
        <v>0.69311235748226574</v>
      </c>
      <c r="S19" s="9">
        <v>4.6090723912327575E-2</v>
      </c>
      <c r="T19" s="9">
        <v>1.6910174113377058E-2</v>
      </c>
      <c r="U19" s="9">
        <v>1.9237996963575922E-3</v>
      </c>
      <c r="V19" s="9">
        <v>4.0907497529064557E-2</v>
      </c>
      <c r="W19" s="9">
        <v>8.1172331350571406E-3</v>
      </c>
      <c r="X19" s="9">
        <v>0.16619006915200499</v>
      </c>
      <c r="Y19" s="9">
        <v>2.6748144979545349E-2</v>
      </c>
      <c r="Z19" s="9">
        <f t="shared" si="3"/>
        <v>1</v>
      </c>
    </row>
    <row r="20" spans="1:26" x14ac:dyDescent="0.25">
      <c r="A20" s="2">
        <v>43678</v>
      </c>
      <c r="B20" s="9">
        <v>0.61726370630178695</v>
      </c>
      <c r="C20" s="9">
        <v>6.8662032938544865E-2</v>
      </c>
      <c r="D20" s="9">
        <v>3.8169548589409637E-2</v>
      </c>
      <c r="E20" s="9">
        <v>9.2285298271157904E-4</v>
      </c>
      <c r="F20" s="9">
        <v>4.1433908776238468E-2</v>
      </c>
      <c r="G20" s="9">
        <v>1.43972349841108E-2</v>
      </c>
      <c r="H20" s="9">
        <v>0.19912116905904981</v>
      </c>
      <c r="I20" s="9">
        <v>2.0029546368147841E-2</v>
      </c>
      <c r="J20" s="9">
        <f t="shared" si="2"/>
        <v>0.99999999999999989</v>
      </c>
      <c r="Q20" s="2">
        <v>44044</v>
      </c>
      <c r="R20" s="9">
        <v>0.70224627662248906</v>
      </c>
      <c r="S20" s="9">
        <v>4.1819930590314296E-2</v>
      </c>
      <c r="T20" s="9">
        <v>2.5050162108579958E-2</v>
      </c>
      <c r="U20" s="9">
        <v>2.222044810109027E-3</v>
      </c>
      <c r="V20" s="9">
        <v>4.305745448678093E-2</v>
      </c>
      <c r="W20" s="9">
        <v>8.8060297163313535E-3</v>
      </c>
      <c r="X20" s="9">
        <v>0.15851331588288067</v>
      </c>
      <c r="Y20" s="9">
        <v>1.828478578251469E-2</v>
      </c>
      <c r="Z20" s="9">
        <f t="shared" si="3"/>
        <v>0.99999999999999989</v>
      </c>
    </row>
    <row r="21" spans="1:26" x14ac:dyDescent="0.25">
      <c r="A21" s="2">
        <v>43709</v>
      </c>
      <c r="B21" s="9">
        <v>0.61246623105480147</v>
      </c>
      <c r="C21" s="9">
        <v>4.2344056909631035E-2</v>
      </c>
      <c r="D21" s="9">
        <v>3.7350294906208129E-2</v>
      </c>
      <c r="E21" s="9">
        <v>3.5933258125385881E-3</v>
      </c>
      <c r="F21" s="9">
        <v>5.8189479547322474E-2</v>
      </c>
      <c r="G21" s="9">
        <v>2.4600841921587423E-2</v>
      </c>
      <c r="H21" s="9">
        <v>0.20585825277485098</v>
      </c>
      <c r="I21" s="9">
        <v>1.559751707305985E-2</v>
      </c>
      <c r="J21" s="9">
        <f t="shared" si="2"/>
        <v>0.99999999999999989</v>
      </c>
      <c r="Q21" s="2">
        <v>44075</v>
      </c>
      <c r="R21" s="9">
        <v>0.69848353833439858</v>
      </c>
      <c r="S21" s="9">
        <v>4.373661449281651E-2</v>
      </c>
      <c r="T21" s="9">
        <v>3.4057918375184529E-2</v>
      </c>
      <c r="U21" s="9">
        <v>3.4559187328606676E-3</v>
      </c>
      <c r="V21" s="9">
        <v>4.2635518319197069E-2</v>
      </c>
      <c r="W21" s="9">
        <v>9.418095008887812E-3</v>
      </c>
      <c r="X21" s="9">
        <v>0.14698925146191691</v>
      </c>
      <c r="Y21" s="9">
        <v>2.1223145270936102E-2</v>
      </c>
      <c r="Z21" s="9">
        <f t="shared" si="3"/>
        <v>0.99999999999619815</v>
      </c>
    </row>
    <row r="22" spans="1:26" x14ac:dyDescent="0.25">
      <c r="A22" s="2">
        <v>43739</v>
      </c>
      <c r="B22" s="9">
        <v>0.63216929308460346</v>
      </c>
      <c r="C22" s="9">
        <v>5.7808715051096381E-2</v>
      </c>
      <c r="D22" s="9">
        <v>2.5811809998516712E-2</v>
      </c>
      <c r="E22" s="9">
        <v>1.9371341727271009E-3</v>
      </c>
      <c r="F22" s="9">
        <v>5.0091651837127861E-2</v>
      </c>
      <c r="G22" s="9">
        <v>1.3667022059175186E-2</v>
      </c>
      <c r="H22" s="9">
        <v>0.19859031018151632</v>
      </c>
      <c r="I22" s="9">
        <v>1.9924063620050513E-2</v>
      </c>
      <c r="J22" s="9">
        <f t="shared" si="2"/>
        <v>1.0000000000048135</v>
      </c>
      <c r="Q22" s="2">
        <v>44105</v>
      </c>
      <c r="R22" s="9">
        <v>0.68715831140427774</v>
      </c>
      <c r="S22" s="9">
        <v>4.0280640060138054E-2</v>
      </c>
      <c r="T22" s="9">
        <v>3.1285790858005355E-2</v>
      </c>
      <c r="U22" s="9">
        <v>1.1937797784358564E-3</v>
      </c>
      <c r="V22" s="9">
        <v>4.4634055770413295E-2</v>
      </c>
      <c r="W22" s="9">
        <v>6.6599892908111068E-3</v>
      </c>
      <c r="X22" s="9">
        <v>0.15626547885638542</v>
      </c>
      <c r="Y22" s="9">
        <v>3.2521953981533215E-2</v>
      </c>
      <c r="Z22" s="9">
        <f t="shared" si="3"/>
        <v>1</v>
      </c>
    </row>
    <row r="23" spans="1:26" x14ac:dyDescent="0.25">
      <c r="A23" s="2">
        <v>43770</v>
      </c>
      <c r="B23" s="9">
        <v>0.62372489303845269</v>
      </c>
      <c r="C23" s="9">
        <v>3.9612902467824021E-2</v>
      </c>
      <c r="D23" s="9">
        <v>2.3774436298929311E-2</v>
      </c>
      <c r="E23" s="9">
        <v>1.5582653826320106E-3</v>
      </c>
      <c r="F23" s="9">
        <v>6.7454255306580155E-2</v>
      </c>
      <c r="G23" s="9">
        <v>1.040071540800312E-2</v>
      </c>
      <c r="H23" s="9">
        <v>0.20818058737963471</v>
      </c>
      <c r="I23" s="9">
        <v>2.5293944717943974E-2</v>
      </c>
      <c r="J23" s="9">
        <f t="shared" si="2"/>
        <v>1</v>
      </c>
      <c r="Q23" s="2">
        <v>44136</v>
      </c>
      <c r="R23" s="9">
        <v>0.68574031604537977</v>
      </c>
      <c r="S23" s="9">
        <v>5.121339596022173E-2</v>
      </c>
      <c r="T23" s="9">
        <v>2.5983725485383465E-2</v>
      </c>
      <c r="U23" s="9">
        <v>2.9204281962997855E-3</v>
      </c>
      <c r="V23" s="9">
        <v>4.8911672181062439E-2</v>
      </c>
      <c r="W23" s="9">
        <v>6.8688235661281674E-3</v>
      </c>
      <c r="X23" s="9">
        <v>0.15648463505273483</v>
      </c>
      <c r="Y23" s="9">
        <v>2.1877003512789876E-2</v>
      </c>
      <c r="Z23" s="9">
        <f t="shared" si="3"/>
        <v>1</v>
      </c>
    </row>
    <row r="24" spans="1:26" x14ac:dyDescent="0.25">
      <c r="A24" s="2">
        <v>43800</v>
      </c>
      <c r="B24" s="9">
        <v>0.61025668550550904</v>
      </c>
      <c r="C24" s="9">
        <v>4.2201391620101288E-2</v>
      </c>
      <c r="D24" s="9">
        <v>4.5251966604558658E-2</v>
      </c>
      <c r="E24" s="9">
        <v>2.8268082383462478E-3</v>
      </c>
      <c r="F24" s="9">
        <v>6.2388466453791307E-2</v>
      </c>
      <c r="G24" s="9">
        <v>7.7067885533216671E-3</v>
      </c>
      <c r="H24" s="9">
        <v>0.1941498655889895</v>
      </c>
      <c r="I24" s="9">
        <v>3.5218027438381268E-2</v>
      </c>
      <c r="J24" s="9">
        <f t="shared" si="2"/>
        <v>1.0000000000029989</v>
      </c>
      <c r="Q24" s="2">
        <v>44166</v>
      </c>
      <c r="R24" s="9">
        <v>0.68558236323578137</v>
      </c>
      <c r="S24" s="9">
        <v>6.2579454761083037E-2</v>
      </c>
      <c r="T24" s="9">
        <v>2.0516878748768445E-2</v>
      </c>
      <c r="U24" s="9">
        <v>2.5458394987363598E-4</v>
      </c>
      <c r="V24" s="9">
        <v>4.44327492422944E-2</v>
      </c>
      <c r="W24" s="9">
        <v>4.522137960295743E-3</v>
      </c>
      <c r="X24" s="9">
        <v>0.16285812106820111</v>
      </c>
      <c r="Y24" s="9">
        <v>1.9253711035199919E-2</v>
      </c>
      <c r="Z24" s="9">
        <f t="shared" si="3"/>
        <v>1.0000000000014977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4A472-C133-4229-80FD-56A37C250166}">
  <dimension ref="A1:W29"/>
  <sheetViews>
    <sheetView topLeftCell="I8" workbookViewId="0">
      <selection activeCell="M18" sqref="M18:N29"/>
    </sheetView>
  </sheetViews>
  <sheetFormatPr defaultRowHeight="15" x14ac:dyDescent="0.25"/>
  <cols>
    <col min="1" max="1" width="15.28515625" customWidth="1"/>
  </cols>
  <sheetData>
    <row r="1" spans="1:23" x14ac:dyDescent="0.25">
      <c r="A1" t="s">
        <v>43</v>
      </c>
      <c r="B1" s="2">
        <v>43466</v>
      </c>
      <c r="C1" s="2">
        <v>43497</v>
      </c>
      <c r="D1" s="2">
        <v>43525</v>
      </c>
      <c r="E1" s="2">
        <v>43556</v>
      </c>
      <c r="F1" s="2">
        <v>43586</v>
      </c>
      <c r="G1" s="2">
        <v>43617</v>
      </c>
      <c r="H1" s="2">
        <v>43647</v>
      </c>
      <c r="I1" s="2">
        <v>43678</v>
      </c>
      <c r="J1" s="2">
        <v>43709</v>
      </c>
      <c r="K1" s="2">
        <v>43739</v>
      </c>
      <c r="L1" s="2">
        <v>43770</v>
      </c>
      <c r="M1" s="2">
        <v>43800</v>
      </c>
    </row>
    <row r="2" spans="1:23" x14ac:dyDescent="0.25">
      <c r="A2" t="s">
        <v>4</v>
      </c>
      <c r="B2" s="9">
        <f ca="1">#REF!/B$10</f>
        <v>0.6090447302632922</v>
      </c>
      <c r="C2" s="9">
        <f t="shared" ref="C2" ca="1" si="0">#REF!/C$10</f>
        <v>0.6241373434708013</v>
      </c>
      <c r="D2" s="9">
        <f t="shared" ref="D2" ca="1" si="1">#REF!/D$10</f>
        <v>0.594607477946139</v>
      </c>
      <c r="E2" s="9">
        <f t="shared" ref="E2" ca="1" si="2">#REF!/E$10</f>
        <v>0.59614116552562713</v>
      </c>
      <c r="F2" s="9">
        <f t="shared" ref="F2" ca="1" si="3">#REF!/F$10</f>
        <v>0.55951105612894159</v>
      </c>
      <c r="G2" s="9">
        <f t="shared" ref="G2" ca="1" si="4">#REF!/G$10</f>
        <v>0.59349090584773834</v>
      </c>
      <c r="H2" s="9">
        <f t="shared" ref="H2" ca="1" si="5">#REF!/H$10</f>
        <v>0.62821206601862445</v>
      </c>
      <c r="I2" s="9">
        <f t="shared" ref="I2" ca="1" si="6">#REF!/I$10</f>
        <v>0.61726370630178695</v>
      </c>
      <c r="J2" s="9">
        <f t="shared" ref="J2" ca="1" si="7">#REF!/J$10</f>
        <v>0.61246623105480147</v>
      </c>
      <c r="K2" s="9">
        <f t="shared" ref="K2" ca="1" si="8">#REF!/K$10</f>
        <v>0.63216929308460346</v>
      </c>
      <c r="L2" s="9">
        <f t="shared" ref="L2" ca="1" si="9">#REF!/L$10</f>
        <v>0.62372489303845269</v>
      </c>
      <c r="M2" s="9">
        <f t="shared" ref="M2" ca="1" si="10">#REF!/M$10</f>
        <v>0.61025668550550904</v>
      </c>
    </row>
    <row r="3" spans="1:23" x14ac:dyDescent="0.25">
      <c r="A3" t="s">
        <v>5</v>
      </c>
      <c r="B3" s="9">
        <f t="shared" ref="B3" ca="1" si="11">#REF!/B$10</f>
        <v>3.7943954143022443E-2</v>
      </c>
      <c r="C3" s="9">
        <f t="shared" ref="C3" ca="1" si="12">#REF!/C$10</f>
        <v>4.397125147053868E-2</v>
      </c>
      <c r="D3" s="9">
        <f t="shared" ref="D3" ca="1" si="13">#REF!/D$10</f>
        <v>5.3583926915622936E-2</v>
      </c>
      <c r="E3" s="9">
        <f t="shared" ref="E3" ca="1" si="14">#REF!/E$10</f>
        <v>6.2236961022848501E-2</v>
      </c>
      <c r="F3" s="9">
        <f t="shared" ref="F3" ca="1" si="15">#REF!/F$10</f>
        <v>7.2345560971447953E-2</v>
      </c>
      <c r="G3" s="9">
        <f t="shared" ref="G3" ca="1" si="16">#REF!/G$10</f>
        <v>6.6980310919761185E-2</v>
      </c>
      <c r="H3" s="9">
        <f t="shared" ref="H3" ca="1" si="17">#REF!/H$10</f>
        <v>6.1769798229747867E-2</v>
      </c>
      <c r="I3" s="9">
        <f t="shared" ref="I3" ca="1" si="18">#REF!/I$10</f>
        <v>6.8662032938544865E-2</v>
      </c>
      <c r="J3" s="9">
        <f t="shared" ref="J3" ca="1" si="19">#REF!/J$10</f>
        <v>4.2344056909631035E-2</v>
      </c>
      <c r="K3" s="9">
        <f t="shared" ref="K3" ca="1" si="20">#REF!/K$10</f>
        <v>5.7808715051096381E-2</v>
      </c>
      <c r="L3" s="9">
        <f t="shared" ref="L3" ca="1" si="21">#REF!/L$10</f>
        <v>3.9612902467824021E-2</v>
      </c>
      <c r="M3" s="9">
        <f t="shared" ref="M3" ca="1" si="22">#REF!/M$10</f>
        <v>4.2201391620101288E-2</v>
      </c>
    </row>
    <row r="4" spans="1:23" x14ac:dyDescent="0.25">
      <c r="A4" t="s">
        <v>6</v>
      </c>
      <c r="B4" s="9">
        <f t="shared" ref="B4" ca="1" si="23">#REF!/B$10</f>
        <v>1.5856802566024199E-2</v>
      </c>
      <c r="C4" s="9">
        <f t="shared" ref="C4" ca="1" si="24">#REF!/C$10</f>
        <v>3.1245971321392754E-2</v>
      </c>
      <c r="D4" s="9">
        <f t="shared" ref="D4" ca="1" si="25">#REF!/D$10</f>
        <v>3.5572321891545272E-2</v>
      </c>
      <c r="E4" s="9">
        <f t="shared" ref="E4" ca="1" si="26">#REF!/E$10</f>
        <v>3.1571225394243181E-2</v>
      </c>
      <c r="F4" s="9">
        <f t="shared" ref="F4" ca="1" si="27">#REF!/F$10</f>
        <v>4.6627479534179492E-2</v>
      </c>
      <c r="G4" s="9">
        <f t="shared" ref="G4" ca="1" si="28">#REF!/G$10</f>
        <v>6.0034606281223681E-2</v>
      </c>
      <c r="H4" s="9">
        <f t="shared" ref="H4" ca="1" si="29">#REF!/H$10</f>
        <v>2.7500677821278501E-2</v>
      </c>
      <c r="I4" s="9">
        <f t="shared" ref="I4" ca="1" si="30">#REF!/I$10</f>
        <v>3.8169548589409637E-2</v>
      </c>
      <c r="J4" s="9">
        <f t="shared" ref="J4" ca="1" si="31">#REF!/J$10</f>
        <v>3.7350294906208129E-2</v>
      </c>
      <c r="K4" s="9">
        <f t="shared" ref="K4" ca="1" si="32">#REF!/K$10</f>
        <v>2.5811809998516712E-2</v>
      </c>
      <c r="L4" s="9">
        <f t="shared" ref="L4" ca="1" si="33">#REF!/L$10</f>
        <v>2.3774436298929311E-2</v>
      </c>
      <c r="M4" s="9">
        <f t="shared" ref="M4" ca="1" si="34">#REF!/M$10</f>
        <v>4.5251966604558658E-2</v>
      </c>
    </row>
    <row r="5" spans="1:23" x14ac:dyDescent="0.25">
      <c r="A5" t="s">
        <v>7</v>
      </c>
      <c r="B5" s="9">
        <f t="shared" ref="B5" ca="1" si="35">#REF!/B$10</f>
        <v>2.1688471021920541E-3</v>
      </c>
      <c r="C5" s="9">
        <f t="shared" ref="C5" ca="1" si="36">#REF!/C$10</f>
        <v>2.2577151355553109E-3</v>
      </c>
      <c r="D5" s="9">
        <f t="shared" ref="D5" ca="1" si="37">#REF!/D$10</f>
        <v>2.6363179446920689E-3</v>
      </c>
      <c r="E5" s="9">
        <f t="shared" ref="E5" ca="1" si="38">#REF!/E$10</f>
        <v>1.2627115709008406E-3</v>
      </c>
      <c r="F5" s="9">
        <f t="shared" ref="F5" ca="1" si="39">#REF!/F$10</f>
        <v>5.8114726705378768E-3</v>
      </c>
      <c r="G5" s="9">
        <f t="shared" ref="G5" ca="1" si="40">#REF!/G$10</f>
        <v>1.3744571331390696E-3</v>
      </c>
      <c r="H5" s="9">
        <f t="shared" ref="H5" ca="1" si="41">#REF!/H$10</f>
        <v>5.0549086623596093E-4</v>
      </c>
      <c r="I5" s="9">
        <f t="shared" ref="I5" ca="1" si="42">#REF!/I$10</f>
        <v>9.2285298271157904E-4</v>
      </c>
      <c r="J5" s="9">
        <f t="shared" ref="J5" ca="1" si="43">#REF!/J$10</f>
        <v>3.5933258125385881E-3</v>
      </c>
      <c r="K5" s="9">
        <f t="shared" ref="K5" ca="1" si="44">#REF!/K$10</f>
        <v>1.9371341727271009E-3</v>
      </c>
      <c r="L5" s="9">
        <f t="shared" ref="L5" ca="1" si="45">#REF!/L$10</f>
        <v>1.5582653826320106E-3</v>
      </c>
      <c r="M5" s="9">
        <f t="shared" ref="M5" ca="1" si="46">#REF!/M$10</f>
        <v>2.8268082383462478E-3</v>
      </c>
    </row>
    <row r="6" spans="1:23" x14ac:dyDescent="0.25">
      <c r="A6" t="s">
        <v>8</v>
      </c>
      <c r="B6" s="9">
        <f t="shared" ref="B6" ca="1" si="47">#REF!/B$10</f>
        <v>8.6514185474990832E-2</v>
      </c>
      <c r="C6" s="9">
        <f t="shared" ref="C6" ca="1" si="48">#REF!/C$10</f>
        <v>6.0247941465884414E-2</v>
      </c>
      <c r="D6" s="9">
        <f t="shared" ref="D6" ca="1" si="49">#REF!/D$10</f>
        <v>5.6850639021373252E-2</v>
      </c>
      <c r="E6" s="9">
        <f t="shared" ref="E6" ca="1" si="50">#REF!/E$10</f>
        <v>5.7721153156996781E-2</v>
      </c>
      <c r="F6" s="9">
        <f t="shared" ref="F6" ca="1" si="51">#REF!/F$10</f>
        <v>7.4107959817343722E-2</v>
      </c>
      <c r="G6" s="9">
        <f t="shared" ref="G6" ca="1" si="52">#REF!/G$10</f>
        <v>3.8265212712031586E-2</v>
      </c>
      <c r="H6" s="9">
        <f t="shared" ref="H6" ca="1" si="53">#REF!/H$10</f>
        <v>4.0701321139735284E-2</v>
      </c>
      <c r="I6" s="9">
        <f t="shared" ref="I6" ca="1" si="54">#REF!/I$10</f>
        <v>4.1433908776238468E-2</v>
      </c>
      <c r="J6" s="9">
        <f t="shared" ref="J6" ca="1" si="55">#REF!/J$10</f>
        <v>5.8189479547322474E-2</v>
      </c>
      <c r="K6" s="9">
        <f t="shared" ref="K6" ca="1" si="56">#REF!/K$10</f>
        <v>5.0091651837127861E-2</v>
      </c>
      <c r="L6" s="9">
        <f t="shared" ref="L6" ca="1" si="57">#REF!/L$10</f>
        <v>6.7454255306580155E-2</v>
      </c>
      <c r="M6" s="9">
        <f t="shared" ref="M6" ca="1" si="58">#REF!/M$10</f>
        <v>6.2388466453791307E-2</v>
      </c>
    </row>
    <row r="7" spans="1:23" x14ac:dyDescent="0.25">
      <c r="A7" t="s">
        <v>9</v>
      </c>
      <c r="B7" s="9">
        <f t="shared" ref="B7" ca="1" si="59">#REF!/B$10</f>
        <v>1.5620624925895242E-2</v>
      </c>
      <c r="C7" s="9">
        <f t="shared" ref="C7" ca="1" si="60">#REF!/C$10</f>
        <v>1.3153738708218309E-2</v>
      </c>
      <c r="D7" s="9">
        <f t="shared" ref="D7" ca="1" si="61">#REF!/D$10</f>
        <v>1.1801882443404669E-2</v>
      </c>
      <c r="E7" s="9">
        <f t="shared" ref="E7" ca="1" si="62">#REF!/E$10</f>
        <v>1.1256205884118966E-2</v>
      </c>
      <c r="F7" s="9">
        <f t="shared" ref="F7" ca="1" si="63">#REF!/F$10</f>
        <v>1.943472236615067E-2</v>
      </c>
      <c r="G7" s="9">
        <f t="shared" ref="G7" ca="1" si="64">#REF!/G$10</f>
        <v>1.2434808269592304E-2</v>
      </c>
      <c r="H7" s="9">
        <f t="shared" ref="H7" ca="1" si="65">#REF!/H$10</f>
        <v>8.9787943217716753E-3</v>
      </c>
      <c r="I7" s="9">
        <f t="shared" ref="I7" ca="1" si="66">#REF!/I$10</f>
        <v>1.43972349841108E-2</v>
      </c>
      <c r="J7" s="9">
        <f t="shared" ref="J7" ca="1" si="67">#REF!/J$10</f>
        <v>2.4600841921587423E-2</v>
      </c>
      <c r="K7" s="9">
        <f t="shared" ref="K7" ca="1" si="68">#REF!/K$10</f>
        <v>1.3667022059175186E-2</v>
      </c>
      <c r="L7" s="9">
        <f t="shared" ref="L7" ca="1" si="69">#REF!/L$10</f>
        <v>1.040071540800312E-2</v>
      </c>
      <c r="M7" s="9">
        <f t="shared" ref="M7" ca="1" si="70">#REF!/M$10</f>
        <v>7.7067885533216671E-3</v>
      </c>
    </row>
    <row r="8" spans="1:23" x14ac:dyDescent="0.25">
      <c r="A8" t="s">
        <v>10</v>
      </c>
      <c r="B8" s="9">
        <f t="shared" ref="B8" ca="1" si="71">#REF!/B$10</f>
        <v>0.19803972326804226</v>
      </c>
      <c r="C8" s="9">
        <f t="shared" ref="C8" ca="1" si="72">#REF!/C$10</f>
        <v>0.18238168061580068</v>
      </c>
      <c r="D8" s="9">
        <f t="shared" ref="D8" ca="1" si="73">#REF!/D$10</f>
        <v>0.19054282069532144</v>
      </c>
      <c r="E8" s="9">
        <f t="shared" ref="E8" ca="1" si="74">#REF!/E$10</f>
        <v>0.19881571138183593</v>
      </c>
      <c r="F8" s="9">
        <f t="shared" ref="F8" ca="1" si="75">#REF!/F$10</f>
        <v>0.16371787033123783</v>
      </c>
      <c r="G8" s="9">
        <f t="shared" ref="G8" ca="1" si="76">#REF!/G$10</f>
        <v>0.18541213951343044</v>
      </c>
      <c r="H8" s="9">
        <f t="shared" ref="H8" ca="1" si="77">#REF!/H$10</f>
        <v>0.20067141489771784</v>
      </c>
      <c r="I8" s="9">
        <f t="shared" ref="I8" ca="1" si="78">#REF!/I$10</f>
        <v>0.19912116905904981</v>
      </c>
      <c r="J8" s="9">
        <f t="shared" ref="J8" ca="1" si="79">#REF!/J$10</f>
        <v>0.20585825277485098</v>
      </c>
      <c r="K8" s="9">
        <f t="shared" ref="K8" ca="1" si="80">#REF!/K$10</f>
        <v>0.19859031018151632</v>
      </c>
      <c r="L8" s="9">
        <f t="shared" ref="L8" ca="1" si="81">#REF!/L$10</f>
        <v>0.20818058737963471</v>
      </c>
      <c r="M8" s="9">
        <f t="shared" ref="M8" ca="1" si="82">#REF!/M$10</f>
        <v>0.1941498655889895</v>
      </c>
    </row>
    <row r="9" spans="1:23" x14ac:dyDescent="0.25">
      <c r="A9" t="s">
        <v>11</v>
      </c>
      <c r="B9" s="9">
        <f t="shared" ref="B9" ca="1" si="83">#REF!/B$10</f>
        <v>3.4811132261788336E-2</v>
      </c>
      <c r="C9" s="9">
        <f t="shared" ref="C9" ca="1" si="84">#REF!/C$10</f>
        <v>4.2604357806027143E-2</v>
      </c>
      <c r="D9" s="9">
        <f t="shared" ref="D9" ca="1" si="85">#REF!/D$10</f>
        <v>5.4404613141901377E-2</v>
      </c>
      <c r="E9" s="9">
        <f t="shared" ref="E9" ca="1" si="86">#REF!/E$10</f>
        <v>4.0994866063428712E-2</v>
      </c>
      <c r="F9" s="9">
        <f t="shared" ref="F9" ca="1" si="87">#REF!/F$10</f>
        <v>5.8443878180160856E-2</v>
      </c>
      <c r="G9" s="9">
        <f t="shared" ref="G9" ca="1" si="88">#REF!/G$10</f>
        <v>4.2007559323083359E-2</v>
      </c>
      <c r="H9" s="9">
        <f t="shared" ref="H9" ca="1" si="89">#REF!/H$10</f>
        <v>3.1660436694733902E-2</v>
      </c>
      <c r="I9" s="9">
        <f t="shared" ref="I9" ca="1" si="90">#REF!/I$10</f>
        <v>2.0029546368147841E-2</v>
      </c>
      <c r="J9" s="9">
        <f t="shared" ref="J9" ca="1" si="91">#REF!/J$10</f>
        <v>1.559751707305985E-2</v>
      </c>
      <c r="K9" s="9">
        <f t="shared" ref="K9" ca="1" si="92">#REF!/K$10</f>
        <v>1.9924063620050513E-2</v>
      </c>
      <c r="L9" s="9">
        <f t="shared" ref="L9" ca="1" si="93">#REF!/L$10</f>
        <v>2.5293944717943974E-2</v>
      </c>
      <c r="M9" s="9">
        <f t="shared" ref="M9" ca="1" si="94">#REF!/M$10</f>
        <v>3.5218027438381268E-2</v>
      </c>
    </row>
    <row r="10" spans="1:23" x14ac:dyDescent="0.25">
      <c r="A10" t="s">
        <v>42</v>
      </c>
      <c r="B10" s="9">
        <f t="shared" ref="B10" ca="1" si="95">#REF!/B$10</f>
        <v>1</v>
      </c>
      <c r="C10" s="9">
        <f t="shared" ref="C10" ca="1" si="96">#REF!/C$10</f>
        <v>1</v>
      </c>
      <c r="D10" s="9">
        <f t="shared" ref="D10" ca="1" si="97">#REF!/D$10</f>
        <v>1</v>
      </c>
      <c r="E10" s="9">
        <f t="shared" ref="E10" ca="1" si="98">#REF!/E$10</f>
        <v>1</v>
      </c>
      <c r="F10" s="9">
        <f t="shared" ref="F10" ca="1" si="99">#REF!/F$10</f>
        <v>1</v>
      </c>
      <c r="G10" s="9">
        <f t="shared" ref="G10" ca="1" si="100">#REF!/G$10</f>
        <v>1</v>
      </c>
      <c r="H10" s="9">
        <f t="shared" ref="H10" ca="1" si="101">#REF!/H$10</f>
        <v>1</v>
      </c>
      <c r="I10" s="9">
        <f t="shared" ref="I10" ca="1" si="102">#REF!/I$10</f>
        <v>1</v>
      </c>
      <c r="J10" s="9">
        <f t="shared" ref="J10" ca="1" si="103">#REF!/J$10</f>
        <v>1</v>
      </c>
      <c r="K10" s="9">
        <f t="shared" ref="K10" ca="1" si="104">#REF!/K$10</f>
        <v>1</v>
      </c>
      <c r="L10" s="9">
        <f t="shared" ref="L10" ca="1" si="105">#REF!/L$10</f>
        <v>1</v>
      </c>
      <c r="M10" s="9">
        <f t="shared" ref="M10" ca="1" si="106">#REF!/M$10</f>
        <v>1</v>
      </c>
    </row>
    <row r="11" spans="1:23" x14ac:dyDescent="0.25">
      <c r="F11">
        <v>2019</v>
      </c>
      <c r="G11">
        <v>2020</v>
      </c>
    </row>
    <row r="12" spans="1:23" x14ac:dyDescent="0.25">
      <c r="A12" s="9">
        <v>0.6090447302600962</v>
      </c>
      <c r="B12" s="11">
        <v>0.60589706683637334</v>
      </c>
      <c r="C12" s="9"/>
      <c r="D12" s="9"/>
      <c r="E12" t="s">
        <v>46</v>
      </c>
      <c r="F12" s="9">
        <v>0.6090447302600962</v>
      </c>
      <c r="G12" s="11">
        <v>0.60589706683637334</v>
      </c>
      <c r="H12" s="9"/>
      <c r="I12" s="8">
        <v>0.6090447302600962</v>
      </c>
      <c r="J12" s="8">
        <v>0.60589706683637334</v>
      </c>
      <c r="L12" t="s">
        <v>46</v>
      </c>
      <c r="M12" t="s">
        <v>47</v>
      </c>
      <c r="N12" t="s">
        <v>48</v>
      </c>
      <c r="O12" t="s">
        <v>49</v>
      </c>
      <c r="P12" t="s">
        <v>17</v>
      </c>
      <c r="Q12" t="s">
        <v>50</v>
      </c>
      <c r="R12" t="s">
        <v>51</v>
      </c>
      <c r="S12" t="s">
        <v>52</v>
      </c>
      <c r="T12" t="s">
        <v>53</v>
      </c>
      <c r="U12" t="s">
        <v>54</v>
      </c>
      <c r="V12" t="s">
        <v>55</v>
      </c>
      <c r="W12" t="s">
        <v>56</v>
      </c>
    </row>
    <row r="13" spans="1:23" x14ac:dyDescent="0.25">
      <c r="A13" s="9">
        <v>0.62413734347440974</v>
      </c>
      <c r="B13" s="11">
        <v>0.57997688138360559</v>
      </c>
      <c r="C13" s="9"/>
      <c r="D13" s="9"/>
      <c r="E13" t="s">
        <v>47</v>
      </c>
      <c r="F13" s="9">
        <v>0.62413734347440974</v>
      </c>
      <c r="G13" s="11">
        <v>0.57997688138360559</v>
      </c>
      <c r="H13" s="9"/>
      <c r="I13" s="8">
        <v>0.62413734347440974</v>
      </c>
      <c r="J13" s="8">
        <v>0.57997688138360559</v>
      </c>
      <c r="L13">
        <v>0.6090447302600962</v>
      </c>
      <c r="M13">
        <v>0.62413734347440974</v>
      </c>
      <c r="N13">
        <v>0.594607477946139</v>
      </c>
      <c r="O13">
        <v>0.59614116552562713</v>
      </c>
      <c r="P13">
        <v>0.55951105612894159</v>
      </c>
      <c r="Q13">
        <v>0.59349090584773834</v>
      </c>
      <c r="R13">
        <v>0.62821206602500368</v>
      </c>
      <c r="S13">
        <v>0.61726370630178695</v>
      </c>
      <c r="T13">
        <v>0.61246623105480147</v>
      </c>
      <c r="U13">
        <v>0.63216929308156056</v>
      </c>
      <c r="V13">
        <v>0.62372489303845269</v>
      </c>
      <c r="W13">
        <v>0.61025668550367884</v>
      </c>
    </row>
    <row r="14" spans="1:23" x14ac:dyDescent="0.25">
      <c r="A14" s="9">
        <v>0.594607477946139</v>
      </c>
      <c r="B14" s="11">
        <v>0.59548993079212009</v>
      </c>
      <c r="C14" s="9"/>
      <c r="D14" s="9"/>
      <c r="E14" t="s">
        <v>48</v>
      </c>
      <c r="F14" s="9">
        <v>0.594607477946139</v>
      </c>
      <c r="G14" s="11">
        <v>0.59548993079212009</v>
      </c>
      <c r="H14" s="9"/>
      <c r="I14" s="8">
        <v>0.594607477946139</v>
      </c>
      <c r="J14" s="8">
        <v>0.59548993079212009</v>
      </c>
      <c r="L14">
        <v>0.60589706683637334</v>
      </c>
      <c r="M14">
        <v>0.57997688138360559</v>
      </c>
      <c r="N14">
        <v>0.59548993079212009</v>
      </c>
      <c r="O14">
        <v>0.68650392593948395</v>
      </c>
      <c r="P14">
        <v>0.69763077125002804</v>
      </c>
      <c r="Q14">
        <v>0.6343340125696646</v>
      </c>
      <c r="R14">
        <v>0.69311235748226574</v>
      </c>
      <c r="S14">
        <v>0.70224627662248906</v>
      </c>
      <c r="T14">
        <v>0.69848353833705412</v>
      </c>
      <c r="U14">
        <v>0.68715831140427774</v>
      </c>
      <c r="V14">
        <v>0.68574031604537977</v>
      </c>
      <c r="W14">
        <v>0.68558236323475463</v>
      </c>
    </row>
    <row r="15" spans="1:23" x14ac:dyDescent="0.25">
      <c r="A15" s="9">
        <v>0.59614116552562713</v>
      </c>
      <c r="B15" s="11">
        <v>0.68650392593948395</v>
      </c>
      <c r="C15" s="9"/>
      <c r="D15" s="9"/>
      <c r="E15" t="s">
        <v>49</v>
      </c>
      <c r="F15" s="9">
        <v>0.59614116552562713</v>
      </c>
      <c r="G15" s="11">
        <v>0.68650392593948395</v>
      </c>
      <c r="H15" s="9"/>
      <c r="I15" s="8">
        <v>0.59614116552562713</v>
      </c>
      <c r="J15" s="8">
        <v>0.68650392593948395</v>
      </c>
    </row>
    <row r="16" spans="1:23" x14ac:dyDescent="0.25">
      <c r="A16" s="9">
        <v>0.55951105612894159</v>
      </c>
      <c r="B16" s="11">
        <v>0.69763077125002804</v>
      </c>
      <c r="C16" s="9"/>
      <c r="D16" s="9"/>
      <c r="E16" t="s">
        <v>17</v>
      </c>
      <c r="F16" s="9">
        <v>0.55951105612894159</v>
      </c>
      <c r="G16" s="11">
        <v>0.69763077125002804</v>
      </c>
      <c r="H16" s="9"/>
      <c r="I16" s="8">
        <v>0.55951105612894159</v>
      </c>
      <c r="J16" s="8">
        <v>0.69763077125002804</v>
      </c>
    </row>
    <row r="17" spans="1:14" x14ac:dyDescent="0.25">
      <c r="A17" s="9">
        <v>0.59349090584773834</v>
      </c>
      <c r="B17" s="11">
        <v>0.6343340125696646</v>
      </c>
      <c r="C17" s="9"/>
      <c r="D17" s="9"/>
      <c r="E17" t="s">
        <v>50</v>
      </c>
      <c r="F17" s="9">
        <v>0.59349090584773834</v>
      </c>
      <c r="G17" s="11">
        <v>0.6343340125696646</v>
      </c>
      <c r="H17" s="9"/>
      <c r="I17" s="8">
        <v>0.59349090584773834</v>
      </c>
      <c r="J17" s="8">
        <v>0.6343340125696646</v>
      </c>
    </row>
    <row r="18" spans="1:14" x14ac:dyDescent="0.25">
      <c r="A18" s="9">
        <v>0.62821206602500368</v>
      </c>
      <c r="B18" s="11">
        <v>0.69311235748226574</v>
      </c>
      <c r="C18" s="9"/>
      <c r="D18" s="9"/>
      <c r="E18" t="s">
        <v>51</v>
      </c>
      <c r="F18" s="9">
        <v>0.62821206602500368</v>
      </c>
      <c r="G18" s="11">
        <v>0.69311235748226574</v>
      </c>
      <c r="H18" s="9"/>
      <c r="I18" s="8">
        <v>0.62821206602500368</v>
      </c>
      <c r="J18" s="8">
        <v>0.69311235748226574</v>
      </c>
      <c r="M18">
        <v>0.6090447302600962</v>
      </c>
      <c r="N18">
        <v>0.60589706683637334</v>
      </c>
    </row>
    <row r="19" spans="1:14" x14ac:dyDescent="0.25">
      <c r="A19" s="9">
        <v>0.61726370630178695</v>
      </c>
      <c r="B19" s="11">
        <v>0.70224627662248906</v>
      </c>
      <c r="C19" s="9"/>
      <c r="D19" s="9"/>
      <c r="E19" t="s">
        <v>52</v>
      </c>
      <c r="F19" s="9">
        <v>0.61726370630178695</v>
      </c>
      <c r="G19" s="11">
        <v>0.70224627662248906</v>
      </c>
      <c r="H19" s="9"/>
      <c r="I19" s="8">
        <v>0.61726370630178695</v>
      </c>
      <c r="J19" s="8">
        <v>0.70224627662248906</v>
      </c>
      <c r="M19">
        <v>0.62413734347440974</v>
      </c>
      <c r="N19">
        <v>0.57997688138360559</v>
      </c>
    </row>
    <row r="20" spans="1:14" x14ac:dyDescent="0.25">
      <c r="A20" s="9">
        <v>0.61246623105480147</v>
      </c>
      <c r="B20" s="11">
        <v>0.69848353833705412</v>
      </c>
      <c r="C20" s="9"/>
      <c r="D20" s="9"/>
      <c r="E20" t="s">
        <v>53</v>
      </c>
      <c r="F20" s="9">
        <v>0.61246623105480147</v>
      </c>
      <c r="G20" s="11">
        <v>0.69848353833705412</v>
      </c>
      <c r="H20" s="9"/>
      <c r="I20" s="8">
        <v>0.61246623105480147</v>
      </c>
      <c r="J20" s="8">
        <v>0.69848353833705412</v>
      </c>
      <c r="M20">
        <v>0.594607477946139</v>
      </c>
      <c r="N20">
        <v>0.59548993079212009</v>
      </c>
    </row>
    <row r="21" spans="1:14" x14ac:dyDescent="0.25">
      <c r="A21" s="9">
        <v>0.63216929308156056</v>
      </c>
      <c r="B21" s="11">
        <v>0.68715831140427774</v>
      </c>
      <c r="C21" s="9"/>
      <c r="D21" s="9"/>
      <c r="E21" t="s">
        <v>54</v>
      </c>
      <c r="F21" s="9">
        <v>0.63216929308156056</v>
      </c>
      <c r="G21" s="11">
        <v>0.68715831140427774</v>
      </c>
      <c r="H21" s="9"/>
      <c r="I21" s="8">
        <v>0.63216929308156056</v>
      </c>
      <c r="J21" s="8">
        <v>0.68715831140427774</v>
      </c>
      <c r="M21">
        <v>0.59614116552562713</v>
      </c>
      <c r="N21">
        <v>0.68650392593948395</v>
      </c>
    </row>
    <row r="22" spans="1:14" x14ac:dyDescent="0.25">
      <c r="A22" s="9">
        <v>0.62372489303845269</v>
      </c>
      <c r="B22" s="11">
        <v>0.68574031604537977</v>
      </c>
      <c r="C22" s="9"/>
      <c r="D22" s="9"/>
      <c r="E22" t="s">
        <v>55</v>
      </c>
      <c r="F22" s="9">
        <v>0.62372489303845269</v>
      </c>
      <c r="G22" s="11">
        <v>0.68574031604537977</v>
      </c>
      <c r="H22" s="9"/>
      <c r="I22" s="8">
        <v>0.62372489303845269</v>
      </c>
      <c r="J22" s="8">
        <v>0.68574031604537977</v>
      </c>
      <c r="M22">
        <v>0.55951105612894159</v>
      </c>
      <c r="N22">
        <v>0.69763077125002804</v>
      </c>
    </row>
    <row r="23" spans="1:14" x14ac:dyDescent="0.25">
      <c r="A23" s="9">
        <v>0.61025668550367884</v>
      </c>
      <c r="B23" s="11">
        <v>0.68558236323475463</v>
      </c>
      <c r="C23" s="9"/>
      <c r="D23" s="9"/>
      <c r="E23" t="s">
        <v>56</v>
      </c>
      <c r="F23" s="9">
        <v>0.61025668550367884</v>
      </c>
      <c r="G23" s="11">
        <v>0.68558236323475463</v>
      </c>
      <c r="H23" s="9"/>
      <c r="I23" s="8">
        <v>0.61025668550367884</v>
      </c>
      <c r="J23" s="8">
        <v>0.68558236323475463</v>
      </c>
      <c r="M23">
        <v>0.59349090584773834</v>
      </c>
      <c r="N23">
        <v>0.6343340125696646</v>
      </c>
    </row>
    <row r="24" spans="1:14" x14ac:dyDescent="0.25">
      <c r="M24">
        <v>0.62821206602500368</v>
      </c>
      <c r="N24">
        <v>0.69311235748226574</v>
      </c>
    </row>
    <row r="25" spans="1:14" x14ac:dyDescent="0.25">
      <c r="M25">
        <v>0.61726370630178695</v>
      </c>
      <c r="N25">
        <v>0.70224627662248906</v>
      </c>
    </row>
    <row r="26" spans="1:14" x14ac:dyDescent="0.25">
      <c r="M26">
        <v>0.61246623105480147</v>
      </c>
      <c r="N26">
        <v>0.69848353833705412</v>
      </c>
    </row>
    <row r="27" spans="1:14" x14ac:dyDescent="0.25">
      <c r="M27">
        <v>0.63216929308156056</v>
      </c>
      <c r="N27">
        <v>0.68715831140427774</v>
      </c>
    </row>
    <row r="28" spans="1:14" x14ac:dyDescent="0.25">
      <c r="M28">
        <v>0.62372489303845269</v>
      </c>
      <c r="N28">
        <v>0.68574031604537977</v>
      </c>
    </row>
    <row r="29" spans="1:14" x14ac:dyDescent="0.25">
      <c r="M29">
        <v>0.61025668550367884</v>
      </c>
      <c r="N29">
        <v>0.68558236323475463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"/>
  <sheetViews>
    <sheetView workbookViewId="0">
      <selection activeCell="B2" sqref="B2:B10"/>
    </sheetView>
  </sheetViews>
  <sheetFormatPr defaultRowHeight="15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 s="1">
        <v>107955970047</v>
      </c>
      <c r="C2" s="1">
        <v>-108206918756</v>
      </c>
      <c r="D2" s="1">
        <v>-250948708</v>
      </c>
      <c r="E2" s="1">
        <v>-1805386</v>
      </c>
    </row>
    <row r="3" spans="1:5" x14ac:dyDescent="0.25">
      <c r="A3" t="s">
        <v>5</v>
      </c>
      <c r="B3" s="1">
        <v>7605632248</v>
      </c>
      <c r="C3" s="1">
        <v>-8280620881</v>
      </c>
      <c r="D3" s="1">
        <v>-674988634</v>
      </c>
      <c r="E3" s="1">
        <v>-4856031</v>
      </c>
    </row>
    <row r="4" spans="1:5" x14ac:dyDescent="0.25">
      <c r="A4" t="s">
        <v>6</v>
      </c>
      <c r="B4" s="1">
        <v>5404562280</v>
      </c>
      <c r="C4" s="1">
        <v>-4094552381</v>
      </c>
      <c r="D4" s="1">
        <v>1310009899</v>
      </c>
      <c r="E4" s="1">
        <v>9424532</v>
      </c>
    </row>
    <row r="5" spans="1:5" x14ac:dyDescent="0.25">
      <c r="A5" t="s">
        <v>7</v>
      </c>
      <c r="B5" s="1">
        <v>390513130</v>
      </c>
      <c r="C5" s="1">
        <v>-330636398</v>
      </c>
      <c r="D5" s="1">
        <v>59876733</v>
      </c>
      <c r="E5" s="1">
        <v>430762</v>
      </c>
    </row>
    <row r="6" spans="1:5" x14ac:dyDescent="0.25">
      <c r="A6" t="s">
        <v>8</v>
      </c>
      <c r="B6" s="1">
        <v>10420983510</v>
      </c>
      <c r="C6" s="1">
        <v>-15509085130</v>
      </c>
      <c r="D6" s="1">
        <v>-5088101620</v>
      </c>
      <c r="E6" s="1">
        <v>-36605041</v>
      </c>
    </row>
    <row r="7" spans="1:5" x14ac:dyDescent="0.25">
      <c r="A7" t="s">
        <v>9</v>
      </c>
      <c r="B7" s="1">
        <v>2275179713</v>
      </c>
      <c r="C7" s="1">
        <v>-2317897454</v>
      </c>
      <c r="D7" s="1">
        <v>-42717741</v>
      </c>
      <c r="E7" s="1">
        <v>-307321</v>
      </c>
    </row>
    <row r="8" spans="1:5" x14ac:dyDescent="0.25">
      <c r="A8" t="s">
        <v>10</v>
      </c>
      <c r="B8" s="1">
        <v>31546247722</v>
      </c>
      <c r="C8" s="1">
        <v>-32869998736</v>
      </c>
      <c r="D8" s="1">
        <v>-1323751014</v>
      </c>
      <c r="E8" s="1">
        <v>-9523384</v>
      </c>
    </row>
    <row r="9" spans="1:5" x14ac:dyDescent="0.25">
      <c r="A9" t="s">
        <v>11</v>
      </c>
      <c r="B9" s="1">
        <v>7369202986</v>
      </c>
      <c r="C9" s="1">
        <v>-5855489500</v>
      </c>
      <c r="D9" s="1">
        <v>1513713485</v>
      </c>
      <c r="E9" s="1">
        <v>10890023</v>
      </c>
    </row>
    <row r="10" spans="1:5" x14ac:dyDescent="0.25">
      <c r="A10" t="s">
        <v>12</v>
      </c>
      <c r="B10" s="1">
        <v>172968291637</v>
      </c>
      <c r="C10" s="1">
        <v>-177465199236</v>
      </c>
      <c r="D10" s="1">
        <v>-4496907600</v>
      </c>
      <c r="E10" s="1">
        <v>-32351852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"/>
  <sheetViews>
    <sheetView workbookViewId="0">
      <selection activeCell="B2" sqref="B2:B10"/>
    </sheetView>
  </sheetViews>
  <sheetFormatPr defaultRowHeight="15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 s="1">
        <v>76559498693</v>
      </c>
      <c r="C2" s="1">
        <v>-76080919980</v>
      </c>
      <c r="D2" s="1">
        <v>478578713</v>
      </c>
      <c r="E2" s="1">
        <v>3443012</v>
      </c>
    </row>
    <row r="3" spans="1:5" x14ac:dyDescent="0.25">
      <c r="A3" t="s">
        <v>5</v>
      </c>
      <c r="B3" s="1">
        <v>6899271763</v>
      </c>
      <c r="C3" s="1">
        <v>-6746990622</v>
      </c>
      <c r="D3" s="1">
        <v>152281141</v>
      </c>
      <c r="E3" s="1">
        <v>1095546</v>
      </c>
    </row>
    <row r="4" spans="1:5" x14ac:dyDescent="0.25">
      <c r="A4" t="s">
        <v>6</v>
      </c>
      <c r="B4" s="1">
        <v>4580162935</v>
      </c>
      <c r="C4" s="1">
        <v>-3604386870</v>
      </c>
      <c r="D4" s="1">
        <v>975776065</v>
      </c>
      <c r="E4" s="1">
        <v>7019970</v>
      </c>
    </row>
    <row r="5" spans="1:5" x14ac:dyDescent="0.25">
      <c r="A5" t="s">
        <v>7</v>
      </c>
      <c r="B5" s="1">
        <v>339442721</v>
      </c>
      <c r="C5" s="1">
        <v>-316224600</v>
      </c>
      <c r="D5" s="1">
        <v>23218121</v>
      </c>
      <c r="E5" s="1">
        <v>167037</v>
      </c>
    </row>
    <row r="6" spans="1:5" x14ac:dyDescent="0.25">
      <c r="A6" t="s">
        <v>8</v>
      </c>
      <c r="B6" s="1">
        <v>7319881746</v>
      </c>
      <c r="C6" s="1">
        <v>-8819164032</v>
      </c>
      <c r="D6" s="1">
        <v>-1499282286</v>
      </c>
      <c r="E6" s="1">
        <v>-10786204</v>
      </c>
    </row>
    <row r="7" spans="1:5" x14ac:dyDescent="0.25">
      <c r="A7" t="s">
        <v>9</v>
      </c>
      <c r="B7" s="1">
        <v>1519567508</v>
      </c>
      <c r="C7" s="1">
        <v>-1903234739</v>
      </c>
      <c r="D7" s="1">
        <v>-383667232</v>
      </c>
      <c r="E7" s="1">
        <v>-2760193</v>
      </c>
    </row>
    <row r="8" spans="1:5" x14ac:dyDescent="0.25">
      <c r="A8" t="s">
        <v>10</v>
      </c>
      <c r="B8" s="1">
        <v>24533601364</v>
      </c>
      <c r="C8" s="1">
        <v>-23099743477</v>
      </c>
      <c r="D8" s="1">
        <v>1433857887</v>
      </c>
      <c r="E8" s="1">
        <v>10315522</v>
      </c>
    </row>
    <row r="9" spans="1:5" x14ac:dyDescent="0.25">
      <c r="A9" t="s">
        <v>11</v>
      </c>
      <c r="B9" s="1">
        <v>7004940340</v>
      </c>
      <c r="C9" s="1">
        <v>-5706465551</v>
      </c>
      <c r="D9" s="1">
        <v>1298474789</v>
      </c>
      <c r="E9" s="1">
        <v>9341546</v>
      </c>
    </row>
    <row r="10" spans="1:5" x14ac:dyDescent="0.25">
      <c r="A10" t="s">
        <v>12</v>
      </c>
      <c r="B10" s="1">
        <v>128756367070</v>
      </c>
      <c r="C10" s="1">
        <v>-126277129872</v>
      </c>
      <c r="D10" s="1">
        <v>2479237198</v>
      </c>
      <c r="E10" s="1">
        <v>17836240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0119</vt:lpstr>
      <vt:lpstr>Sheet4</vt:lpstr>
      <vt:lpstr>Sheet13</vt:lpstr>
      <vt:lpstr>IND combined</vt:lpstr>
      <vt:lpstr>LIPI19_20 in %</vt:lpstr>
      <vt:lpstr>Sheet5</vt:lpstr>
      <vt:lpstr>Sheet3</vt:lpstr>
      <vt:lpstr>0219</vt:lpstr>
      <vt:lpstr>0319</vt:lpstr>
      <vt:lpstr>0419</vt:lpstr>
      <vt:lpstr>0519</vt:lpstr>
      <vt:lpstr>0619</vt:lpstr>
      <vt:lpstr>0719</vt:lpstr>
      <vt:lpstr>0819</vt:lpstr>
      <vt:lpstr>0919</vt:lpstr>
      <vt:lpstr>1019</vt:lpstr>
      <vt:lpstr>1119</vt:lpstr>
      <vt:lpstr>1219</vt:lpstr>
      <vt:lpstr>jan-dec19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Farrukh Naveed</dc:creator>
  <cp:lastModifiedBy>Farrukh Naveed</cp:lastModifiedBy>
  <dcterms:created xsi:type="dcterms:W3CDTF">2021-03-22T10:31:41Z</dcterms:created>
  <dcterms:modified xsi:type="dcterms:W3CDTF">2021-04-27T19:41:42Z</dcterms:modified>
</cp:coreProperties>
</file>