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oogle Classroom Assignments\"/>
    </mc:Choice>
  </mc:AlternateContent>
  <bookViews>
    <workbookView xWindow="0" yWindow="0" windowWidth="20490" windowHeight="7650"/>
  </bookViews>
  <sheets>
    <sheet name="Dashboard" sheetId="7" r:id="rId1"/>
    <sheet name="Monthly Income" sheetId="6" r:id="rId2"/>
    <sheet name="Monthly Expenses" sheetId="5" r:id="rId3"/>
    <sheet name="Pivot Table" sheetId="4" r:id="rId4"/>
    <sheet name="Daily Expense Log" sheetId="3" r:id="rId5"/>
  </sheets>
  <definedNames>
    <definedName name="_xlchart.0" hidden="1">'Monthly Expenses'!$A$4:$A$11</definedName>
    <definedName name="_xlchart.1" hidden="1">'Monthly Expenses'!$B$1:$B$3</definedName>
    <definedName name="_xlchart.2" hidden="1">'Monthly Expenses'!$B$4:$B$11</definedName>
    <definedName name="_xlchart.3" hidden="1">'Monthly Expenses'!$C$1:$C$3</definedName>
    <definedName name="_xlchart.4" hidden="1">'Monthly Expenses'!$C$4:$C$11</definedName>
    <definedName name="_xlchart.5" hidden="1">'Monthly Expenses'!$D$1:$D$3</definedName>
    <definedName name="_xlchart.6" hidden="1">'Monthly Expenses'!$D$4:$D$11</definedName>
    <definedName name="_xlnm.Print_Area" localSheetId="0">Dashboard!$A$1:$Q$19</definedName>
  </definedNames>
  <calcPr calcId="162913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" l="1"/>
  <c r="C16" i="7"/>
  <c r="C18" i="7" s="1"/>
  <c r="B16" i="7"/>
  <c r="E7" i="6"/>
  <c r="D7" i="6"/>
  <c r="C7" i="6"/>
  <c r="E6" i="6"/>
  <c r="E5" i="6"/>
  <c r="E4" i="6"/>
  <c r="B11" i="5"/>
  <c r="D11" i="5" s="1"/>
  <c r="D10" i="5"/>
  <c r="D9" i="5"/>
  <c r="D8" i="5"/>
  <c r="D7" i="5"/>
  <c r="D6" i="5"/>
  <c r="D5" i="5"/>
  <c r="D4" i="5"/>
  <c r="B17" i="7" l="1"/>
  <c r="D17" i="7" s="1"/>
  <c r="D16" i="7"/>
  <c r="D18" i="7" s="1"/>
  <c r="B18" i="7" l="1"/>
  <c r="D33" i="3" l="1"/>
  <c r="D38" i="3"/>
</calcChain>
</file>

<file path=xl/sharedStrings.xml><?xml version="1.0" encoding="utf-8"?>
<sst xmlns="http://schemas.openxmlformats.org/spreadsheetml/2006/main" count="119" uniqueCount="66">
  <si>
    <t>Date</t>
  </si>
  <si>
    <t>Budget Category</t>
  </si>
  <si>
    <t>Amount Spent</t>
  </si>
  <si>
    <t>Groceries</t>
  </si>
  <si>
    <t>Utilities</t>
  </si>
  <si>
    <t>Entertainment</t>
  </si>
  <si>
    <t>Watched movie</t>
  </si>
  <si>
    <t>Strawberries</t>
  </si>
  <si>
    <t>Savings</t>
  </si>
  <si>
    <t>Amount deposited into saving account</t>
  </si>
  <si>
    <t>House water bill</t>
  </si>
  <si>
    <t>House gas Bill</t>
  </si>
  <si>
    <t>House electricity bill</t>
  </si>
  <si>
    <t>Vehicle</t>
  </si>
  <si>
    <t>Gas</t>
  </si>
  <si>
    <t>Front two tyre changed</t>
  </si>
  <si>
    <t>Oil change and other maintanance</t>
  </si>
  <si>
    <t>Car Wash</t>
  </si>
  <si>
    <t>Miscellenous items purchased from store</t>
  </si>
  <si>
    <t>Personal Care</t>
  </si>
  <si>
    <t>Hair color</t>
  </si>
  <si>
    <t>Electric toothbrush Oral-B</t>
  </si>
  <si>
    <t>Face cleanser</t>
  </si>
  <si>
    <t>Hydrating lotion</t>
  </si>
  <si>
    <t>Winter Jacket</t>
  </si>
  <si>
    <t>Neck Massager ordered at Amazon</t>
  </si>
  <si>
    <t>Men Scarf</t>
  </si>
  <si>
    <t>Hat and mask for winter</t>
  </si>
  <si>
    <t>Sun glasses</t>
  </si>
  <si>
    <t>Misc. kitchen items</t>
  </si>
  <si>
    <t>House Rent</t>
  </si>
  <si>
    <t>monthly house rent</t>
  </si>
  <si>
    <t>Pillow</t>
  </si>
  <si>
    <t>LED night light</t>
  </si>
  <si>
    <t>Haircut</t>
  </si>
  <si>
    <t>Outside dinner</t>
  </si>
  <si>
    <t>Outside breakfast</t>
  </si>
  <si>
    <t>Outside brunch</t>
  </si>
  <si>
    <t>Spending details</t>
  </si>
  <si>
    <t>Notes:</t>
  </si>
  <si>
    <t>Total monthly income</t>
  </si>
  <si>
    <t>Budget Distribution:</t>
  </si>
  <si>
    <t>Saving (20%  of Income)</t>
  </si>
  <si>
    <t>Row Labels</t>
  </si>
  <si>
    <t>Grand Total</t>
  </si>
  <si>
    <t>Sum of Amount Spent</t>
  </si>
  <si>
    <t>Catagories</t>
  </si>
  <si>
    <t>Budget</t>
  </si>
  <si>
    <t>Spending</t>
  </si>
  <si>
    <t>Variance</t>
  </si>
  <si>
    <t>MONTHLY EXPENSES</t>
  </si>
  <si>
    <t>MONTHLY INCOME</t>
  </si>
  <si>
    <t>Income 1</t>
  </si>
  <si>
    <t>Actual</t>
  </si>
  <si>
    <t>Income 2</t>
  </si>
  <si>
    <t>Other Income</t>
  </si>
  <si>
    <t>Total</t>
  </si>
  <si>
    <t>Farrukh Family | January 2023</t>
  </si>
  <si>
    <t>Household Budget Dashboard</t>
  </si>
  <si>
    <t>Cash flow analysis</t>
  </si>
  <si>
    <t>Household budget</t>
  </si>
  <si>
    <t>Total income</t>
  </si>
  <si>
    <t>Total expense</t>
  </si>
  <si>
    <t>Expense Catagories</t>
  </si>
  <si>
    <t>Cash in hand</t>
  </si>
  <si>
    <t>Variance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</si>
</sst>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theme="6" tint="-0.499984740745262"/>
      <name val="Calibri Light"/>
      <family val="1"/>
      <scheme val="major"/>
    </font>
    <font>
      <sz val="20"/>
      <color theme="6" tint="-0.499984740745262"/>
      <name val="Calibri Light"/>
      <family val="1"/>
      <scheme val="major"/>
    </font>
    <font>
      <sz val="18"/>
      <color theme="0"/>
      <name val="Calibri Light"/>
      <family val="1"/>
      <scheme val="major"/>
    </font>
    <font>
      <b/>
      <sz val="12"/>
      <color theme="0"/>
      <name val="Calibri"/>
      <family val="2"/>
      <scheme val="minor"/>
    </font>
    <font>
      <b/>
      <sz val="13"/>
      <color theme="2" tint="-0.749961851863155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74999237037263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12" fillId="0" borderId="0"/>
    <xf numFmtId="3" fontId="12" fillId="0" borderId="0">
      <alignment horizontal="right"/>
    </xf>
    <xf numFmtId="3" fontId="12" fillId="0" borderId="0">
      <alignment horizontal="right"/>
    </xf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164" fontId="4" fillId="0" borderId="0" xfId="1" applyNumberFormat="1" applyFont="1"/>
    <xf numFmtId="0" fontId="4" fillId="0" borderId="3" xfId="0" applyFont="1" applyBorder="1"/>
    <xf numFmtId="164" fontId="4" fillId="0" borderId="4" xfId="1" applyNumberFormat="1" applyFont="1" applyBorder="1"/>
    <xf numFmtId="0" fontId="4" fillId="0" borderId="5" xfId="0" applyFont="1" applyBorder="1" applyAlignment="1">
      <alignment horizontal="left" vertical="center" indent="3"/>
    </xf>
    <xf numFmtId="0" fontId="4" fillId="0" borderId="0" xfId="0" applyFont="1" applyBorder="1"/>
    <xf numFmtId="164" fontId="4" fillId="0" borderId="0" xfId="1" applyNumberFormat="1" applyFont="1" applyBorder="1"/>
    <xf numFmtId="164" fontId="4" fillId="0" borderId="6" xfId="1" applyNumberFormat="1" applyFont="1" applyBorder="1"/>
    <xf numFmtId="0" fontId="4" fillId="0" borderId="7" xfId="0" applyFont="1" applyBorder="1" applyAlignment="1">
      <alignment horizontal="left" vertical="center" indent="3"/>
    </xf>
    <xf numFmtId="0" fontId="4" fillId="0" borderId="8" xfId="0" applyFont="1" applyBorder="1"/>
    <xf numFmtId="164" fontId="4" fillId="0" borderId="9" xfId="1" applyNumberFormat="1" applyFont="1" applyBorder="1"/>
    <xf numFmtId="0" fontId="5" fillId="0" borderId="0" xfId="0" applyFont="1" applyAlignment="1">
      <alignment horizontal="left" vertical="center"/>
    </xf>
    <xf numFmtId="164" fontId="0" fillId="0" borderId="0" xfId="0" applyNumberFormat="1"/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/>
    <xf numFmtId="164" fontId="3" fillId="0" borderId="10" xfId="0" applyNumberFormat="1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64" fontId="0" fillId="0" borderId="1" xfId="1" applyNumberFormat="1" applyFont="1" applyBorder="1"/>
    <xf numFmtId="3" fontId="8" fillId="3" borderId="0" xfId="0" applyNumberFormat="1" applyFont="1" applyFill="1" applyAlignment="1">
      <alignment horizontal="center"/>
    </xf>
    <xf numFmtId="0" fontId="9" fillId="3" borderId="8" xfId="2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0" fillId="0" borderId="12" xfId="0" applyBorder="1"/>
    <xf numFmtId="164" fontId="0" fillId="0" borderId="12" xfId="1" applyNumberFormat="1" applyFont="1" applyBorder="1"/>
    <xf numFmtId="0" fontId="3" fillId="5" borderId="10" xfId="0" applyFont="1" applyFill="1" applyBorder="1"/>
    <xf numFmtId="164" fontId="3" fillId="5" borderId="10" xfId="1" applyNumberFormat="1" applyFont="1" applyFill="1" applyBorder="1"/>
    <xf numFmtId="0" fontId="3" fillId="0" borderId="0" xfId="0" applyFont="1"/>
    <xf numFmtId="0" fontId="11" fillId="6" borderId="0" xfId="3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6" fontId="11" fillId="6" borderId="0" xfId="0" applyNumberFormat="1" applyFont="1" applyFill="1" applyAlignment="1">
      <alignment horizontal="center" vertical="center"/>
    </xf>
    <xf numFmtId="6" fontId="11" fillId="6" borderId="0" xfId="0" applyNumberFormat="1" applyFont="1" applyFill="1" applyAlignment="1">
      <alignment horizontal="center" vertical="center"/>
    </xf>
    <xf numFmtId="0" fontId="13" fillId="4" borderId="0" xfId="4" applyFont="1" applyFill="1" applyAlignment="1">
      <alignment horizontal="center" vertical="center"/>
    </xf>
    <xf numFmtId="166" fontId="13" fillId="4" borderId="0" xfId="5" applyNumberFormat="1" applyFont="1" applyFill="1" applyAlignment="1">
      <alignment horizontal="center" vertical="center"/>
    </xf>
    <xf numFmtId="6" fontId="13" fillId="4" borderId="0" xfId="6" applyNumberFormat="1" applyFont="1" applyFill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top"/>
    </xf>
    <xf numFmtId="3" fontId="8" fillId="3" borderId="0" xfId="0" applyNumberFormat="1" applyFont="1" applyFill="1" applyAlignment="1">
      <alignment horizontal="left"/>
    </xf>
  </cellXfs>
  <cellStyles count="7">
    <cellStyle name="Amounts" xfId="5"/>
    <cellStyle name="Currency" xfId="1" builtinId="4"/>
    <cellStyle name="Heading 1" xfId="3" builtinId="16"/>
    <cellStyle name="Normal" xfId="0" builtinId="0"/>
    <cellStyle name="Table Details" xfId="4"/>
    <cellStyle name="Title" xfId="2" builtinId="15"/>
    <cellStyle name="Variance" xfId="6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6" formatCode="&quot;$&quot;#,##0"/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6" formatCode="&quot;$&quot;#,##0"/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3" tint="-0.749961851863155"/>
        </patternFill>
      </fill>
    </dxf>
    <dxf>
      <font>
        <color theme="0"/>
      </font>
      <fill>
        <patternFill>
          <bgColor theme="3" tint="-0.749961851863155"/>
        </patternFill>
      </fill>
    </dxf>
    <dxf>
      <font>
        <color theme="6" tint="-0.499984740745262"/>
      </font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</dxfs>
  <tableStyles count="1" defaultTableStyle="TableStyleMedium2" defaultPivotStyle="PivotStyleLight16">
    <tableStyle name="Table Style 4" pivot="0" count="3">
      <tableStyleElement type="wholeTable" dxfId="16"/>
      <tableStyleElement type="headerRow" dxfId="15"/>
      <tableStyleElement type="total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Dashboard!$A$16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Dashboard!$B$15:$C$15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Dashboard!$B$16:$C$16</c:f>
              <c:numCache>
                <c:formatCode>"$"#,##0</c:formatCode>
                <c:ptCount val="2"/>
                <c:pt idx="0">
                  <c:v>6500</c:v>
                </c:pt>
                <c:pt idx="1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3-41F8-8B62-A6D37281B78C}"/>
            </c:ext>
          </c:extLst>
        </c:ser>
        <c:ser>
          <c:idx val="1"/>
          <c:order val="1"/>
          <c:tx>
            <c:strRef>
              <c:f>Dashboard!$A$17</c:f>
              <c:strCache>
                <c:ptCount val="1"/>
                <c:pt idx="0">
                  <c:v>Total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Dashboard!$B$15:$C$15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Dashboard!$B$17:$C$17</c:f>
              <c:numCache>
                <c:formatCode>"$"#,##0</c:formatCode>
                <c:ptCount val="2"/>
                <c:pt idx="0">
                  <c:v>3503</c:v>
                </c:pt>
                <c:pt idx="1">
                  <c:v>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3-41F8-8B62-A6D37281B78C}"/>
            </c:ext>
          </c:extLst>
        </c:ser>
        <c:ser>
          <c:idx val="2"/>
          <c:order val="2"/>
          <c:tx>
            <c:strRef>
              <c:f>Dashboard!$A$18</c:f>
              <c:strCache>
                <c:ptCount val="1"/>
                <c:pt idx="0">
                  <c:v>Cash in hand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Dashboard!$B$15:$C$15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Dashboard!$B$18:$C$18</c:f>
              <c:numCache>
                <c:formatCode>"$"#,##0</c:formatCode>
                <c:ptCount val="2"/>
                <c:pt idx="0">
                  <c:v>2997</c:v>
                </c:pt>
                <c:pt idx="1">
                  <c:v>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93-41F8-8B62-A6D37281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572687"/>
        <c:axId val="377579343"/>
      </c:barChart>
      <c:catAx>
        <c:axId val="3775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79343"/>
        <c:crosses val="autoZero"/>
        <c:auto val="1"/>
        <c:lblAlgn val="ctr"/>
        <c:lblOffset val="100"/>
        <c:noMultiLvlLbl val="0"/>
      </c:catAx>
      <c:valAx>
        <c:axId val="377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'Monthly Expenses'!$C$1:$C$3</c:f>
              <c:strCache>
                <c:ptCount val="3"/>
                <c:pt idx="0">
                  <c:v>Farrukh Family | January 2023</c:v>
                </c:pt>
                <c:pt idx="1">
                  <c:v>MONTHLY EXPENSES</c:v>
                </c:pt>
                <c:pt idx="2">
                  <c:v>Spending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731-43BE-9AE5-0DC986947F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731-43BE-9AE5-0DC986947F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731-43BE-9AE5-0DC986947F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1731-43BE-9AE5-0DC986947F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1731-43BE-9AE5-0DC986947F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1731-43BE-9AE5-0DC986947F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1731-43BE-9AE5-0DC986947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'Monthly Expenses'!$A$4:$A$11</c15:sqref>
                  </c15:fullRef>
                </c:ext>
              </c:extLst>
              <c:f>'Monthly Expenses'!$A$4:$A$10</c:f>
              <c:strCache>
                <c:ptCount val="7"/>
                <c:pt idx="0">
                  <c:v>Entertainment</c:v>
                </c:pt>
                <c:pt idx="1">
                  <c:v>Groceries</c:v>
                </c:pt>
                <c:pt idx="2">
                  <c:v>House Rent</c:v>
                </c:pt>
                <c:pt idx="3">
                  <c:v>Personal Care</c:v>
                </c:pt>
                <c:pt idx="4">
                  <c:v>Savings</c:v>
                </c:pt>
                <c:pt idx="5">
                  <c:v>Utilities</c:v>
                </c:pt>
                <c:pt idx="6">
                  <c:v>Vehicle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Expenses'!$C$4:$C$11</c15:sqref>
                  </c15:fullRef>
                </c:ext>
              </c:extLst>
              <c:f>'Monthly Expenses'!$C$4:$C$10</c:f>
              <c:numCache>
                <c:formatCode>_("$"* #,##0_);_("$"* \(#,##0\);_("$"* "-"??_);_(@_)</c:formatCode>
                <c:ptCount val="7"/>
                <c:pt idx="0">
                  <c:v>236</c:v>
                </c:pt>
                <c:pt idx="1">
                  <c:v>196</c:v>
                </c:pt>
                <c:pt idx="2">
                  <c:v>1253</c:v>
                </c:pt>
                <c:pt idx="3">
                  <c:v>288</c:v>
                </c:pt>
                <c:pt idx="4">
                  <c:v>100</c:v>
                </c:pt>
                <c:pt idx="5">
                  <c:v>125</c:v>
                </c:pt>
                <c:pt idx="6">
                  <c:v>443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'Monthly Expenses'!$C$11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1731-43BE-9AE5-0DC986947F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Expenses'!$B$1:$B$3</c15:sqref>
                        </c15:formulaRef>
                      </c:ext>
                    </c:extLst>
                    <c:strCache>
                      <c:ptCount val="3"/>
                      <c:pt idx="0">
                        <c:v>Farrukh Family | January 2023</c:v>
                      </c:pt>
                      <c:pt idx="1">
                        <c:v>MONTHLY EXPENSES</c:v>
                      </c:pt>
                      <c:pt idx="2">
                        <c:v>Budget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1731-43BE-9AE5-0DC986947F0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1731-43BE-9AE5-0DC986947F0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1731-43BE-9AE5-0DC986947F0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1731-43BE-9AE5-0DC986947F0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1731-43BE-9AE5-0DC986947F0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1731-43BE-9AE5-0DC986947F0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1731-43BE-9AE5-0DC986947F0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'Monthly Expenses'!$A$4:$A$11</c15:sqref>
                        </c15:fullRef>
                        <c15:formulaRef>
                          <c15:sqref>'Monthly Expenses'!$A$4:$A$10</c15:sqref>
                        </c15:formulaRef>
                      </c:ext>
                    </c:extLst>
                    <c:strCache>
                      <c:ptCount val="7"/>
                      <c:pt idx="0">
                        <c:v>Entertainment</c:v>
                      </c:pt>
                      <c:pt idx="1">
                        <c:v>Groceries</c:v>
                      </c:pt>
                      <c:pt idx="2">
                        <c:v>House Rent</c:v>
                      </c:pt>
                      <c:pt idx="3">
                        <c:v>Personal Care</c:v>
                      </c:pt>
                      <c:pt idx="4">
                        <c:v>Savings</c:v>
                      </c:pt>
                      <c:pt idx="5">
                        <c:v>Utilities</c:v>
                      </c:pt>
                      <c:pt idx="6">
                        <c:v>Vehicle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'Monthly Expenses'!$B$4:$B$11</c15:sqref>
                        </c15:fullRef>
                        <c15:formulaRef>
                          <c15:sqref>'Monthly Expenses'!$B$4:$B$10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1253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200</c:v>
                      </c:pt>
                      <c:pt idx="6">
                        <c:v>300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'Monthly Expenses'!$B$11</c15:sqref>
                        <c15:spPr xmlns:c15="http://schemas.microsoft.com/office/drawing/2012/chart">
                          <a:solidFill>
                            <a:schemeClr val="accent2">
                              <a:lumMod val="60000"/>
                            </a:schemeClr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0-1731-43BE-9AE5-0DC986947F0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Expenses'!$D$1:$D$3</c15:sqref>
                        </c15:formulaRef>
                      </c:ext>
                    </c:extLst>
                    <c:strCache>
                      <c:ptCount val="3"/>
                      <c:pt idx="0">
                        <c:v>Farrukh Family | January 2023</c:v>
                      </c:pt>
                      <c:pt idx="1">
                        <c:v>MONTHLY EXPENSES</c:v>
                      </c:pt>
                      <c:pt idx="2">
                        <c:v>Variance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1731-43BE-9AE5-0DC986947F0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1731-43BE-9AE5-0DC986947F0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1731-43BE-9AE5-0DC986947F0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1731-43BE-9AE5-0DC986947F0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1731-43BE-9AE5-0DC986947F0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1731-43BE-9AE5-0DC986947F0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1731-43BE-9AE5-0DC986947F0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Expenses'!$A$4:$A$11</c15:sqref>
                        </c15:fullRef>
                        <c15:formulaRef>
                          <c15:sqref>'Monthly Expenses'!$A$4:$A$10</c15:sqref>
                        </c15:formulaRef>
                      </c:ext>
                    </c:extLst>
                    <c:strCache>
                      <c:ptCount val="7"/>
                      <c:pt idx="0">
                        <c:v>Entertainment</c:v>
                      </c:pt>
                      <c:pt idx="1">
                        <c:v>Groceries</c:v>
                      </c:pt>
                      <c:pt idx="2">
                        <c:v>House Rent</c:v>
                      </c:pt>
                      <c:pt idx="3">
                        <c:v>Personal Care</c:v>
                      </c:pt>
                      <c:pt idx="4">
                        <c:v>Savings</c:v>
                      </c:pt>
                      <c:pt idx="5">
                        <c:v>Utilities</c:v>
                      </c:pt>
                      <c:pt idx="6">
                        <c:v>Vehicle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Expenses'!$D$4:$D$11</c15:sqref>
                        </c15:fullRef>
                        <c15:formulaRef>
                          <c15:sqref>'Monthly Expenses'!$D$4:$D$10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14</c:v>
                      </c:pt>
                      <c:pt idx="1">
                        <c:v>304</c:v>
                      </c:pt>
                      <c:pt idx="2">
                        <c:v>0</c:v>
                      </c:pt>
                      <c:pt idx="3">
                        <c:v>212</c:v>
                      </c:pt>
                      <c:pt idx="4">
                        <c:v>400</c:v>
                      </c:pt>
                      <c:pt idx="5">
                        <c:v>75</c:v>
                      </c:pt>
                      <c:pt idx="6">
                        <c:v>-143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>
                      <c15:categoryFilterException>
                        <c15:sqref>'Monthly Expenses'!$D$11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32-1731-43BE-9AE5-0DC986947F0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tx>
            <c:strRef>
              <c:f>'Monthly Expenses'!$D$1:$D$3</c:f>
              <c:strCache>
                <c:ptCount val="3"/>
                <c:pt idx="0">
                  <c:v>Farrukh Family | January 2023</c:v>
                </c:pt>
                <c:pt idx="1">
                  <c:v>MONTHLY EXPENSES</c:v>
                </c:pt>
                <c:pt idx="2">
                  <c:v>Variance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65F-405C-BC87-E8CA4A6427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65F-405C-BC87-E8CA4A6427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65F-405C-BC87-E8CA4A6427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65F-405C-BC87-E8CA4A6427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65F-405C-BC87-E8CA4A6427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65F-405C-BC87-E8CA4A6427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65F-405C-BC87-E8CA4A6427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'Monthly Expenses'!$A$4:$A$11</c15:sqref>
                  </c15:fullRef>
                </c:ext>
              </c:extLst>
              <c:f>'Monthly Expenses'!$A$4:$A$10</c:f>
              <c:strCache>
                <c:ptCount val="7"/>
                <c:pt idx="0">
                  <c:v>Entertainment</c:v>
                </c:pt>
                <c:pt idx="1">
                  <c:v>Groceries</c:v>
                </c:pt>
                <c:pt idx="2">
                  <c:v>House Rent</c:v>
                </c:pt>
                <c:pt idx="3">
                  <c:v>Personal Care</c:v>
                </c:pt>
                <c:pt idx="4">
                  <c:v>Savings</c:v>
                </c:pt>
                <c:pt idx="5">
                  <c:v>Utilities</c:v>
                </c:pt>
                <c:pt idx="6">
                  <c:v>Vehicle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Expenses'!$D$4:$D$11</c15:sqref>
                  </c15:fullRef>
                </c:ext>
              </c:extLst>
              <c:f>'Monthly Expenses'!$D$4:$D$10</c:f>
              <c:numCache>
                <c:formatCode>_("$"* #,##0_);_("$"* \(#,##0\);_("$"* "-"??_);_(@_)</c:formatCode>
                <c:ptCount val="7"/>
                <c:pt idx="0">
                  <c:v>14</c:v>
                </c:pt>
                <c:pt idx="1">
                  <c:v>304</c:v>
                </c:pt>
                <c:pt idx="2">
                  <c:v>0</c:v>
                </c:pt>
                <c:pt idx="3">
                  <c:v>212</c:v>
                </c:pt>
                <c:pt idx="4">
                  <c:v>400</c:v>
                </c:pt>
                <c:pt idx="5">
                  <c:v>75</c:v>
                </c:pt>
                <c:pt idx="6">
                  <c:v>-143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'Monthly Expenses'!$D$11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265F-405C-BC87-E8CA4A64272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Expenses'!$B$1:$B$3</c15:sqref>
                        </c15:formulaRef>
                      </c:ext>
                    </c:extLst>
                    <c:strCache>
                      <c:ptCount val="3"/>
                      <c:pt idx="0">
                        <c:v>Farrukh Family | January 2023</c:v>
                      </c:pt>
                      <c:pt idx="1">
                        <c:v>MONTHLY EXPENSES</c:v>
                      </c:pt>
                      <c:pt idx="2">
                        <c:v>Budget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265F-405C-BC87-E8CA4A64272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265F-405C-BC87-E8CA4A64272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265F-405C-BC87-E8CA4A64272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265F-405C-BC87-E8CA4A64272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265F-405C-BC87-E8CA4A64272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265F-405C-BC87-E8CA4A64272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265F-405C-BC87-E8CA4A64272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'Monthly Expenses'!$A$4:$A$11</c15:sqref>
                        </c15:fullRef>
                        <c15:formulaRef>
                          <c15:sqref>'Monthly Expenses'!$A$4:$A$10</c15:sqref>
                        </c15:formulaRef>
                      </c:ext>
                    </c:extLst>
                    <c:strCache>
                      <c:ptCount val="7"/>
                      <c:pt idx="0">
                        <c:v>Entertainment</c:v>
                      </c:pt>
                      <c:pt idx="1">
                        <c:v>Groceries</c:v>
                      </c:pt>
                      <c:pt idx="2">
                        <c:v>House Rent</c:v>
                      </c:pt>
                      <c:pt idx="3">
                        <c:v>Personal Care</c:v>
                      </c:pt>
                      <c:pt idx="4">
                        <c:v>Savings</c:v>
                      </c:pt>
                      <c:pt idx="5">
                        <c:v>Utilities</c:v>
                      </c:pt>
                      <c:pt idx="6">
                        <c:v>Vehicle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'Monthly Expenses'!$B$4:$B$11</c15:sqref>
                        </c15:fullRef>
                        <c15:formulaRef>
                          <c15:sqref>'Monthly Expenses'!$B$4:$B$10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1253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200</c:v>
                      </c:pt>
                      <c:pt idx="6">
                        <c:v>300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'Monthly Expenses'!$B$11</c15:sqref>
                        <c15:spPr xmlns:c15="http://schemas.microsoft.com/office/drawing/2012/chart">
                          <a:solidFill>
                            <a:schemeClr val="accent2">
                              <a:lumMod val="60000"/>
                            </a:schemeClr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D-265F-405C-BC87-E8CA4A64272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Expenses'!$C$1:$C$3</c15:sqref>
                        </c15:formulaRef>
                      </c:ext>
                    </c:extLst>
                    <c:strCache>
                      <c:ptCount val="3"/>
                      <c:pt idx="0">
                        <c:v>Farrukh Family | January 2023</c:v>
                      </c:pt>
                      <c:pt idx="1">
                        <c:v>MONTHLY EXPENSES</c:v>
                      </c:pt>
                      <c:pt idx="2">
                        <c:v>Spending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265F-405C-BC87-E8CA4A64272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265F-405C-BC87-E8CA4A64272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265F-405C-BC87-E8CA4A64272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265F-405C-BC87-E8CA4A64272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265F-405C-BC87-E8CA4A64272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265F-405C-BC87-E8CA4A64272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265F-405C-BC87-E8CA4A64272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Expenses'!$A$4:$A$11</c15:sqref>
                        </c15:fullRef>
                        <c15:formulaRef>
                          <c15:sqref>'Monthly Expenses'!$A$4:$A$10</c15:sqref>
                        </c15:formulaRef>
                      </c:ext>
                    </c:extLst>
                    <c:strCache>
                      <c:ptCount val="7"/>
                      <c:pt idx="0">
                        <c:v>Entertainment</c:v>
                      </c:pt>
                      <c:pt idx="1">
                        <c:v>Groceries</c:v>
                      </c:pt>
                      <c:pt idx="2">
                        <c:v>House Rent</c:v>
                      </c:pt>
                      <c:pt idx="3">
                        <c:v>Personal Care</c:v>
                      </c:pt>
                      <c:pt idx="4">
                        <c:v>Savings</c:v>
                      </c:pt>
                      <c:pt idx="5">
                        <c:v>Utilities</c:v>
                      </c:pt>
                      <c:pt idx="6">
                        <c:v>Vehicle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Expenses'!$C$4:$C$11</c15:sqref>
                        </c15:fullRef>
                        <c15:formulaRef>
                          <c15:sqref>'Monthly Expenses'!$C$4:$C$10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236</c:v>
                      </c:pt>
                      <c:pt idx="1">
                        <c:v>196</c:v>
                      </c:pt>
                      <c:pt idx="2">
                        <c:v>1253</c:v>
                      </c:pt>
                      <c:pt idx="3">
                        <c:v>288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443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>
                      <c15:categoryFilterException>
                        <c15:sqref>'Monthly Expenses'!$C$11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E-265F-405C-BC87-E8CA4A64272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57150</xdr:rowOff>
    </xdr:from>
    <xdr:to>
      <xdr:col>3</xdr:col>
      <xdr:colOff>600076</xdr:colOff>
      <xdr:row>13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3</xdr:row>
      <xdr:rowOff>19050</xdr:rowOff>
    </xdr:from>
    <xdr:to>
      <xdr:col>9</xdr:col>
      <xdr:colOff>581025</xdr:colOff>
      <xdr:row>18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76199</xdr:colOff>
      <xdr:row>3</xdr:row>
      <xdr:rowOff>19050</xdr:rowOff>
    </xdr:from>
    <xdr:to>
      <xdr:col>15</xdr:col>
      <xdr:colOff>600074</xdr:colOff>
      <xdr:row>18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65.909921990744" createdVersion="6" refreshedVersion="6" minRefreshableVersion="3" recordCount="30">
  <cacheSource type="worksheet">
    <worksheetSource ref="B1:E31" sheet="Daily Expense Log"/>
  </cacheSource>
  <cacheFields count="4">
    <cacheField name="Date" numFmtId="14">
      <sharedItems containsSemiMixedTypes="0" containsNonDate="0" containsDate="1" containsString="0" minDate="2023-01-01T00:00:00" maxDate="2023-01-31T00:00:00"/>
    </cacheField>
    <cacheField name="Budget Category" numFmtId="0">
      <sharedItems count="7">
        <s v="Entertainment"/>
        <s v="Groceries"/>
        <s v="House Rent"/>
        <s v="Personal Care"/>
        <s v="Savings"/>
        <s v="Utilities"/>
        <s v="Vehicle"/>
      </sharedItems>
    </cacheField>
    <cacheField name="Amount Spent" numFmtId="164">
      <sharedItems containsSemiMixedTypes="0" containsString="0" containsNumber="1" containsInteger="1" minValue="10" maxValue="1253"/>
    </cacheField>
    <cacheField name="Spending 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d v="2023-01-05T00:00:00"/>
    <x v="0"/>
    <n v="100"/>
    <s v="Watched movie"/>
  </r>
  <r>
    <d v="2023-01-09T00:00:00"/>
    <x v="0"/>
    <n v="66"/>
    <s v="Outside dinner"/>
  </r>
  <r>
    <d v="2023-01-15T00:00:00"/>
    <x v="0"/>
    <n v="40"/>
    <s v="Outside breakfast"/>
  </r>
  <r>
    <d v="2023-01-19T00:00:00"/>
    <x v="0"/>
    <n v="30"/>
    <s v="Outside brunch"/>
  </r>
  <r>
    <d v="2023-01-06T00:00:00"/>
    <x v="1"/>
    <n v="10"/>
    <s v="Strawberries"/>
  </r>
  <r>
    <d v="2023-01-12T00:00:00"/>
    <x v="1"/>
    <n v="100"/>
    <s v="Miscellenous items purchased from store"/>
  </r>
  <r>
    <d v="2023-01-16T00:00:00"/>
    <x v="1"/>
    <n v="20"/>
    <s v="Pillow"/>
  </r>
  <r>
    <d v="2023-01-22T00:00:00"/>
    <x v="1"/>
    <n v="56"/>
    <s v="Misc. kitchen items"/>
  </r>
  <r>
    <d v="2023-01-25T00:00:00"/>
    <x v="1"/>
    <n v="10"/>
    <s v="LED night light"/>
  </r>
  <r>
    <d v="2023-01-01T00:00:00"/>
    <x v="2"/>
    <n v="1253"/>
    <s v="monthly house rent"/>
  </r>
  <r>
    <d v="2023-01-13T00:00:00"/>
    <x v="3"/>
    <n v="20"/>
    <s v="Hair color"/>
  </r>
  <r>
    <d v="2023-01-14T00:00:00"/>
    <x v="3"/>
    <n v="52"/>
    <s v="Electric toothbrush Oral-B"/>
  </r>
  <r>
    <d v="2023-01-17T00:00:00"/>
    <x v="3"/>
    <n v="100"/>
    <s v="Winter Jacket"/>
  </r>
  <r>
    <d v="2023-01-18T00:00:00"/>
    <x v="3"/>
    <n v="15"/>
    <s v="Neck Massager ordered at Amazon"/>
  </r>
  <r>
    <d v="2023-01-20T00:00:00"/>
    <x v="3"/>
    <n v="15"/>
    <s v="Hat and mask for winter"/>
  </r>
  <r>
    <d v="2023-01-21T00:00:00"/>
    <x v="3"/>
    <n v="29"/>
    <s v="Sun glasses"/>
  </r>
  <r>
    <d v="2023-01-24T00:00:00"/>
    <x v="3"/>
    <n v="17"/>
    <s v="Face cleanser"/>
  </r>
  <r>
    <d v="2023-01-26T00:00:00"/>
    <x v="3"/>
    <n v="10"/>
    <s v="Haircut"/>
  </r>
  <r>
    <d v="2023-01-27T00:00:00"/>
    <x v="3"/>
    <n v="10"/>
    <s v="Men Scarf"/>
  </r>
  <r>
    <d v="2023-01-29T00:00:00"/>
    <x v="3"/>
    <n v="20"/>
    <s v="Hydrating lotion"/>
  </r>
  <r>
    <d v="2023-01-07T00:00:00"/>
    <x v="4"/>
    <n v="100"/>
    <s v="Amount deposited into saving account"/>
  </r>
  <r>
    <d v="2023-01-02T00:00:00"/>
    <x v="5"/>
    <n v="35"/>
    <s v="House water bill"/>
  </r>
  <r>
    <d v="2023-01-03T00:00:00"/>
    <x v="5"/>
    <n v="40"/>
    <s v="House gas Bill"/>
  </r>
  <r>
    <d v="2023-01-04T00:00:00"/>
    <x v="5"/>
    <n v="50"/>
    <s v="House electricity bill"/>
  </r>
  <r>
    <d v="2023-01-08T00:00:00"/>
    <x v="6"/>
    <n v="56"/>
    <s v="Gas"/>
  </r>
  <r>
    <d v="2023-01-10T00:00:00"/>
    <x v="6"/>
    <n v="80"/>
    <s v="Oil change and other maintanance"/>
  </r>
  <r>
    <d v="2023-01-11T00:00:00"/>
    <x v="6"/>
    <n v="12"/>
    <s v="Car Wash"/>
  </r>
  <r>
    <d v="2023-01-23T00:00:00"/>
    <x v="6"/>
    <n v="45"/>
    <s v="Gas"/>
  </r>
  <r>
    <d v="2023-01-28T00:00:00"/>
    <x v="6"/>
    <n v="200"/>
    <s v="Front two tyre changed"/>
  </r>
  <r>
    <d v="2023-01-30T00:00:00"/>
    <x v="6"/>
    <n v="50"/>
    <s v="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numFmtId="1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4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 Sp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ashFlow" displayName="CashFlow" ref="A15:D18" totalsRowCount="1" headerRowDxfId="13" dataDxfId="7" totalsRowDxfId="12">
  <tableColumns count="4">
    <tableColumn id="1" name="Household budget" totalsRowLabel="Cash in hand" dataDxfId="11" totalsRowDxfId="3"/>
    <tableColumn id="3" name="Budget" totalsRowFunction="custom" dataDxfId="10" totalsRowDxfId="2">
      <totalsRowFormula>B16-B17</totalsRowFormula>
    </tableColumn>
    <tableColumn id="4" name="Actual" totalsRowFunction="custom" dataDxfId="9" totalsRowDxfId="1">
      <totalsRowFormula>C16-C17</totalsRowFormula>
    </tableColumn>
    <tableColumn id="5" name="Variance" totalsRowFunction="sum" dataDxfId="8" totalsRowDxfId="0">
      <calculatedColumnFormula>#REF!</calculatedColumnFormula>
    </tableColumn>
  </tableColumns>
  <tableStyleInfo name="Table Style 4" showFirstColumn="0" showLastColumn="0" showRowStripes="0" showColumnStripes="0"/>
  <extLst>
    <ext xmlns:x14="http://schemas.microsoft.com/office/spreadsheetml/2009/9/main" uri="{504A1905-F514-4f6f-8877-14C23A59335A}">
      <x14:table altTextSummary="Projected, Actual, and Variance cash flow are automatically updated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tabSelected="1" view="pageBreakPreview" zoomScaleNormal="100" zoomScaleSheetLayoutView="100" workbookViewId="0">
      <selection activeCell="S11" sqref="S11"/>
    </sheetView>
  </sheetViews>
  <sheetFormatPr defaultRowHeight="15" x14ac:dyDescent="0.25"/>
  <cols>
    <col min="1" max="1" width="19.85546875" customWidth="1"/>
    <col min="2" max="2" width="13.85546875" customWidth="1"/>
    <col min="3" max="3" width="7.28515625" bestFit="1" customWidth="1"/>
    <col min="4" max="4" width="9.42578125" bestFit="1" customWidth="1"/>
    <col min="5" max="5" width="2" customWidth="1"/>
    <col min="10" max="10" width="9.140625" customWidth="1"/>
    <col min="11" max="11" width="1.140625" customWidth="1"/>
    <col min="17" max="17" width="2.85546875" customWidth="1"/>
  </cols>
  <sheetData>
    <row r="1" spans="1:16" ht="15.75" x14ac:dyDescent="0.25">
      <c r="A1" s="51" t="s">
        <v>57</v>
      </c>
      <c r="B1" s="51"/>
      <c r="C1" s="51"/>
      <c r="D1" s="51"/>
      <c r="E1" s="51"/>
      <c r="F1" s="51"/>
      <c r="G1" s="51"/>
      <c r="H1" s="51"/>
      <c r="I1" s="51"/>
      <c r="J1" s="51"/>
    </row>
    <row r="2" spans="1:16" ht="26.25" x14ac:dyDescent="0.25">
      <c r="A2" s="50" t="s">
        <v>58</v>
      </c>
      <c r="B2" s="50"/>
      <c r="C2" s="50"/>
      <c r="D2" s="50"/>
      <c r="E2" s="50"/>
      <c r="F2" s="50"/>
      <c r="G2" s="50"/>
      <c r="H2" s="50"/>
      <c r="I2" s="50"/>
      <c r="J2" s="50"/>
    </row>
    <row r="3" spans="1:16" ht="23.25" x14ac:dyDescent="0.25">
      <c r="A3" s="48" t="s">
        <v>59</v>
      </c>
      <c r="B3" s="48"/>
      <c r="C3" s="48"/>
      <c r="D3" s="48"/>
      <c r="F3" s="49" t="s">
        <v>63</v>
      </c>
      <c r="G3" s="49"/>
      <c r="H3" s="49"/>
      <c r="I3" s="49"/>
      <c r="J3" s="49"/>
      <c r="L3" s="49" t="s">
        <v>65</v>
      </c>
      <c r="M3" s="49"/>
      <c r="N3" s="49"/>
      <c r="O3" s="49"/>
      <c r="P3" s="49"/>
    </row>
    <row r="15" spans="1:16" ht="15.75" x14ac:dyDescent="0.25">
      <c r="A15" s="41" t="s">
        <v>60</v>
      </c>
      <c r="B15" s="42" t="s">
        <v>47</v>
      </c>
      <c r="C15" s="42" t="s">
        <v>53</v>
      </c>
      <c r="D15" s="42" t="s">
        <v>49</v>
      </c>
    </row>
    <row r="16" spans="1:16" ht="15.75" x14ac:dyDescent="0.25">
      <c r="A16" s="45" t="s">
        <v>61</v>
      </c>
      <c r="B16" s="46">
        <f>+'Monthly Income'!C7</f>
        <v>6500</v>
      </c>
      <c r="C16" s="46">
        <f>+'Monthly Income'!D7</f>
        <v>5600</v>
      </c>
      <c r="D16" s="47">
        <f>CashFlow[[#This Row],[Actual]]-CashFlow[[#This Row],[Budget]]</f>
        <v>-900</v>
      </c>
    </row>
    <row r="17" spans="1:4" ht="15.75" x14ac:dyDescent="0.25">
      <c r="A17" s="45" t="s">
        <v>62</v>
      </c>
      <c r="B17" s="46">
        <f>+'Monthly Expenses'!B11</f>
        <v>3503</v>
      </c>
      <c r="C17" s="46">
        <f>+'Monthly Expenses'!C11</f>
        <v>2641</v>
      </c>
      <c r="D17" s="47">
        <f>CashFlow[[#This Row],[Budget]]-CashFlow[[#This Row],[Actual]]</f>
        <v>862</v>
      </c>
    </row>
    <row r="18" spans="1:4" ht="15.75" x14ac:dyDescent="0.25">
      <c r="A18" s="42" t="s">
        <v>64</v>
      </c>
      <c r="B18" s="43">
        <f>B16-B17</f>
        <v>2997</v>
      </c>
      <c r="C18" s="43">
        <f>C16-C17</f>
        <v>2959</v>
      </c>
      <c r="D18" s="44">
        <f>SUBTOTAL(109,CashFlow[Variance])</f>
        <v>-38</v>
      </c>
    </row>
  </sheetData>
  <mergeCells count="5">
    <mergeCell ref="L3:P3"/>
    <mergeCell ref="A3:D3"/>
    <mergeCell ref="F3:J3"/>
    <mergeCell ref="A1:J1"/>
    <mergeCell ref="A2:J2"/>
  </mergeCells>
  <pageMargins left="0.7" right="0.7" top="0.75" bottom="0.75" header="0.3" footer="0.3"/>
  <pageSetup scale="47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showGridLines="0" workbookViewId="0">
      <selection activeCell="B1" sqref="B1:E2"/>
    </sheetView>
  </sheetViews>
  <sheetFormatPr defaultRowHeight="15" x14ac:dyDescent="0.25"/>
  <cols>
    <col min="1" max="1" width="2" customWidth="1"/>
    <col min="2" max="2" width="14" bestFit="1" customWidth="1"/>
    <col min="3" max="3" width="9.140625" customWidth="1"/>
    <col min="4" max="4" width="11.140625" style="30" customWidth="1"/>
    <col min="5" max="5" width="9.7109375" bestFit="1" customWidth="1"/>
  </cols>
  <sheetData>
    <row r="1" spans="2:5" ht="15.75" x14ac:dyDescent="0.25">
      <c r="B1" s="32" t="s">
        <v>57</v>
      </c>
      <c r="C1" s="32"/>
      <c r="D1" s="32"/>
      <c r="E1" s="32"/>
    </row>
    <row r="2" spans="2:5" ht="26.25" x14ac:dyDescent="0.25">
      <c r="B2" s="33" t="s">
        <v>51</v>
      </c>
      <c r="C2" s="33"/>
      <c r="D2" s="33"/>
      <c r="E2" s="33"/>
    </row>
    <row r="3" spans="2:5" x14ac:dyDescent="0.25">
      <c r="B3" s="34" t="s">
        <v>46</v>
      </c>
      <c r="C3" s="34" t="s">
        <v>47</v>
      </c>
      <c r="D3" s="35" t="s">
        <v>53</v>
      </c>
      <c r="E3" s="34" t="s">
        <v>49</v>
      </c>
    </row>
    <row r="4" spans="2:5" x14ac:dyDescent="0.25">
      <c r="B4" s="23" t="s">
        <v>52</v>
      </c>
      <c r="C4" s="31">
        <v>3000</v>
      </c>
      <c r="D4" s="31">
        <v>3000</v>
      </c>
      <c r="E4" s="31">
        <f>+D4-C4</f>
        <v>0</v>
      </c>
    </row>
    <row r="5" spans="2:5" x14ac:dyDescent="0.25">
      <c r="B5" s="23" t="s">
        <v>54</v>
      </c>
      <c r="C5" s="31">
        <v>3000</v>
      </c>
      <c r="D5" s="31">
        <v>2600</v>
      </c>
      <c r="E5" s="31">
        <f>+D5-C5</f>
        <v>-400</v>
      </c>
    </row>
    <row r="6" spans="2:5" x14ac:dyDescent="0.25">
      <c r="B6" s="36" t="s">
        <v>55</v>
      </c>
      <c r="C6" s="37">
        <v>500</v>
      </c>
      <c r="D6" s="37">
        <v>0</v>
      </c>
      <c r="E6" s="37">
        <f>+D6-C6</f>
        <v>-500</v>
      </c>
    </row>
    <row r="7" spans="2:5" s="40" customFormat="1" ht="15.75" thickBot="1" x14ac:dyDescent="0.3">
      <c r="B7" s="38" t="s">
        <v>56</v>
      </c>
      <c r="C7" s="39">
        <f>SUM(C4:C6)</f>
        <v>6500</v>
      </c>
      <c r="D7" s="39">
        <f>SUM(D4:D6)</f>
        <v>5600</v>
      </c>
      <c r="E7" s="39">
        <f>+D7-C7</f>
        <v>-900</v>
      </c>
    </row>
    <row r="8" spans="2:5" ht="15.75" thickTop="1" x14ac:dyDescent="0.25"/>
  </sheetData>
  <mergeCells count="2">
    <mergeCell ref="B1:E1"/>
    <mergeCell ref="B2:E2"/>
  </mergeCells>
  <conditionalFormatting sqref="E4:E7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selection activeCell="A4" sqref="A4"/>
    </sheetView>
  </sheetViews>
  <sheetFormatPr defaultRowHeight="15" x14ac:dyDescent="0.25"/>
  <cols>
    <col min="1" max="1" width="14" bestFit="1" customWidth="1"/>
    <col min="2" max="2" width="9.140625" customWidth="1"/>
    <col min="3" max="3" width="11.140625" style="30" customWidth="1"/>
    <col min="4" max="4" width="9.7109375" bestFit="1" customWidth="1"/>
  </cols>
  <sheetData>
    <row r="1" spans="1:4" ht="15.75" x14ac:dyDescent="0.25">
      <c r="A1" s="32" t="s">
        <v>57</v>
      </c>
      <c r="B1" s="32"/>
      <c r="C1" s="32"/>
      <c r="D1" s="32"/>
    </row>
    <row r="2" spans="1:4" ht="26.25" x14ac:dyDescent="0.25">
      <c r="A2" s="33" t="s">
        <v>50</v>
      </c>
      <c r="B2" s="33"/>
      <c r="C2" s="33"/>
      <c r="D2" s="33"/>
    </row>
    <row r="3" spans="1:4" x14ac:dyDescent="0.25">
      <c r="A3" s="34" t="s">
        <v>46</v>
      </c>
      <c r="B3" s="34" t="s">
        <v>47</v>
      </c>
      <c r="C3" s="35" t="s">
        <v>48</v>
      </c>
      <c r="D3" s="34" t="s">
        <v>49</v>
      </c>
    </row>
    <row r="4" spans="1:4" x14ac:dyDescent="0.25">
      <c r="A4" s="23" t="s">
        <v>5</v>
      </c>
      <c r="B4" s="31">
        <v>250</v>
      </c>
      <c r="C4" s="31">
        <v>236</v>
      </c>
      <c r="D4" s="31">
        <f>+B4-C4</f>
        <v>14</v>
      </c>
    </row>
    <row r="5" spans="1:4" x14ac:dyDescent="0.25">
      <c r="A5" s="23" t="s">
        <v>3</v>
      </c>
      <c r="B5" s="31">
        <v>500</v>
      </c>
      <c r="C5" s="31">
        <v>196</v>
      </c>
      <c r="D5" s="31">
        <f t="shared" ref="D5:D11" si="0">+B5-C5</f>
        <v>304</v>
      </c>
    </row>
    <row r="6" spans="1:4" x14ac:dyDescent="0.25">
      <c r="A6" s="23" t="s">
        <v>30</v>
      </c>
      <c r="B6" s="31">
        <v>1253</v>
      </c>
      <c r="C6" s="31">
        <v>1253</v>
      </c>
      <c r="D6" s="31">
        <f t="shared" si="0"/>
        <v>0</v>
      </c>
    </row>
    <row r="7" spans="1:4" x14ac:dyDescent="0.25">
      <c r="A7" s="23" t="s">
        <v>19</v>
      </c>
      <c r="B7" s="31">
        <v>500</v>
      </c>
      <c r="C7" s="31">
        <v>288</v>
      </c>
      <c r="D7" s="31">
        <f t="shared" si="0"/>
        <v>212</v>
      </c>
    </row>
    <row r="8" spans="1:4" x14ac:dyDescent="0.25">
      <c r="A8" s="23" t="s">
        <v>8</v>
      </c>
      <c r="B8" s="31">
        <v>500</v>
      </c>
      <c r="C8" s="31">
        <v>100</v>
      </c>
      <c r="D8" s="31">
        <f t="shared" si="0"/>
        <v>400</v>
      </c>
    </row>
    <row r="9" spans="1:4" x14ac:dyDescent="0.25">
      <c r="A9" s="23" t="s">
        <v>4</v>
      </c>
      <c r="B9" s="31">
        <v>200</v>
      </c>
      <c r="C9" s="31">
        <v>125</v>
      </c>
      <c r="D9" s="31">
        <f t="shared" si="0"/>
        <v>75</v>
      </c>
    </row>
    <row r="10" spans="1:4" x14ac:dyDescent="0.25">
      <c r="A10" s="36" t="s">
        <v>13</v>
      </c>
      <c r="B10" s="37">
        <v>300</v>
      </c>
      <c r="C10" s="37">
        <v>443</v>
      </c>
      <c r="D10" s="37">
        <f t="shared" si="0"/>
        <v>-143</v>
      </c>
    </row>
    <row r="11" spans="1:4" s="40" customFormat="1" ht="15.75" thickBot="1" x14ac:dyDescent="0.3">
      <c r="A11" s="38" t="s">
        <v>56</v>
      </c>
      <c r="B11" s="39">
        <f>SUM(B4:B10)</f>
        <v>3503</v>
      </c>
      <c r="C11" s="39">
        <v>2641</v>
      </c>
      <c r="D11" s="39">
        <f t="shared" si="0"/>
        <v>862</v>
      </c>
    </row>
    <row r="12" spans="1:4" ht="15.75" thickTop="1" x14ac:dyDescent="0.25"/>
  </sheetData>
  <mergeCells count="2">
    <mergeCell ref="A1:D1"/>
    <mergeCell ref="A2:D2"/>
  </mergeCells>
  <conditionalFormatting sqref="D4:D10">
    <cfRule type="cellIs" dxfId="5" priority="2" operator="lessThan">
      <formula>0</formula>
    </cfRule>
  </conditionalFormatting>
  <conditionalFormatting sqref="D4:D11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17" sqref="B16:B17"/>
    </sheetView>
  </sheetViews>
  <sheetFormatPr defaultRowHeight="15" x14ac:dyDescent="0.25"/>
  <cols>
    <col min="1" max="1" width="14" bestFit="1" customWidth="1"/>
    <col min="2" max="2" width="20.5703125" bestFit="1" customWidth="1"/>
  </cols>
  <sheetData>
    <row r="3" spans="1:2" x14ac:dyDescent="0.25">
      <c r="A3" s="27" t="s">
        <v>43</v>
      </c>
      <c r="B3" t="s">
        <v>45</v>
      </c>
    </row>
    <row r="4" spans="1:2" x14ac:dyDescent="0.25">
      <c r="A4" s="28" t="s">
        <v>5</v>
      </c>
      <c r="B4" s="29">
        <v>236</v>
      </c>
    </row>
    <row r="5" spans="1:2" x14ac:dyDescent="0.25">
      <c r="A5" s="28" t="s">
        <v>3</v>
      </c>
      <c r="B5" s="29">
        <v>196</v>
      </c>
    </row>
    <row r="6" spans="1:2" x14ac:dyDescent="0.25">
      <c r="A6" s="28" t="s">
        <v>30</v>
      </c>
      <c r="B6" s="29">
        <v>1253</v>
      </c>
    </row>
    <row r="7" spans="1:2" x14ac:dyDescent="0.25">
      <c r="A7" s="28" t="s">
        <v>19</v>
      </c>
      <c r="B7" s="29">
        <v>288</v>
      </c>
    </row>
    <row r="8" spans="1:2" x14ac:dyDescent="0.25">
      <c r="A8" s="28" t="s">
        <v>8</v>
      </c>
      <c r="B8" s="29">
        <v>100</v>
      </c>
    </row>
    <row r="9" spans="1:2" x14ac:dyDescent="0.25">
      <c r="A9" s="28" t="s">
        <v>4</v>
      </c>
      <c r="B9" s="29">
        <v>125</v>
      </c>
    </row>
    <row r="10" spans="1:2" x14ac:dyDescent="0.25">
      <c r="A10" s="28" t="s">
        <v>13</v>
      </c>
      <c r="B10" s="29">
        <v>443</v>
      </c>
    </row>
    <row r="11" spans="1:2" x14ac:dyDescent="0.25">
      <c r="A11" s="28" t="s">
        <v>44</v>
      </c>
      <c r="B11" s="29">
        <v>2641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E43"/>
  <sheetViews>
    <sheetView workbookViewId="0">
      <selection activeCell="D14" sqref="D14"/>
    </sheetView>
  </sheetViews>
  <sheetFormatPr defaultRowHeight="15" x14ac:dyDescent="0.25"/>
  <cols>
    <col min="1" max="1" width="2.42578125" customWidth="1"/>
    <col min="2" max="2" width="11.140625" style="1" customWidth="1"/>
    <col min="3" max="3" width="19.7109375" customWidth="1"/>
    <col min="4" max="4" width="15.28515625" bestFit="1" customWidth="1"/>
    <col min="5" max="5" width="38.42578125" bestFit="1" customWidth="1"/>
  </cols>
  <sheetData>
    <row r="1" spans="2:5" s="3" customFormat="1" ht="34.5" customHeight="1" x14ac:dyDescent="0.25">
      <c r="B1" s="25" t="s">
        <v>0</v>
      </c>
      <c r="C1" s="25" t="s">
        <v>1</v>
      </c>
      <c r="D1" s="26" t="s">
        <v>2</v>
      </c>
      <c r="E1" s="26" t="s">
        <v>38</v>
      </c>
    </row>
    <row r="2" spans="2:5" x14ac:dyDescent="0.25">
      <c r="B2" s="22">
        <v>44931</v>
      </c>
      <c r="C2" s="23" t="s">
        <v>5</v>
      </c>
      <c r="D2" s="24">
        <v>100</v>
      </c>
      <c r="E2" s="23" t="s">
        <v>6</v>
      </c>
    </row>
    <row r="3" spans="2:5" x14ac:dyDescent="0.25">
      <c r="B3" s="22">
        <v>44935</v>
      </c>
      <c r="C3" s="23" t="s">
        <v>5</v>
      </c>
      <c r="D3" s="24">
        <v>66</v>
      </c>
      <c r="E3" s="23" t="s">
        <v>35</v>
      </c>
    </row>
    <row r="4" spans="2:5" x14ac:dyDescent="0.25">
      <c r="B4" s="22">
        <v>44941</v>
      </c>
      <c r="C4" s="23" t="s">
        <v>5</v>
      </c>
      <c r="D4" s="24">
        <v>40</v>
      </c>
      <c r="E4" s="23" t="s">
        <v>36</v>
      </c>
    </row>
    <row r="5" spans="2:5" ht="15.75" customHeight="1" x14ac:dyDescent="0.25">
      <c r="B5" s="22">
        <v>44945</v>
      </c>
      <c r="C5" s="23" t="s">
        <v>5</v>
      </c>
      <c r="D5" s="24">
        <v>30</v>
      </c>
      <c r="E5" s="23" t="s">
        <v>37</v>
      </c>
    </row>
    <row r="6" spans="2:5" x14ac:dyDescent="0.25">
      <c r="B6" s="22">
        <v>44932</v>
      </c>
      <c r="C6" s="23" t="s">
        <v>3</v>
      </c>
      <c r="D6" s="24">
        <v>10</v>
      </c>
      <c r="E6" s="23" t="s">
        <v>7</v>
      </c>
    </row>
    <row r="7" spans="2:5" x14ac:dyDescent="0.25">
      <c r="B7" s="22">
        <v>44938</v>
      </c>
      <c r="C7" s="23" t="s">
        <v>3</v>
      </c>
      <c r="D7" s="24">
        <v>100</v>
      </c>
      <c r="E7" s="23" t="s">
        <v>18</v>
      </c>
    </row>
    <row r="8" spans="2:5" x14ac:dyDescent="0.25">
      <c r="B8" s="22">
        <v>44942</v>
      </c>
      <c r="C8" s="23" t="s">
        <v>3</v>
      </c>
      <c r="D8" s="24">
        <v>20</v>
      </c>
      <c r="E8" s="23" t="s">
        <v>32</v>
      </c>
    </row>
    <row r="9" spans="2:5" x14ac:dyDescent="0.25">
      <c r="B9" s="22">
        <v>44948</v>
      </c>
      <c r="C9" s="23" t="s">
        <v>3</v>
      </c>
      <c r="D9" s="24">
        <v>56</v>
      </c>
      <c r="E9" s="23" t="s">
        <v>29</v>
      </c>
    </row>
    <row r="10" spans="2:5" x14ac:dyDescent="0.25">
      <c r="B10" s="22">
        <v>44951</v>
      </c>
      <c r="C10" s="23" t="s">
        <v>3</v>
      </c>
      <c r="D10" s="24">
        <v>10</v>
      </c>
      <c r="E10" s="23" t="s">
        <v>33</v>
      </c>
    </row>
    <row r="11" spans="2:5" x14ac:dyDescent="0.25">
      <c r="B11" s="22">
        <v>44927</v>
      </c>
      <c r="C11" s="23" t="s">
        <v>30</v>
      </c>
      <c r="D11" s="24">
        <v>1253</v>
      </c>
      <c r="E11" s="23" t="s">
        <v>31</v>
      </c>
    </row>
    <row r="12" spans="2:5" x14ac:dyDescent="0.25">
      <c r="B12" s="22">
        <v>44939</v>
      </c>
      <c r="C12" s="23" t="s">
        <v>19</v>
      </c>
      <c r="D12" s="24">
        <v>20</v>
      </c>
      <c r="E12" s="23" t="s">
        <v>20</v>
      </c>
    </row>
    <row r="13" spans="2:5" x14ac:dyDescent="0.25">
      <c r="B13" s="22">
        <v>44940</v>
      </c>
      <c r="C13" s="23" t="s">
        <v>19</v>
      </c>
      <c r="D13" s="24">
        <v>52</v>
      </c>
      <c r="E13" s="23" t="s">
        <v>21</v>
      </c>
    </row>
    <row r="14" spans="2:5" x14ac:dyDescent="0.25">
      <c r="B14" s="22">
        <v>44943</v>
      </c>
      <c r="C14" s="23" t="s">
        <v>19</v>
      </c>
      <c r="D14" s="24">
        <v>100</v>
      </c>
      <c r="E14" s="23" t="s">
        <v>24</v>
      </c>
    </row>
    <row r="15" spans="2:5" x14ac:dyDescent="0.25">
      <c r="B15" s="22">
        <v>44944</v>
      </c>
      <c r="C15" s="23" t="s">
        <v>19</v>
      </c>
      <c r="D15" s="24">
        <v>15</v>
      </c>
      <c r="E15" s="23" t="s">
        <v>25</v>
      </c>
    </row>
    <row r="16" spans="2:5" x14ac:dyDescent="0.25">
      <c r="B16" s="22">
        <v>44946</v>
      </c>
      <c r="C16" s="23" t="s">
        <v>19</v>
      </c>
      <c r="D16" s="24">
        <v>15</v>
      </c>
      <c r="E16" s="23" t="s">
        <v>27</v>
      </c>
    </row>
    <row r="17" spans="2:5" x14ac:dyDescent="0.25">
      <c r="B17" s="22">
        <v>44947</v>
      </c>
      <c r="C17" s="23" t="s">
        <v>19</v>
      </c>
      <c r="D17" s="24">
        <v>29</v>
      </c>
      <c r="E17" s="23" t="s">
        <v>28</v>
      </c>
    </row>
    <row r="18" spans="2:5" x14ac:dyDescent="0.25">
      <c r="B18" s="22">
        <v>44950</v>
      </c>
      <c r="C18" s="23" t="s">
        <v>19</v>
      </c>
      <c r="D18" s="24">
        <v>17</v>
      </c>
      <c r="E18" s="23" t="s">
        <v>22</v>
      </c>
    </row>
    <row r="19" spans="2:5" x14ac:dyDescent="0.25">
      <c r="B19" s="22">
        <v>44952</v>
      </c>
      <c r="C19" s="23" t="s">
        <v>19</v>
      </c>
      <c r="D19" s="24">
        <v>10</v>
      </c>
      <c r="E19" s="23" t="s">
        <v>34</v>
      </c>
    </row>
    <row r="20" spans="2:5" x14ac:dyDescent="0.25">
      <c r="B20" s="22">
        <v>44953</v>
      </c>
      <c r="C20" s="23" t="s">
        <v>19</v>
      </c>
      <c r="D20" s="24">
        <v>10</v>
      </c>
      <c r="E20" s="23" t="s">
        <v>26</v>
      </c>
    </row>
    <row r="21" spans="2:5" x14ac:dyDescent="0.25">
      <c r="B21" s="22">
        <v>44955</v>
      </c>
      <c r="C21" s="23" t="s">
        <v>19</v>
      </c>
      <c r="D21" s="24">
        <v>20</v>
      </c>
      <c r="E21" s="23" t="s">
        <v>23</v>
      </c>
    </row>
    <row r="22" spans="2:5" x14ac:dyDescent="0.25">
      <c r="B22" s="22">
        <v>44933</v>
      </c>
      <c r="C22" s="23" t="s">
        <v>8</v>
      </c>
      <c r="D22" s="24">
        <v>100</v>
      </c>
      <c r="E22" s="23" t="s">
        <v>9</v>
      </c>
    </row>
    <row r="23" spans="2:5" x14ac:dyDescent="0.25">
      <c r="B23" s="22">
        <v>44928</v>
      </c>
      <c r="C23" s="23" t="s">
        <v>4</v>
      </c>
      <c r="D23" s="24">
        <v>35</v>
      </c>
      <c r="E23" s="23" t="s">
        <v>10</v>
      </c>
    </row>
    <row r="24" spans="2:5" x14ac:dyDescent="0.25">
      <c r="B24" s="22">
        <v>44929</v>
      </c>
      <c r="C24" s="23" t="s">
        <v>4</v>
      </c>
      <c r="D24" s="24">
        <v>40</v>
      </c>
      <c r="E24" s="23" t="s">
        <v>11</v>
      </c>
    </row>
    <row r="25" spans="2:5" x14ac:dyDescent="0.25">
      <c r="B25" s="22">
        <v>44930</v>
      </c>
      <c r="C25" s="23" t="s">
        <v>4</v>
      </c>
      <c r="D25" s="24">
        <v>50</v>
      </c>
      <c r="E25" s="23" t="s">
        <v>12</v>
      </c>
    </row>
    <row r="26" spans="2:5" x14ac:dyDescent="0.25">
      <c r="B26" s="22">
        <v>44934</v>
      </c>
      <c r="C26" s="23" t="s">
        <v>13</v>
      </c>
      <c r="D26" s="24">
        <v>56</v>
      </c>
      <c r="E26" s="23" t="s">
        <v>14</v>
      </c>
    </row>
    <row r="27" spans="2:5" x14ac:dyDescent="0.25">
      <c r="B27" s="22">
        <v>44936</v>
      </c>
      <c r="C27" s="23" t="s">
        <v>13</v>
      </c>
      <c r="D27" s="24">
        <v>80</v>
      </c>
      <c r="E27" s="23" t="s">
        <v>16</v>
      </c>
    </row>
    <row r="28" spans="2:5" x14ac:dyDescent="0.25">
      <c r="B28" s="22">
        <v>44937</v>
      </c>
      <c r="C28" s="23" t="s">
        <v>13</v>
      </c>
      <c r="D28" s="24">
        <v>12</v>
      </c>
      <c r="E28" s="23" t="s">
        <v>17</v>
      </c>
    </row>
    <row r="29" spans="2:5" x14ac:dyDescent="0.25">
      <c r="B29" s="22">
        <v>44949</v>
      </c>
      <c r="C29" s="23" t="s">
        <v>13</v>
      </c>
      <c r="D29" s="24">
        <v>45</v>
      </c>
      <c r="E29" s="23" t="s">
        <v>14</v>
      </c>
    </row>
    <row r="30" spans="2:5" x14ac:dyDescent="0.25">
      <c r="B30" s="22">
        <v>44954</v>
      </c>
      <c r="C30" s="23" t="s">
        <v>13</v>
      </c>
      <c r="D30" s="24">
        <v>200</v>
      </c>
      <c r="E30" s="23" t="s">
        <v>15</v>
      </c>
    </row>
    <row r="31" spans="2:5" x14ac:dyDescent="0.25">
      <c r="B31" s="22">
        <v>44956</v>
      </c>
      <c r="C31" s="23" t="s">
        <v>13</v>
      </c>
      <c r="D31" s="24">
        <v>50</v>
      </c>
      <c r="E31" s="23" t="s">
        <v>14</v>
      </c>
    </row>
    <row r="32" spans="2:5" ht="11.25" customHeight="1" x14ac:dyDescent="0.25">
      <c r="B32" s="2"/>
      <c r="D32" s="16"/>
    </row>
    <row r="33" spans="2:5" ht="15.75" thickBot="1" x14ac:dyDescent="0.3">
      <c r="B33" s="19"/>
      <c r="C33" s="20"/>
      <c r="D33" s="21">
        <f>SUM(D2:D32)</f>
        <v>2641</v>
      </c>
      <c r="E33" s="20"/>
    </row>
    <row r="34" spans="2:5" ht="15.75" thickTop="1" x14ac:dyDescent="0.25"/>
    <row r="35" spans="2:5" x14ac:dyDescent="0.25">
      <c r="B35" s="15" t="s">
        <v>39</v>
      </c>
      <c r="C35" s="4"/>
      <c r="D35" s="5"/>
    </row>
    <row r="36" spans="2:5" x14ac:dyDescent="0.25">
      <c r="B36" s="17" t="s">
        <v>40</v>
      </c>
      <c r="C36" s="9"/>
      <c r="D36" s="10">
        <v>5000</v>
      </c>
    </row>
    <row r="37" spans="2:5" x14ac:dyDescent="0.25">
      <c r="B37" s="18" t="s">
        <v>41</v>
      </c>
      <c r="C37" s="6"/>
      <c r="D37" s="7"/>
    </row>
    <row r="38" spans="2:5" x14ac:dyDescent="0.25">
      <c r="B38" s="8" t="s">
        <v>42</v>
      </c>
      <c r="C38" s="9"/>
      <c r="D38" s="11">
        <f>+D36*20%</f>
        <v>1000</v>
      </c>
    </row>
    <row r="39" spans="2:5" x14ac:dyDescent="0.25">
      <c r="B39" s="8" t="s">
        <v>30</v>
      </c>
      <c r="C39" s="9"/>
      <c r="D39" s="11">
        <v>1300</v>
      </c>
    </row>
    <row r="40" spans="2:5" x14ac:dyDescent="0.25">
      <c r="B40" s="8" t="s">
        <v>5</v>
      </c>
      <c r="C40" s="9"/>
      <c r="D40" s="11">
        <v>500</v>
      </c>
    </row>
    <row r="41" spans="2:5" x14ac:dyDescent="0.25">
      <c r="B41" s="8" t="s">
        <v>3</v>
      </c>
      <c r="C41" s="9"/>
      <c r="D41" s="11">
        <v>1000</v>
      </c>
    </row>
    <row r="42" spans="2:5" x14ac:dyDescent="0.25">
      <c r="B42" s="8" t="s">
        <v>19</v>
      </c>
      <c r="C42" s="9"/>
      <c r="D42" s="11">
        <v>500</v>
      </c>
    </row>
    <row r="43" spans="2:5" x14ac:dyDescent="0.25">
      <c r="B43" s="12" t="s">
        <v>4</v>
      </c>
      <c r="C43" s="13"/>
      <c r="D43" s="14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Monthly Income</vt:lpstr>
      <vt:lpstr>Monthly Expenses</vt:lpstr>
      <vt:lpstr>Pivot Table</vt:lpstr>
      <vt:lpstr>Daily Expense Log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2023-12-05T18:52:30Z</dcterms:created>
  <dcterms:modified xsi:type="dcterms:W3CDTF">2023-12-06T03:35:37Z</dcterms:modified>
</cp:coreProperties>
</file>