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042117\Git_Working\SAPWork\Documentation\"/>
    </mc:Choice>
  </mc:AlternateContent>
  <bookViews>
    <workbookView xWindow="0" yWindow="0" windowWidth="25125" windowHeight="12060"/>
  </bookViews>
  <sheets>
    <sheet name="case1" sheetId="1" r:id="rId1"/>
    <sheet name="Case 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G13" i="1"/>
  <c r="H13" i="1"/>
  <c r="F13" i="1"/>
  <c r="E6" i="3"/>
  <c r="F6" i="3"/>
  <c r="G6" i="3" s="1"/>
  <c r="D6" i="3"/>
  <c r="E4" i="3"/>
  <c r="D4" i="3"/>
  <c r="E5" i="3"/>
  <c r="F5" i="3"/>
  <c r="D5" i="3"/>
  <c r="E3" i="3"/>
  <c r="F3" i="3"/>
  <c r="F4" i="3" s="1"/>
  <c r="G4" i="3" s="1"/>
  <c r="D3" i="3"/>
  <c r="D20" i="2"/>
  <c r="E20" i="2"/>
  <c r="F20" i="2"/>
  <c r="C20" i="2"/>
  <c r="B20" i="2"/>
  <c r="C4" i="2"/>
  <c r="C3" i="2"/>
  <c r="E4" i="2"/>
  <c r="E5" i="2"/>
  <c r="E3" i="2"/>
  <c r="B6" i="2"/>
  <c r="B4" i="2"/>
</calcChain>
</file>

<file path=xl/sharedStrings.xml><?xml version="1.0" encoding="utf-8"?>
<sst xmlns="http://schemas.openxmlformats.org/spreadsheetml/2006/main" count="48" uniqueCount="34">
  <si>
    <t>License</t>
  </si>
  <si>
    <t>SA</t>
  </si>
  <si>
    <t>Y3</t>
  </si>
  <si>
    <t>Y2</t>
  </si>
  <si>
    <t>Y1</t>
  </si>
  <si>
    <t>Device</t>
  </si>
  <si>
    <t>Service</t>
  </si>
  <si>
    <t>Interest</t>
  </si>
  <si>
    <t>Serivce</t>
  </si>
  <si>
    <t>Intrest</t>
  </si>
  <si>
    <t>Month8</t>
  </si>
  <si>
    <t>Month9</t>
  </si>
  <si>
    <t>Month10</t>
  </si>
  <si>
    <t>Month11</t>
  </si>
  <si>
    <t>Month12</t>
  </si>
  <si>
    <t>Month13</t>
  </si>
  <si>
    <t>Month14</t>
  </si>
  <si>
    <t>P1</t>
  </si>
  <si>
    <t>P2</t>
  </si>
  <si>
    <t>P3</t>
  </si>
  <si>
    <t>P4</t>
  </si>
  <si>
    <t>P5</t>
  </si>
  <si>
    <t>P6</t>
  </si>
  <si>
    <t>P7</t>
  </si>
  <si>
    <t>Price</t>
  </si>
  <si>
    <t>poc</t>
  </si>
  <si>
    <t>Bonus</t>
  </si>
  <si>
    <t>IFRS 15</t>
  </si>
  <si>
    <t>Current</t>
  </si>
  <si>
    <t>Billing</t>
  </si>
  <si>
    <t>Cost</t>
  </si>
  <si>
    <t>Total Commission Expense</t>
  </si>
  <si>
    <t>Comission Armotized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</si>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</sst>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case1!$E$7:$E$8</c:f>
              <c:strCache>
                <c:ptCount val="2"/>
                <c:pt idx="0">
                  <c:v>License</c:v>
                </c:pt>
                <c:pt idx="1">
                  <c:v>SA</c:v>
                </c:pt>
              </c:strCache>
            </c:strRef>
          </c:cat>
          <c:val>
            <c:numRef>
              <c:f>case1!$F$7:$F$8</c:f>
              <c:numCache>
                <c:formatCode>General</c:formatCode>
                <c:ptCount val="2"/>
                <c:pt idx="0">
                  <c:v>1.8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BA8-83F8-E75BF531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2'!$A$22</c:f>
              <c:strCache>
                <c:ptCount val="1"/>
                <c:pt idx="0">
                  <c:v>Comission Armotized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'Case 2'!$B$22:$F$22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5FC-9023-116F8BEA01AD}"/>
            </c:ext>
          </c:extLst>
        </c:ser>
        <c:ser>
          <c:idx val="1"/>
          <c:order val="1"/>
          <c:tx>
            <c:strRef>
              <c:f>'Case 2'!$A$23</c:f>
              <c:strCache>
                <c:ptCount val="1"/>
                <c:pt idx="0">
                  <c:v>Total Commission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'Case 2'!$B$23:$F$23</c:f>
              <c:numCache>
                <c:formatCode>General</c:formatCode>
                <c:ptCount val="5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1-45FC-9023-116F8BE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967824"/>
        <c:axId val="722972416"/>
      </c:barChart>
      <c:catAx>
        <c:axId val="7229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72416"/>
        <c:crosses val="autoZero"/>
        <c:auto val="1"/>
        <c:lblAlgn val="ctr"/>
        <c:lblOffset val="100"/>
        <c:noMultiLvlLbl val="0"/>
      </c:catAx>
      <c:valAx>
        <c:axId val="7229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Sheet3!$D$3:$G$3</c:f>
              <c:numCache>
                <c:formatCode>0.00</c:formatCode>
                <c:ptCount val="4"/>
                <c:pt idx="0">
                  <c:v>0.82500000000000007</c:v>
                </c:pt>
                <c:pt idx="1">
                  <c:v>0.82500000000000007</c:v>
                </c:pt>
                <c:pt idx="2">
                  <c:v>0.85000000000000009</c:v>
                </c:pt>
                <c:pt idx="3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E-4832-A296-2FB63A6A6A1B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IFRS 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Sheet3!$D$5:$G$5</c:f>
              <c:numCache>
                <c:formatCode>0.00</c:formatCode>
                <c:ptCount val="4"/>
                <c:pt idx="0">
                  <c:v>0.8580000000000001</c:v>
                </c:pt>
                <c:pt idx="1">
                  <c:v>0.8580000000000001</c:v>
                </c:pt>
                <c:pt idx="2">
                  <c:v>0.88400000000000012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E-4832-A296-2FB63A6A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05816"/>
        <c:axId val="516905160"/>
      </c:barChart>
      <c:catAx>
        <c:axId val="516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05160"/>
        <c:crosses val="autoZero"/>
        <c:auto val="1"/>
        <c:lblAlgn val="ctr"/>
        <c:lblOffset val="100"/>
        <c:noMultiLvlLbl val="0"/>
      </c:catAx>
      <c:valAx>
        <c:axId val="5169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case1!$E$11</c:f>
              <c:strCache>
                <c:ptCount val="1"/>
                <c:pt idx="0">
                  <c:v>License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case1!$F$10:$H$10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case1!$F$11:$H$11</c:f>
              <c:numCache>
                <c:formatCode>General</c:formatCode>
                <c:ptCount val="3"/>
                <c:pt idx="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B-4FE5-A83F-CA5551E45714}"/>
            </c:ext>
          </c:extLst>
        </c:ser>
        <c:ser>
          <c:idx val="1"/>
          <c:order val="1"/>
          <c:tx>
            <c:strRef>
              <c:f>case1!$E$12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case1!$F$10:$H$10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case1!$F$12:$H$12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B-4FE5-A83F-CA5551E45714}"/>
            </c:ext>
          </c:extLst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case1!$F$13:$H$13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B-4FE5-A83F-CA5551E4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21152"/>
        <c:axId val="505518200"/>
      </c:barChart>
      <c:lineChart>
        <c:grouping val="percentStacked"/>
        <c:varyColors val="0"/>
        <c:ser>
          <c:idx val="3"/>
          <c:order val="3"/>
          <c:tx>
            <c:v>Billing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case1!$F$20:$H$20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B-4FE5-A83F-CA5551E4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21152"/>
        <c:axId val="505518200"/>
      </c:lineChart>
      <c:catAx>
        <c:axId val="5055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8200"/>
        <c:crosses val="autoZero"/>
        <c:auto val="1"/>
        <c:lblAlgn val="ctr"/>
        <c:lblOffset val="100"/>
        <c:noMultiLvlLbl val="0"/>
      </c:catAx>
      <c:valAx>
        <c:axId val="5055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case1!$E$17</c:f>
              <c:strCache>
                <c:ptCount val="1"/>
                <c:pt idx="0">
                  <c:v>License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case1!$F$16:$H$16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case1!$F$17:$H$17</c:f>
              <c:numCache>
                <c:formatCode>General</c:formatCode>
                <c:ptCount val="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1-4C82-9A31-0A983F69D0BE}"/>
            </c:ext>
          </c:extLst>
        </c:ser>
        <c:ser>
          <c:idx val="1"/>
          <c:order val="1"/>
          <c:tx>
            <c:strRef>
              <c:f>case1!$E$18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case1!$F$16:$H$16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case1!$F$18:$H$18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1-4C82-9A31-0A983F69D0BE}"/>
            </c:ext>
          </c:extLst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case1!$F$19:$H$19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1-4C82-9A31-0A983F69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54320"/>
        <c:axId val="426956616"/>
      </c:barChart>
      <c:lineChart>
        <c:grouping val="percentStacked"/>
        <c:varyColors val="0"/>
        <c:ser>
          <c:idx val="3"/>
          <c:order val="3"/>
          <c:tx>
            <c:v>Billing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case1!$F$14:$H$14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1-4C82-9A31-0A983F69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54320"/>
        <c:axId val="426956616"/>
      </c:lineChart>
      <c:catAx>
        <c:axId val="4269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6616"/>
        <c:crosses val="autoZero"/>
        <c:auto val="1"/>
        <c:lblAlgn val="ctr"/>
        <c:lblOffset val="100"/>
        <c:noMultiLvlLbl val="0"/>
      </c:catAx>
      <c:valAx>
        <c:axId val="4269566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Revenue/</a:t>
            </a:r>
            <a:r>
              <a:rPr lang="en-US" baseline="0"/>
              <a:t>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case1!$E$13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case1!$F$10:$H$10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case1!$F$13:$H$13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9D2-85D1-2003A2E8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24936"/>
        <c:axId val="501215096"/>
      </c:barChart>
      <c:lineChart>
        <c:grouping val="percentStacked"/>
        <c:varyColors val="0"/>
        <c:ser>
          <c:idx val="1"/>
          <c:order val="1"/>
          <c:tx>
            <c:strRef>
              <c:f>case1!$E$15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case1!$F$10:$H$10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case1!$F$15:$H$15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49D2-85D1-2003A2E8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24936"/>
        <c:axId val="501215096"/>
      </c:lineChart>
      <c:catAx>
        <c:axId val="5012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5096"/>
        <c:crosses val="autoZero"/>
        <c:auto val="1"/>
        <c:lblAlgn val="ctr"/>
        <c:lblOffset val="100"/>
        <c:noMultiLvlLbl val="0"/>
      </c:catAx>
      <c:valAx>
        <c:axId val="501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Revenue/Cost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case1!$E$19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case1!$F$16:$H$16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case1!$F$19:$H$19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72F-B155-3883D368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29536"/>
        <c:axId val="772133800"/>
      </c:barChart>
      <c:lineChart>
        <c:grouping val="standard"/>
        <c:varyColors val="0"/>
        <c:ser>
          <c:idx val="1"/>
          <c:order val="1"/>
          <c:tx>
            <c:strRef>
              <c:f>case1!$E$21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case1!$F$16:$H$16</c:f>
              <c:strCache>
                <c:ptCount val="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</c:strCache>
            </c:strRef>
          </c:cat>
          <c:val>
            <c:numRef>
              <c:f>case1!$F$21:$H$21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9-472F-B155-3883D368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29536"/>
        <c:axId val="772133800"/>
      </c:lineChart>
      <c:catAx>
        <c:axId val="7721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33800"/>
        <c:crosses val="autoZero"/>
        <c:auto val="1"/>
        <c:lblAlgn val="ctr"/>
        <c:lblOffset val="100"/>
        <c:noMultiLvlLbl val="0"/>
      </c:catAx>
      <c:valAx>
        <c:axId val="7721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'Case 2'!$A$3:$A$5</c:f>
              <c:strCache>
                <c:ptCount val="3"/>
                <c:pt idx="0">
                  <c:v>Device</c:v>
                </c:pt>
                <c:pt idx="1">
                  <c:v>Service</c:v>
                </c:pt>
                <c:pt idx="2">
                  <c:v>Interest</c:v>
                </c:pt>
              </c:strCache>
            </c:strRef>
          </c:cat>
          <c:val>
            <c:numRef>
              <c:f>'Case 2'!$D$3:$D$5</c:f>
              <c:numCache>
                <c:formatCode>General</c:formatCode>
                <c:ptCount val="3"/>
                <c:pt idx="0">
                  <c:v>67.84</c:v>
                </c:pt>
                <c:pt idx="1">
                  <c:v>176.47</c:v>
                </c:pt>
                <c:pt idx="2">
                  <c:v>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8-4417-B60A-C7D913D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'Case 2'!$A$3:$A$4</c:f>
              <c:strCache>
                <c:ptCount val="2"/>
                <c:pt idx="0">
                  <c:v>Device</c:v>
                </c:pt>
                <c:pt idx="1">
                  <c:v>Service</c:v>
                </c:pt>
              </c:strCache>
            </c:strRef>
          </c:cat>
          <c:val>
            <c:numRef>
              <c:f>'Case 2'!$C$3:$C$4</c:f>
              <c:numCache>
                <c:formatCode>0%</c:formatCode>
                <c:ptCount val="2"/>
                <c:pt idx="0">
                  <c:v>0.04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2-4197-87B4-69997E6B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Tming</a:t>
            </a:r>
            <a:r>
              <a:rPr lang="en-US" altLang="zh-CN" baseline="0"/>
              <a:t>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2'!$A$19</c:f>
              <c:strCache>
                <c:ptCount val="1"/>
                <c:pt idx="0">
                  <c:v>Device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2'!$B$18:$F$18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'Case 2'!$B$19:$F$19</c:f>
              <c:numCache>
                <c:formatCode>General</c:formatCode>
                <c:ptCount val="5"/>
                <c:pt idx="0">
                  <c:v>67.84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C-4A4E-9A97-C96D9801841E}"/>
            </c:ext>
          </c:extLst>
        </c:ser>
        <c:ser>
          <c:idx val="1"/>
          <c:order val="1"/>
          <c:tx>
            <c:strRef>
              <c:f>'Case 2'!$A$20</c:f>
              <c:strCache>
                <c:ptCount val="1"/>
                <c:pt idx="0">
                  <c:v>Serivce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2'!$B$18:$F$18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'Case 2'!$B$20:$F$20</c:f>
              <c:numCache>
                <c:formatCode>0.00</c:formatCode>
                <c:ptCount val="5"/>
                <c:pt idx="0">
                  <c:v>7.3529166666666663</c:v>
                </c:pt>
                <c:pt idx="1">
                  <c:v>7.3529166666666663</c:v>
                </c:pt>
                <c:pt idx="2">
                  <c:v>7.3529166666666663</c:v>
                </c:pt>
                <c:pt idx="3">
                  <c:v>7.3529166666666663</c:v>
                </c:pt>
                <c:pt idx="4">
                  <c:v>7.3529166666666663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C-4A4E-9A97-C96D9801841E}"/>
            </c:ext>
          </c:extLst>
        </c:ser>
        <c:ser>
          <c:idx val="2"/>
          <c:order val="2"/>
          <c:tx>
            <c:strRef>
              <c:f>'Case 2'!$A$21</c:f>
              <c:strCache>
                <c:ptCount val="1"/>
                <c:pt idx="0">
                  <c:v>Intrest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'Case 2'!$B$18:$F$18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'Case 2'!$B$21:$F$21</c:f>
              <c:numCache>
                <c:formatCode>General</c:formatCode>
                <c:ptCount val="5"/>
                <c:pt idx="1">
                  <c:v>0.46</c:v>
                </c:pt>
                <c:pt idx="2">
                  <c:v>0.44</c:v>
                </c:pt>
                <c:pt idx="3">
                  <c:v>0.42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C-4A4E-9A97-C96D9801841E}"/>
            </c:ext>
          </c:extLst>
        </c:ser>
        <c:ser>
          <c:idx val="3"/>
          <c:order val="3"/>
          <c:tx>
            <c:strRef>
              <c:f>'Case 2'!$A$22</c:f>
              <c:strCache>
                <c:ptCount val="1"/>
                <c:pt idx="0">
                  <c:v>Comission Armotized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'Case 2'!$B$22:$F$22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C-4A4E-9A97-C96D9801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946944"/>
        <c:axId val="507942024"/>
      </c:barChart>
      <c:catAx>
        <c:axId val="507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2024"/>
        <c:crosses val="autoZero"/>
        <c:auto val="1"/>
        <c:lblAlgn val="ctr"/>
        <c:lblOffset val="100"/>
        <c:noMultiLvlLbl val="0"/>
      </c:catAx>
      <c:valAx>
        <c:axId val="5079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2'!$A$24</c:f>
              <c:strCache>
                <c:ptCount val="1"/>
                <c:pt idx="0">
                  <c:v>Device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2'!$B$18:$F$18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'Case 2'!$B$24:$F$24</c:f>
              <c:numCache>
                <c:formatCode>General</c:formatCode>
                <c:ptCount val="5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3C4-BEB4-5AAC6EEDAD8A}"/>
            </c:ext>
          </c:extLst>
        </c:ser>
        <c:ser>
          <c:idx val="1"/>
          <c:order val="1"/>
          <c:tx>
            <c:strRef>
              <c:f>'Case 2'!$A$25</c:f>
              <c:strCache>
                <c:ptCount val="1"/>
                <c:pt idx="0">
                  <c:v>Serivce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2'!$B$18:$F$18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'Case 2'!$B$25:$F$25</c:f>
              <c:numCache>
                <c:formatCode>General</c:formatCode>
                <c:ptCount val="5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B-43C4-BEB4-5AAC6EED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82960"/>
        <c:axId val="507944976"/>
      </c:barChart>
      <c:catAx>
        <c:axId val="4230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4976"/>
        <c:crosses val="autoZero"/>
        <c:auto val="1"/>
        <c:lblAlgn val="ctr"/>
        <c:lblOffset val="100"/>
        <c:noMultiLvlLbl val="0"/>
      </c:catAx>
      <c:valAx>
        <c:axId val="507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38100</xdr:rowOff>
    </xdr:from>
    <xdr:to>
      <xdr:col>18</xdr:col>
      <xdr:colOff>352425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19050</xdr:rowOff>
    </xdr:from>
    <xdr:to>
      <xdr:col>16</xdr:col>
      <xdr:colOff>200025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404812</xdr:colOff>
      <xdr:row>11</xdr:row>
      <xdr:rowOff>180975</xdr:rowOff>
    </xdr:from>
    <xdr:to>
      <xdr:col>24</xdr:col>
      <xdr:colOff>100012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490537</xdr:colOff>
      <xdr:row>30</xdr:row>
      <xdr:rowOff>180975</xdr:rowOff>
    </xdr:from>
    <xdr:to>
      <xdr:col>16</xdr:col>
      <xdr:colOff>185737</xdr:colOff>
      <xdr:row>45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461962</xdr:colOff>
      <xdr:row>31</xdr:row>
      <xdr:rowOff>0</xdr:rowOff>
    </xdr:from>
    <xdr:to>
      <xdr:col>24</xdr:col>
      <xdr:colOff>157162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490537</xdr:colOff>
      <xdr:row>1</xdr:row>
      <xdr:rowOff>76200</xdr:rowOff>
    </xdr:from>
    <xdr:to>
      <xdr:col>22</xdr:col>
      <xdr:colOff>185737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</xdr:row>
      <xdr:rowOff>95250</xdr:rowOff>
    </xdr:from>
    <xdr:to>
      <xdr:col>13</xdr:col>
      <xdr:colOff>319087</xdr:colOff>
      <xdr:row>15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385761</xdr:colOff>
      <xdr:row>17</xdr:row>
      <xdr:rowOff>180975</xdr:rowOff>
    </xdr:from>
    <xdr:to>
      <xdr:col>25</xdr:col>
      <xdr:colOff>19050</xdr:colOff>
      <xdr:row>37</xdr:row>
      <xdr:rowOff>171451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204787</xdr:colOff>
      <xdr:row>25</xdr:row>
      <xdr:rowOff>171450</xdr:rowOff>
    </xdr:from>
    <xdr:to>
      <xdr:col>12</xdr:col>
      <xdr:colOff>509587</xdr:colOff>
      <xdr:row>40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300037</xdr:colOff>
      <xdr:row>38</xdr:row>
      <xdr:rowOff>85725</xdr:rowOff>
    </xdr:from>
    <xdr:to>
      <xdr:col>12</xdr:col>
      <xdr:colOff>604837</xdr:colOff>
      <xdr:row>52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38100</xdr:rowOff>
    </xdr:from>
    <xdr:to>
      <xdr:col>16</xdr:col>
      <xdr:colOff>214312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21"/>
  <sheetViews>
    <sheetView tabSelected="1" topLeftCell="A13" workbookViewId="0">
      <selection activeCell="L47" sqref="L47"/>
    </sheetView>
  </sheetViews>
  <sheetFormatPr defaultRowHeight="15" x14ac:dyDescent="0.25"/>
  <sheetData>
    <row r="7" spans="5:9" x14ac:dyDescent="0.25">
      <c r="E7" t="s">
        <v>0</v>
      </c>
      <c r="F7">
        <v>1.8</v>
      </c>
    </row>
    <row r="8" spans="5:9" x14ac:dyDescent="0.25">
      <c r="E8" t="s">
        <v>1</v>
      </c>
      <c r="F8">
        <v>1.2</v>
      </c>
    </row>
    <row r="10" spans="5:9" x14ac:dyDescent="0.25">
      <c r="F10" t="s">
        <v>4</v>
      </c>
      <c r="G10" t="s">
        <v>3</v>
      </c>
      <c r="H10" t="s">
        <v>2</v>
      </c>
    </row>
    <row r="11" spans="5:9" x14ac:dyDescent="0.25">
      <c r="E11" t="s">
        <v>0</v>
      </c>
      <c r="F11">
        <v>1.8</v>
      </c>
    </row>
    <row r="12" spans="5:9" x14ac:dyDescent="0.25">
      <c r="E12" t="s">
        <v>1</v>
      </c>
      <c r="F12">
        <v>0.4</v>
      </c>
      <c r="G12">
        <v>0.4</v>
      </c>
      <c r="H12">
        <v>0.4</v>
      </c>
    </row>
    <row r="13" spans="5:9" x14ac:dyDescent="0.25">
      <c r="E13" t="s">
        <v>33</v>
      </c>
      <c r="F13">
        <f>SUM(F11:F12)</f>
        <v>2.2000000000000002</v>
      </c>
      <c r="G13">
        <f t="shared" ref="G13:H13" si="0">SUM(G11:G12)</f>
        <v>0.4</v>
      </c>
      <c r="H13">
        <f t="shared" si="0"/>
        <v>0.4</v>
      </c>
    </row>
    <row r="14" spans="5:9" x14ac:dyDescent="0.25">
      <c r="E14" t="s">
        <v>29</v>
      </c>
      <c r="F14">
        <v>1</v>
      </c>
      <c r="G14">
        <v>1</v>
      </c>
      <c r="H14">
        <v>1</v>
      </c>
      <c r="I14">
        <v>1</v>
      </c>
    </row>
    <row r="15" spans="5:9" x14ac:dyDescent="0.25">
      <c r="E15" t="s">
        <v>30</v>
      </c>
      <c r="F15">
        <v>0.5</v>
      </c>
      <c r="G15">
        <v>0.5</v>
      </c>
      <c r="H15">
        <v>0.5</v>
      </c>
    </row>
    <row r="16" spans="5:9" ht="13.5" customHeight="1" x14ac:dyDescent="0.25">
      <c r="F16" t="s">
        <v>4</v>
      </c>
      <c r="G16" t="s">
        <v>3</v>
      </c>
      <c r="H16" t="s">
        <v>2</v>
      </c>
    </row>
    <row r="17" spans="5:9" x14ac:dyDescent="0.25">
      <c r="E17" t="s">
        <v>0</v>
      </c>
      <c r="F17">
        <v>0.6</v>
      </c>
      <c r="G17">
        <v>0.6</v>
      </c>
      <c r="H17">
        <v>0.6</v>
      </c>
    </row>
    <row r="18" spans="5:9" x14ac:dyDescent="0.25">
      <c r="E18" t="s">
        <v>1</v>
      </c>
      <c r="F18">
        <v>0.4</v>
      </c>
      <c r="G18">
        <v>0.4</v>
      </c>
      <c r="H18">
        <v>0.4</v>
      </c>
    </row>
    <row r="19" spans="5:9" x14ac:dyDescent="0.25">
      <c r="E19" t="s">
        <v>33</v>
      </c>
      <c r="F19">
        <f>SUM(F17:F18)</f>
        <v>1</v>
      </c>
      <c r="G19">
        <f t="shared" ref="G19" si="1">SUM(G17:G18)</f>
        <v>1</v>
      </c>
      <c r="H19">
        <f t="shared" ref="H19" si="2">SUM(H17:H18)</f>
        <v>1</v>
      </c>
    </row>
    <row r="20" spans="5:9" x14ac:dyDescent="0.25">
      <c r="E20" t="s">
        <v>29</v>
      </c>
      <c r="F20">
        <v>1</v>
      </c>
      <c r="G20">
        <v>1</v>
      </c>
      <c r="H20">
        <v>1</v>
      </c>
      <c r="I20">
        <v>1</v>
      </c>
    </row>
    <row r="21" spans="5:9" x14ac:dyDescent="0.25">
      <c r="E21" t="s">
        <v>30</v>
      </c>
      <c r="F21">
        <v>0.5</v>
      </c>
      <c r="G21">
        <v>0.5</v>
      </c>
      <c r="H2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topLeftCell="A19" workbookViewId="0">
      <selection activeCell="A22" sqref="A22:F23"/>
    </sheetView>
  </sheetViews>
  <sheetFormatPr defaultRowHeight="15" x14ac:dyDescent="0.25"/>
  <cols>
    <col min="2" max="2" width="10.5703125" bestFit="1" customWidth="1"/>
  </cols>
  <sheetData>
    <row r="3" spans="1:5" x14ac:dyDescent="0.25">
      <c r="A3" t="s">
        <v>5</v>
      </c>
      <c r="B3">
        <v>10</v>
      </c>
      <c r="C3" s="1">
        <f>B3/$B$6</f>
        <v>0.04</v>
      </c>
      <c r="D3">
        <v>67.84</v>
      </c>
      <c r="E3" s="1">
        <f>D3/$B$6</f>
        <v>0.27135999999999999</v>
      </c>
    </row>
    <row r="4" spans="1:5" x14ac:dyDescent="0.25">
      <c r="A4" t="s">
        <v>6</v>
      </c>
      <c r="B4">
        <f>10*24</f>
        <v>240</v>
      </c>
      <c r="C4" s="1">
        <f>B4/$B$6</f>
        <v>0.96</v>
      </c>
      <c r="D4">
        <v>176.47</v>
      </c>
      <c r="E4" s="1">
        <f t="shared" ref="E4:E5" si="0">D4/$B$6</f>
        <v>0.70587999999999995</v>
      </c>
    </row>
    <row r="5" spans="1:5" x14ac:dyDescent="0.25">
      <c r="A5" t="s">
        <v>7</v>
      </c>
      <c r="D5">
        <v>5.69</v>
      </c>
      <c r="E5" s="1">
        <f t="shared" si="0"/>
        <v>2.2760000000000002E-2</v>
      </c>
    </row>
    <row r="6" spans="1:5" x14ac:dyDescent="0.25">
      <c r="B6">
        <f>SUM(B3:B5)</f>
        <v>250</v>
      </c>
    </row>
    <row r="18" spans="1:15" x14ac:dyDescent="0.25"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  <c r="O18" t="s">
        <v>16</v>
      </c>
    </row>
    <row r="19" spans="1:15" x14ac:dyDescent="0.25">
      <c r="A19" t="s">
        <v>5</v>
      </c>
      <c r="B19">
        <v>67.84</v>
      </c>
    </row>
    <row r="20" spans="1:15" x14ac:dyDescent="0.25">
      <c r="A20" t="s">
        <v>8</v>
      </c>
      <c r="B20" s="2">
        <f>D4/24</f>
        <v>7.3529166666666663</v>
      </c>
      <c r="C20" s="2">
        <f>B20</f>
        <v>7.3529166666666663</v>
      </c>
      <c r="D20" s="2">
        <f t="shared" ref="D20:F20" si="1">C20</f>
        <v>7.3529166666666663</v>
      </c>
      <c r="E20" s="2">
        <f t="shared" si="1"/>
        <v>7.3529166666666663</v>
      </c>
      <c r="F20" s="2">
        <f t="shared" si="1"/>
        <v>7.3529166666666663</v>
      </c>
    </row>
    <row r="21" spans="1:15" x14ac:dyDescent="0.25">
      <c r="A21" t="s">
        <v>9</v>
      </c>
      <c r="C21">
        <v>0.46</v>
      </c>
      <c r="D21">
        <v>0.44</v>
      </c>
      <c r="E21">
        <v>0.42</v>
      </c>
      <c r="F21">
        <v>0.4</v>
      </c>
    </row>
    <row r="22" spans="1:15" x14ac:dyDescent="0.25">
      <c r="A22" t="s">
        <v>32</v>
      </c>
      <c r="B22">
        <v>2</v>
      </c>
      <c r="C22">
        <v>2</v>
      </c>
      <c r="D22">
        <v>2</v>
      </c>
      <c r="E22">
        <v>2</v>
      </c>
      <c r="F22">
        <v>2</v>
      </c>
    </row>
    <row r="23" spans="1:15" x14ac:dyDescent="0.25">
      <c r="A23" t="s">
        <v>31</v>
      </c>
      <c r="B23">
        <v>10</v>
      </c>
    </row>
    <row r="24" spans="1:15" x14ac:dyDescent="0.25">
      <c r="A24" t="s">
        <v>5</v>
      </c>
      <c r="B24">
        <v>10</v>
      </c>
    </row>
    <row r="25" spans="1:15" x14ac:dyDescent="0.25">
      <c r="A25" t="s">
        <v>8</v>
      </c>
      <c r="C25">
        <v>10</v>
      </c>
      <c r="D25">
        <v>10</v>
      </c>
      <c r="E25">
        <v>10</v>
      </c>
      <c r="F25">
        <v>10</v>
      </c>
      <c r="G25">
        <v>10</v>
      </c>
    </row>
    <row r="26" spans="1:15" x14ac:dyDescent="0.25">
      <c r="A26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S20" sqref="S20"/>
    </sheetView>
  </sheetViews>
  <sheetFormatPr defaultRowHeight="15" x14ac:dyDescent="0.25"/>
  <sheetData>
    <row r="2" spans="1:7" x14ac:dyDescent="0.25">
      <c r="A2" t="s">
        <v>24</v>
      </c>
      <c r="C2" t="s">
        <v>25</v>
      </c>
      <c r="D2" s="1">
        <v>0.33</v>
      </c>
      <c r="E2" s="1">
        <v>0.33</v>
      </c>
      <c r="F2" s="1">
        <v>0.34</v>
      </c>
      <c r="G2" t="s">
        <v>26</v>
      </c>
    </row>
    <row r="3" spans="1:7" x14ac:dyDescent="0.25">
      <c r="A3">
        <v>2.5</v>
      </c>
      <c r="C3" t="s">
        <v>28</v>
      </c>
      <c r="D3" s="2">
        <f>$A$3*D2</f>
        <v>0.82500000000000007</v>
      </c>
      <c r="E3" s="2">
        <f t="shared" ref="E3:F3" si="0">$A$3*E2</f>
        <v>0.82500000000000007</v>
      </c>
      <c r="F3" s="2">
        <f t="shared" si="0"/>
        <v>0.85000000000000009</v>
      </c>
      <c r="G3">
        <v>0.1</v>
      </c>
    </row>
    <row r="4" spans="1:7" x14ac:dyDescent="0.25">
      <c r="D4" s="2">
        <f>D3</f>
        <v>0.82500000000000007</v>
      </c>
      <c r="E4" s="2">
        <f>E3+D4</f>
        <v>1.6500000000000001</v>
      </c>
      <c r="F4" s="2">
        <f t="shared" ref="F4:G4" si="1">F3+E4</f>
        <v>2.5</v>
      </c>
      <c r="G4" s="2">
        <f>G3+F4</f>
        <v>2.6</v>
      </c>
    </row>
    <row r="5" spans="1:7" x14ac:dyDescent="0.25">
      <c r="A5">
        <v>2.6</v>
      </c>
      <c r="C5" s="1" t="s">
        <v>27</v>
      </c>
      <c r="D5" s="2">
        <f>$A$5*D2</f>
        <v>0.8580000000000001</v>
      </c>
      <c r="E5" s="2">
        <f>$A$5*E2</f>
        <v>0.8580000000000001</v>
      </c>
      <c r="F5" s="2">
        <f>$A$5*F2</f>
        <v>0.88400000000000012</v>
      </c>
      <c r="G5" s="2">
        <v>0</v>
      </c>
    </row>
    <row r="6" spans="1:7" x14ac:dyDescent="0.25">
      <c r="C6" s="1"/>
      <c r="D6" s="2">
        <f>D5+C6</f>
        <v>0.8580000000000001</v>
      </c>
      <c r="E6" s="2">
        <f t="shared" ref="E6:G6" si="2">E5+D6</f>
        <v>1.7160000000000002</v>
      </c>
      <c r="F6" s="2">
        <f t="shared" si="2"/>
        <v>2.6000000000000005</v>
      </c>
      <c r="G6" s="2">
        <f t="shared" si="2"/>
        <v>2.6000000000000005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</vt:lpstr>
      <vt:lpstr>Case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Xin</dc:creator>
  <cp:lastModifiedBy>Fang, Xin</cp:lastModifiedBy>
  <dcterms:created xsi:type="dcterms:W3CDTF">2017-03-19T06:33:41Z</dcterms:created>
  <dcterms:modified xsi:type="dcterms:W3CDTF">2017-03-19T08:58:07Z</dcterms:modified>
</cp:coreProperties>
</file>