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waali/Desktop/Analysis Projects/Crowdfunding Analysis/"/>
    </mc:Choice>
  </mc:AlternateContent>
  <xr:revisionPtr revIDLastSave="0" documentId="13_ncr:1_{87E384BE-DD6A-D946-86B0-9FE9A994A92D}" xr6:coauthVersionLast="47" xr6:coauthVersionMax="47" xr10:uidLastSave="{00000000-0000-0000-0000-000000000000}"/>
  <bookViews>
    <workbookView xWindow="0" yWindow="500" windowWidth="28700" windowHeight="15780" activeTab="1" xr2:uid="{00000000-000D-0000-FFFF-FFFF00000000}"/>
  </bookViews>
  <sheets>
    <sheet name="Kickstarter" sheetId="1" r:id="rId1"/>
    <sheet name="Theatre Outcomes by Launch Date" sheetId="11" r:id="rId2"/>
    <sheet name="Outcomes Based on Goals" sheetId="13" r:id="rId3"/>
    <sheet name="VLOOKUP EXERCISES" sheetId="6" r:id="rId4"/>
    <sheet name="CATEGORY STATISTICS" sheetId="2" r:id="rId5"/>
    <sheet name="SUBCATEGORY STATISTICS" sheetId="3" r:id="rId6"/>
    <sheet name="Outcomes Based on Date" sheetId="5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87" r:id="rId9"/>
    <pivotCache cacheId="88" r:id="rId10"/>
    <pivotCache cacheId="8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E11" i="13" s="1"/>
  <c r="H11" i="13" s="1"/>
  <c r="B10" i="13"/>
  <c r="B9" i="13"/>
  <c r="B8" i="13"/>
  <c r="B7" i="13"/>
  <c r="B6" i="13"/>
  <c r="B5" i="13"/>
  <c r="E5" i="13" s="1"/>
  <c r="B4" i="13"/>
  <c r="E4" i="13" s="1"/>
  <c r="B3" i="13"/>
  <c r="E3" i="13" s="1"/>
  <c r="B10" i="9"/>
  <c r="C9" i="9"/>
  <c r="C10" i="9" s="1"/>
  <c r="C8" i="9"/>
  <c r="B9" i="9"/>
  <c r="B8" i="9"/>
  <c r="C7" i="9"/>
  <c r="B7" i="9"/>
  <c r="C6" i="9"/>
  <c r="B6" i="9"/>
  <c r="C3" i="9"/>
  <c r="B3" i="9"/>
  <c r="C5" i="9"/>
  <c r="B5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699" i="1"/>
  <c r="Q523" i="1"/>
  <c r="Q524" i="1"/>
  <c r="Q525" i="1"/>
  <c r="Q3652" i="1"/>
  <c r="Q527" i="1"/>
  <c r="Q3353" i="1"/>
  <c r="Q529" i="1"/>
  <c r="Q530" i="1"/>
  <c r="Q531" i="1"/>
  <c r="Q532" i="1"/>
  <c r="Q533" i="1"/>
  <c r="Q534" i="1"/>
  <c r="Q3411" i="1"/>
  <c r="Q536" i="1"/>
  <c r="Q3414" i="1"/>
  <c r="Q3627" i="1"/>
  <c r="Q539" i="1"/>
  <c r="Q540" i="1"/>
  <c r="Q2827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3418" i="1"/>
  <c r="Q3354" i="1"/>
  <c r="Q1305" i="1"/>
  <c r="Q1290" i="1"/>
  <c r="Q1291" i="1"/>
  <c r="Q1292" i="1"/>
  <c r="Q1293" i="1"/>
  <c r="Q3403" i="1"/>
  <c r="Q1295" i="1"/>
  <c r="Q2830" i="1"/>
  <c r="Q3532" i="1"/>
  <c r="Q3280" i="1"/>
  <c r="Q1299" i="1"/>
  <c r="Q3422" i="1"/>
  <c r="Q1301" i="1"/>
  <c r="Q1302" i="1"/>
  <c r="Q1303" i="1"/>
  <c r="Q1304" i="1"/>
  <c r="Q365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3285" i="1"/>
  <c r="Q2786" i="1"/>
  <c r="Q2787" i="1"/>
  <c r="Q3537" i="1"/>
  <c r="Q2789" i="1"/>
  <c r="Q2790" i="1"/>
  <c r="Q2791" i="1"/>
  <c r="Q2792" i="1"/>
  <c r="Q2793" i="1"/>
  <c r="Q2794" i="1"/>
  <c r="Q2795" i="1"/>
  <c r="Q526" i="1"/>
  <c r="Q2797" i="1"/>
  <c r="Q3257" i="1"/>
  <c r="Q3817" i="1"/>
  <c r="Q3703" i="1"/>
  <c r="Q3704" i="1"/>
  <c r="Q3290" i="1"/>
  <c r="Q2803" i="1"/>
  <c r="Q3574" i="1"/>
  <c r="Q2805" i="1"/>
  <c r="Q3291" i="1"/>
  <c r="Q2823" i="1"/>
  <c r="Q3575" i="1"/>
  <c r="Q2809" i="1"/>
  <c r="Q2810" i="1"/>
  <c r="Q2811" i="1"/>
  <c r="Q2812" i="1"/>
  <c r="Q3829" i="1"/>
  <c r="Q2814" i="1"/>
  <c r="Q2815" i="1"/>
  <c r="Q3355" i="1"/>
  <c r="Q2817" i="1"/>
  <c r="Q3580" i="1"/>
  <c r="Q3228" i="1"/>
  <c r="Q2820" i="1"/>
  <c r="Q3706" i="1"/>
  <c r="Q1289" i="1"/>
  <c r="Q3292" i="1"/>
  <c r="Q2824" i="1"/>
  <c r="Q537" i="1"/>
  <c r="Q2826" i="1"/>
  <c r="Q3581" i="1"/>
  <c r="Q2828" i="1"/>
  <c r="Q2829" i="1"/>
  <c r="Q3828" i="1"/>
  <c r="Q3538" i="1"/>
  <c r="Q2832" i="1"/>
  <c r="Q2833" i="1"/>
  <c r="Q3540" i="1"/>
  <c r="Q2835" i="1"/>
  <c r="Q3259" i="1"/>
  <c r="Q3294" i="1"/>
  <c r="Q2838" i="1"/>
  <c r="Q2839" i="1"/>
  <c r="Q2840" i="1"/>
  <c r="Q2841" i="1"/>
  <c r="Q35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535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524" i="1"/>
  <c r="Q3155" i="1"/>
  <c r="Q3156" i="1"/>
  <c r="Q3711" i="1"/>
  <c r="Q3158" i="1"/>
  <c r="Q3159" i="1"/>
  <c r="Q3160" i="1"/>
  <c r="Q3161" i="1"/>
  <c r="Q3162" i="1"/>
  <c r="Q3424" i="1"/>
  <c r="Q3164" i="1"/>
  <c r="Q3165" i="1"/>
  <c r="Q3166" i="1"/>
  <c r="Q3167" i="1"/>
  <c r="Q3168" i="1"/>
  <c r="Q3169" i="1"/>
  <c r="Q3170" i="1"/>
  <c r="Q3171" i="1"/>
  <c r="Q3172" i="1"/>
  <c r="Q3813" i="1"/>
  <c r="Q3174" i="1"/>
  <c r="Q3175" i="1"/>
  <c r="Q3176" i="1"/>
  <c r="Q3177" i="1"/>
  <c r="Q3178" i="1"/>
  <c r="Q3179" i="1"/>
  <c r="Q3357" i="1"/>
  <c r="E4" i="6" s="1"/>
  <c r="Q3181" i="1"/>
  <c r="Q3337" i="1"/>
  <c r="Q2831" i="1"/>
  <c r="Q3184" i="1"/>
  <c r="Q3185" i="1"/>
  <c r="Q3186" i="1"/>
  <c r="Q3296" i="1"/>
  <c r="Q3620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811" i="1"/>
  <c r="Q3837" i="1"/>
  <c r="Q3217" i="1"/>
  <c r="Q3429" i="1"/>
  <c r="Q3219" i="1"/>
  <c r="Q3839" i="1"/>
  <c r="Q3221" i="1"/>
  <c r="Q3222" i="1"/>
  <c r="Q3665" i="1"/>
  <c r="E6" i="6" s="1"/>
  <c r="Q3224" i="1"/>
  <c r="Q3225" i="1"/>
  <c r="Q3226" i="1"/>
  <c r="Q3227" i="1"/>
  <c r="Q3338" i="1"/>
  <c r="Q3339" i="1"/>
  <c r="Q3230" i="1"/>
  <c r="Q3231" i="1"/>
  <c r="Q3232" i="1"/>
  <c r="Q3233" i="1"/>
  <c r="Q3234" i="1"/>
  <c r="Q3235" i="1"/>
  <c r="Q3669" i="1"/>
  <c r="Q3237" i="1"/>
  <c r="Q3238" i="1"/>
  <c r="Q3239" i="1"/>
  <c r="Q3569" i="1"/>
  <c r="Q3810" i="1"/>
  <c r="Q3583" i="1"/>
  <c r="Q3243" i="1"/>
  <c r="Q3244" i="1"/>
  <c r="Q3245" i="1"/>
  <c r="Q3399" i="1"/>
  <c r="Q3247" i="1"/>
  <c r="Q3248" i="1"/>
  <c r="Q3543" i="1"/>
  <c r="Q3250" i="1"/>
  <c r="Q3251" i="1"/>
  <c r="Q3252" i="1"/>
  <c r="Q3253" i="1"/>
  <c r="Q3530" i="1"/>
  <c r="Q3255" i="1"/>
  <c r="Q3842" i="1"/>
  <c r="Q2801" i="1"/>
  <c r="Q3258" i="1"/>
  <c r="Q3430" i="1"/>
  <c r="Q3260" i="1"/>
  <c r="Q3261" i="1"/>
  <c r="Q3262" i="1"/>
  <c r="Q3263" i="1"/>
  <c r="Q3264" i="1"/>
  <c r="Q3265" i="1"/>
  <c r="Q3266" i="1"/>
  <c r="Q3267" i="1"/>
  <c r="Q3268" i="1"/>
  <c r="Q3269" i="1"/>
  <c r="Q3270" i="1"/>
  <c r="Q3822" i="1"/>
  <c r="Q3407" i="1"/>
  <c r="Q3358" i="1"/>
  <c r="Q3274" i="1"/>
  <c r="Q3275" i="1"/>
  <c r="Q3276" i="1"/>
  <c r="Q3277" i="1"/>
  <c r="Q3278" i="1"/>
  <c r="Q3717" i="1"/>
  <c r="Q3551" i="1"/>
  <c r="Q3281" i="1"/>
  <c r="Q3282" i="1"/>
  <c r="Q3283" i="1"/>
  <c r="Q3284" i="1"/>
  <c r="Q3271" i="1"/>
  <c r="Q3286" i="1"/>
  <c r="Q3287" i="1"/>
  <c r="Q3288" i="1"/>
  <c r="Q3289" i="1"/>
  <c r="Q3836" i="1"/>
  <c r="Q2834" i="1"/>
  <c r="Q3431" i="1"/>
  <c r="Q3293" i="1"/>
  <c r="Q541" i="1"/>
  <c r="Q3295" i="1"/>
  <c r="Q3229" i="1"/>
  <c r="Q3240" i="1"/>
  <c r="Q3359" i="1"/>
  <c r="Q3727" i="1"/>
  <c r="Q3300" i="1"/>
  <c r="Q3301" i="1"/>
  <c r="Q3302" i="1"/>
  <c r="Q3303" i="1"/>
  <c r="Q3304" i="1"/>
  <c r="Q3305" i="1"/>
  <c r="Q3306" i="1"/>
  <c r="Q3307" i="1"/>
  <c r="Q3308" i="1"/>
  <c r="Q3309" i="1"/>
  <c r="Q3310" i="1"/>
  <c r="Q2819" i="1"/>
  <c r="Q3312" i="1"/>
  <c r="Q3313" i="1"/>
  <c r="Q3314" i="1"/>
  <c r="Q3315" i="1"/>
  <c r="Q3272" i="1"/>
  <c r="Q3671" i="1"/>
  <c r="Q3318" i="1"/>
  <c r="Q3319" i="1"/>
  <c r="Q3320" i="1"/>
  <c r="Q2836" i="1"/>
  <c r="Q3322" i="1"/>
  <c r="Q3323" i="1"/>
  <c r="Q3324" i="1"/>
  <c r="Q3297" i="1"/>
  <c r="Q3326" i="1"/>
  <c r="Q2825" i="1"/>
  <c r="Q3328" i="1"/>
  <c r="Q3273" i="1"/>
  <c r="Q3330" i="1"/>
  <c r="Q3298" i="1"/>
  <c r="E5" i="6" s="1"/>
  <c r="Q3366" i="1"/>
  <c r="Q3333" i="1"/>
  <c r="Q3334" i="1"/>
  <c r="Q3335" i="1"/>
  <c r="Q3336" i="1"/>
  <c r="Q3719" i="1"/>
  <c r="Q2785" i="1"/>
  <c r="Q3552" i="1"/>
  <c r="Q3340" i="1"/>
  <c r="Q3341" i="1"/>
  <c r="Q3342" i="1"/>
  <c r="Q3628" i="1"/>
  <c r="Q3344" i="1"/>
  <c r="Q3241" i="1"/>
  <c r="Q3346" i="1"/>
  <c r="Q3347" i="1"/>
  <c r="Q3348" i="1"/>
  <c r="Q3432" i="1"/>
  <c r="Q3350" i="1"/>
  <c r="Q3351" i="1"/>
  <c r="Q3352" i="1"/>
  <c r="Q3720" i="1"/>
  <c r="Q3721" i="1"/>
  <c r="Q2837" i="1"/>
  <c r="Q3356" i="1"/>
  <c r="Q3405" i="1"/>
  <c r="Q3369" i="1"/>
  <c r="Q3440" i="1"/>
  <c r="Q3360" i="1"/>
  <c r="Q3361" i="1"/>
  <c r="Q3362" i="1"/>
  <c r="Q3363" i="1"/>
  <c r="Q3364" i="1"/>
  <c r="Q3365" i="1"/>
  <c r="Q3586" i="1"/>
  <c r="Q3367" i="1"/>
  <c r="Q3368" i="1"/>
  <c r="Q3254" i="1"/>
  <c r="Q3370" i="1"/>
  <c r="Q3371" i="1"/>
  <c r="Q3372" i="1"/>
  <c r="Q3373" i="1"/>
  <c r="Q3374" i="1"/>
  <c r="Q3447" i="1"/>
  <c r="Q3376" i="1"/>
  <c r="Q3589" i="1"/>
  <c r="Q3378" i="1"/>
  <c r="Q3826" i="1"/>
  <c r="Q3218" i="1"/>
  <c r="Q3448" i="1"/>
  <c r="Q3382" i="1"/>
  <c r="Q3383" i="1"/>
  <c r="Q3656" i="1"/>
  <c r="Q3385" i="1"/>
  <c r="Q3386" i="1"/>
  <c r="Q3387" i="1"/>
  <c r="Q3388" i="1"/>
  <c r="Q3389" i="1"/>
  <c r="Q3375" i="1"/>
  <c r="Q3391" i="1"/>
  <c r="Q3392" i="1"/>
  <c r="Q3393" i="1"/>
  <c r="Q2842" i="1"/>
  <c r="Q3395" i="1"/>
  <c r="Q3220" i="1"/>
  <c r="Q2978" i="1"/>
  <c r="Q3398" i="1"/>
  <c r="Q2788" i="1"/>
  <c r="Q3400" i="1"/>
  <c r="Q3343" i="1"/>
  <c r="Q3402" i="1"/>
  <c r="Q3573" i="1"/>
  <c r="Q3404" i="1"/>
  <c r="Q3452" i="1"/>
  <c r="Q3406" i="1"/>
  <c r="Q2821" i="1"/>
  <c r="Q3408" i="1"/>
  <c r="Q3455" i="1"/>
  <c r="Q3410" i="1"/>
  <c r="Q3154" i="1"/>
  <c r="Q3412" i="1"/>
  <c r="Q3413" i="1"/>
  <c r="Q3590" i="1"/>
  <c r="Q3415" i="1"/>
  <c r="Q3416" i="1"/>
  <c r="Q3417" i="1"/>
  <c r="Q3672" i="1"/>
  <c r="Q3419" i="1"/>
  <c r="Q3420" i="1"/>
  <c r="Q3421" i="1"/>
  <c r="Q3242" i="1"/>
  <c r="Q3423" i="1"/>
  <c r="Q3592" i="1"/>
  <c r="Q3425" i="1"/>
  <c r="Q3426" i="1"/>
  <c r="Q3427" i="1"/>
  <c r="Q3428" i="1"/>
  <c r="Q3377" i="1"/>
  <c r="Q3456" i="1"/>
  <c r="Q1287" i="1"/>
  <c r="Q3461" i="1"/>
  <c r="Q3433" i="1"/>
  <c r="Q3434" i="1"/>
  <c r="Q3435" i="1"/>
  <c r="Q3436" i="1"/>
  <c r="Q3437" i="1"/>
  <c r="Q3438" i="1"/>
  <c r="Q3439" i="1"/>
  <c r="Q3554" i="1"/>
  <c r="Q3441" i="1"/>
  <c r="Q3442" i="1"/>
  <c r="Q3443" i="1"/>
  <c r="Q3444" i="1"/>
  <c r="Q3445" i="1"/>
  <c r="Q3446" i="1"/>
  <c r="Q3462" i="1"/>
  <c r="Q3299" i="1"/>
  <c r="Q3449" i="1"/>
  <c r="Q3450" i="1"/>
  <c r="Q3451" i="1"/>
  <c r="Q3157" i="1"/>
  <c r="Q3453" i="1"/>
  <c r="Q3454" i="1"/>
  <c r="Q2802" i="1"/>
  <c r="Q3246" i="1"/>
  <c r="Q3457" i="1"/>
  <c r="Q3458" i="1"/>
  <c r="Q3459" i="1"/>
  <c r="Q3460" i="1"/>
  <c r="Q3163" i="1"/>
  <c r="Q3173" i="1"/>
  <c r="Q3463" i="1"/>
  <c r="Q3464" i="1"/>
  <c r="Q3465" i="1"/>
  <c r="Q3466" i="1"/>
  <c r="Q3467" i="1"/>
  <c r="Q3468" i="1"/>
  <c r="Q3469" i="1"/>
  <c r="Q3470" i="1"/>
  <c r="Q3471" i="1"/>
  <c r="Q3472" i="1"/>
  <c r="Q3180" i="1"/>
  <c r="Q3474" i="1"/>
  <c r="Q3475" i="1"/>
  <c r="Q3473" i="1"/>
  <c r="E2" i="6" s="1"/>
  <c r="Q2804" i="1"/>
  <c r="Q3478" i="1"/>
  <c r="Q3479" i="1"/>
  <c r="Q3480" i="1"/>
  <c r="Q3379" i="1"/>
  <c r="Q3482" i="1"/>
  <c r="Q3483" i="1"/>
  <c r="Q3603" i="1"/>
  <c r="Q3485" i="1"/>
  <c r="Q3486" i="1"/>
  <c r="Q3487" i="1"/>
  <c r="Q3488" i="1"/>
  <c r="Q3476" i="1"/>
  <c r="Q3490" i="1"/>
  <c r="Q3725" i="1"/>
  <c r="Q3492" i="1"/>
  <c r="Q3493" i="1"/>
  <c r="Q3494" i="1"/>
  <c r="Q3495" i="1"/>
  <c r="Q3496" i="1"/>
  <c r="Q3497" i="1"/>
  <c r="Q3498" i="1"/>
  <c r="Q3499" i="1"/>
  <c r="Q3500" i="1"/>
  <c r="Q3501" i="1"/>
  <c r="Q3502" i="1"/>
  <c r="Q3380" i="1"/>
  <c r="Q3504" i="1"/>
  <c r="Q3558" i="1"/>
  <c r="Q3506" i="1"/>
  <c r="Q3507" i="1"/>
  <c r="Q3508" i="1"/>
  <c r="Q3509" i="1"/>
  <c r="Q538" i="1"/>
  <c r="Q3511" i="1"/>
  <c r="Q3512" i="1"/>
  <c r="Q3381" i="1"/>
  <c r="Q3311" i="1"/>
  <c r="Q3515" i="1"/>
  <c r="Q3516" i="1"/>
  <c r="Q3517" i="1"/>
  <c r="Q3518" i="1"/>
  <c r="Q3674" i="1"/>
  <c r="Q3520" i="1"/>
  <c r="Q3477" i="1"/>
  <c r="Q3481" i="1"/>
  <c r="Q3523" i="1"/>
  <c r="Q3349" i="1"/>
  <c r="Q3675" i="1"/>
  <c r="Q3526" i="1"/>
  <c r="Q3527" i="1"/>
  <c r="Q3528" i="1"/>
  <c r="Q3529" i="1"/>
  <c r="Q3401" i="1"/>
  <c r="Q3531" i="1"/>
  <c r="Q3568" i="1"/>
  <c r="Q3533" i="1"/>
  <c r="Q3534" i="1"/>
  <c r="Q3535" i="1"/>
  <c r="Q3536" i="1"/>
  <c r="Q3484" i="1"/>
  <c r="Q1288" i="1"/>
  <c r="Q3539" i="1"/>
  <c r="Q3489" i="1"/>
  <c r="Q3541" i="1"/>
  <c r="Q2806" i="1"/>
  <c r="Q3345" i="1"/>
  <c r="Q3544" i="1"/>
  <c r="Q3545" i="1"/>
  <c r="Q3546" i="1"/>
  <c r="Q3547" i="1"/>
  <c r="Q3548" i="1"/>
  <c r="Q3549" i="1"/>
  <c r="Q3550" i="1"/>
  <c r="Q3316" i="1"/>
  <c r="Q3560" i="1"/>
  <c r="Q3553" i="1"/>
  <c r="Q3256" i="1"/>
  <c r="Q3555" i="1"/>
  <c r="Q3556" i="1"/>
  <c r="Q3557" i="1"/>
  <c r="Q3525" i="1"/>
  <c r="Q3559" i="1"/>
  <c r="Q2822" i="1"/>
  <c r="Q3561" i="1"/>
  <c r="Q3562" i="1"/>
  <c r="Q3563" i="1"/>
  <c r="Q2816" i="1"/>
  <c r="Q3182" i="1"/>
  <c r="Q3317" i="1"/>
  <c r="Q3567" i="1"/>
  <c r="Q3491" i="1"/>
  <c r="Q3321" i="1"/>
  <c r="Q3570" i="1"/>
  <c r="Q3571" i="1"/>
  <c r="Q3572" i="1"/>
  <c r="Q3384" i="1"/>
  <c r="Q3183" i="1"/>
  <c r="Q3607" i="1"/>
  <c r="Q3576" i="1"/>
  <c r="Q3577" i="1"/>
  <c r="Q3578" i="1"/>
  <c r="Q3579" i="1"/>
  <c r="Q3390" i="1"/>
  <c r="Q3187" i="1"/>
  <c r="Q3582" i="1"/>
  <c r="Q3394" i="1"/>
  <c r="Q3584" i="1"/>
  <c r="Q3585" i="1"/>
  <c r="Q3608" i="1"/>
  <c r="Q3587" i="1"/>
  <c r="Q3588" i="1"/>
  <c r="Q3188" i="1"/>
  <c r="Q1294" i="1"/>
  <c r="Q3591" i="1"/>
  <c r="Q3726" i="1"/>
  <c r="Q3593" i="1"/>
  <c r="Q3594" i="1"/>
  <c r="Q3595" i="1"/>
  <c r="Q3596" i="1"/>
  <c r="Q3597" i="1"/>
  <c r="Q3598" i="1"/>
  <c r="Q3599" i="1"/>
  <c r="Q3600" i="1"/>
  <c r="Q3601" i="1"/>
  <c r="Q3602" i="1"/>
  <c r="Q3503" i="1"/>
  <c r="Q3604" i="1"/>
  <c r="Q3605" i="1"/>
  <c r="Q3606" i="1"/>
  <c r="Q2796" i="1"/>
  <c r="Q3609" i="1"/>
  <c r="Q3223" i="1"/>
  <c r="Q3279" i="1"/>
  <c r="Q3409" i="1"/>
  <c r="Q3325" i="1"/>
  <c r="Q3564" i="1"/>
  <c r="Q3614" i="1"/>
  <c r="Q3615" i="1"/>
  <c r="Q3616" i="1"/>
  <c r="Q3565" i="1"/>
  <c r="Q3566" i="1"/>
  <c r="Q3249" i="1"/>
  <c r="Q3505" i="1"/>
  <c r="E3" i="6" s="1"/>
  <c r="Q3621" i="1"/>
  <c r="Q3622" i="1"/>
  <c r="Q3623" i="1"/>
  <c r="Q3624" i="1"/>
  <c r="Q3625" i="1"/>
  <c r="Q3626" i="1"/>
  <c r="Q3610" i="1"/>
  <c r="Q3677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215" i="1"/>
  <c r="Q3653" i="1"/>
  <c r="Q3654" i="1"/>
  <c r="Q3510" i="1"/>
  <c r="Q3396" i="1"/>
  <c r="Q3657" i="1"/>
  <c r="Q3658" i="1"/>
  <c r="Q3659" i="1"/>
  <c r="Q3660" i="1"/>
  <c r="Q3661" i="1"/>
  <c r="Q2798" i="1"/>
  <c r="Q3663" i="1"/>
  <c r="Q3664" i="1"/>
  <c r="Q1300" i="1"/>
  <c r="Q3666" i="1"/>
  <c r="Q3667" i="1"/>
  <c r="Q3668" i="1"/>
  <c r="Q3611" i="1"/>
  <c r="Q3670" i="1"/>
  <c r="Q3327" i="1"/>
  <c r="Q1298" i="1"/>
  <c r="Q3673" i="1"/>
  <c r="Q3612" i="1"/>
  <c r="Q3680" i="1"/>
  <c r="Q3676" i="1"/>
  <c r="Q528" i="1"/>
  <c r="Q3678" i="1"/>
  <c r="Q3679" i="1"/>
  <c r="Q3513" i="1"/>
  <c r="Q3681" i="1"/>
  <c r="Q3682" i="1"/>
  <c r="Q3683" i="1"/>
  <c r="Q3684" i="1"/>
  <c r="Q3685" i="1"/>
  <c r="Q3686" i="1"/>
  <c r="Q3687" i="1"/>
  <c r="Q3688" i="1"/>
  <c r="Q3689" i="1"/>
  <c r="Q3613" i="1"/>
  <c r="Q3691" i="1"/>
  <c r="Q3692" i="1"/>
  <c r="Q3693" i="1"/>
  <c r="Q3694" i="1"/>
  <c r="Q2818" i="1"/>
  <c r="Q3696" i="1"/>
  <c r="Q3697" i="1"/>
  <c r="Q3514" i="1"/>
  <c r="Q3519" i="1"/>
  <c r="Q3700" i="1"/>
  <c r="Q3701" i="1"/>
  <c r="Q3702" i="1"/>
  <c r="Q3397" i="1"/>
  <c r="Q3617" i="1"/>
  <c r="Q3705" i="1"/>
  <c r="Q2807" i="1"/>
  <c r="Q3707" i="1"/>
  <c r="Q3708" i="1"/>
  <c r="Q3709" i="1"/>
  <c r="Q3710" i="1"/>
  <c r="Q3329" i="1"/>
  <c r="Q3712" i="1"/>
  <c r="Q3713" i="1"/>
  <c r="Q3714" i="1"/>
  <c r="Q3715" i="1"/>
  <c r="Q3716" i="1"/>
  <c r="Q3662" i="1"/>
  <c r="Q3718" i="1"/>
  <c r="Q3690" i="1"/>
  <c r="Q3216" i="1"/>
  <c r="Q1296" i="1"/>
  <c r="Q3722" i="1"/>
  <c r="Q3723" i="1"/>
  <c r="Q3724" i="1"/>
  <c r="Q3698" i="1"/>
  <c r="Q3695" i="1"/>
  <c r="Q2808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31" i="1"/>
  <c r="Q3521" i="1"/>
  <c r="Q3812" i="1"/>
  <c r="Q2799" i="1"/>
  <c r="Q3814" i="1"/>
  <c r="Q3815" i="1"/>
  <c r="Q3816" i="1"/>
  <c r="Q3332" i="1"/>
  <c r="Q3818" i="1"/>
  <c r="Q3819" i="1"/>
  <c r="Q3820" i="1"/>
  <c r="Q3821" i="1"/>
  <c r="Q2813" i="1"/>
  <c r="Q3823" i="1"/>
  <c r="Q3824" i="1"/>
  <c r="Q3825" i="1"/>
  <c r="Q2800" i="1"/>
  <c r="Q3827" i="1"/>
  <c r="Q3236" i="1"/>
  <c r="Q3618" i="1"/>
  <c r="Q3830" i="1"/>
  <c r="Q3831" i="1"/>
  <c r="Q3832" i="1"/>
  <c r="Q3833" i="1"/>
  <c r="Q3834" i="1"/>
  <c r="Q3835" i="1"/>
  <c r="Q3619" i="1"/>
  <c r="Q1297" i="1"/>
  <c r="Q3838" i="1"/>
  <c r="Q3522" i="1"/>
  <c r="Q3840" i="1"/>
  <c r="Q3841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842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837" i="1"/>
  <c r="P3839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3829" i="1"/>
  <c r="P3836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3828" i="1"/>
  <c r="P3435" i="1"/>
  <c r="P741" i="1"/>
  <c r="P1368" i="1"/>
  <c r="P1785" i="1"/>
  <c r="P1802" i="1"/>
  <c r="P1749" i="1"/>
  <c r="P3711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3817" i="1"/>
  <c r="P1664" i="1"/>
  <c r="P1670" i="1"/>
  <c r="P3588" i="1"/>
  <c r="P1807" i="1"/>
  <c r="P1436" i="1"/>
  <c r="P2262" i="1"/>
  <c r="P2931" i="1"/>
  <c r="P1466" i="1"/>
  <c r="P1264" i="1"/>
  <c r="P2017" i="1"/>
  <c r="P3822" i="1"/>
  <c r="P3664" i="1"/>
  <c r="P3328" i="1"/>
  <c r="P2223" i="1"/>
  <c r="P2501" i="1"/>
  <c r="P1663" i="1"/>
  <c r="P1628" i="1"/>
  <c r="P2443" i="1"/>
  <c r="P3826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81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810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811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3704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725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727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717" i="1"/>
  <c r="P1784" i="1"/>
  <c r="P2280" i="1"/>
  <c r="P113" i="1"/>
  <c r="P3775" i="1"/>
  <c r="P2289" i="1"/>
  <c r="P2063" i="1"/>
  <c r="P1805" i="1"/>
  <c r="P275" i="1"/>
  <c r="P49" i="1"/>
  <c r="P3799" i="1"/>
  <c r="P3721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3706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3699" i="1"/>
  <c r="P2984" i="1"/>
  <c r="P2976" i="1"/>
  <c r="P3591" i="1"/>
  <c r="P761" i="1"/>
  <c r="P2264" i="1"/>
  <c r="P3164" i="1"/>
  <c r="P2107" i="1"/>
  <c r="P2082" i="1"/>
  <c r="P3703" i="1"/>
  <c r="P2981" i="1"/>
  <c r="P843" i="1"/>
  <c r="P1038" i="1"/>
  <c r="P3720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719" i="1"/>
  <c r="P3689" i="1"/>
  <c r="P669" i="1"/>
  <c r="P3726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672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698" i="1"/>
  <c r="P3618" i="1"/>
  <c r="P3162" i="1"/>
  <c r="P2147" i="1"/>
  <c r="P3346" i="1"/>
  <c r="P3655" i="1"/>
  <c r="P752" i="1"/>
  <c r="P3758" i="1"/>
  <c r="P3675" i="1"/>
  <c r="P3680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695" i="1"/>
  <c r="P3671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3580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603" i="1"/>
  <c r="P3342" i="1"/>
  <c r="P1275" i="1"/>
  <c r="P3665" i="1"/>
  <c r="P1533" i="1"/>
  <c r="P2323" i="1"/>
  <c r="P305" i="1"/>
  <c r="P2176" i="1"/>
  <c r="P1405" i="1"/>
  <c r="P1593" i="1"/>
  <c r="P3383" i="1"/>
  <c r="P2529" i="1"/>
  <c r="P3302" i="1"/>
  <c r="P3307" i="1"/>
  <c r="P2336" i="1"/>
  <c r="P3677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690" i="1"/>
  <c r="P2088" i="1"/>
  <c r="P1668" i="1"/>
  <c r="P800" i="1"/>
  <c r="P1290" i="1"/>
  <c r="P3669" i="1"/>
  <c r="P2083" i="1"/>
  <c r="P3697" i="1"/>
  <c r="P3303" i="1"/>
  <c r="P3604" i="1"/>
  <c r="P84" i="1"/>
  <c r="P3494" i="1"/>
  <c r="P533" i="1"/>
  <c r="P3051" i="1"/>
  <c r="P3674" i="1"/>
  <c r="P1781" i="1"/>
  <c r="P246" i="1"/>
  <c r="P118" i="1"/>
  <c r="P747" i="1"/>
  <c r="P2101" i="1"/>
  <c r="P1861" i="1"/>
  <c r="P2713" i="1"/>
  <c r="P2304" i="1"/>
  <c r="P1397" i="1"/>
  <c r="P2548" i="1"/>
  <c r="P3609" i="1"/>
  <c r="P2547" i="1"/>
  <c r="P3975" i="1"/>
  <c r="P3627" i="1"/>
  <c r="P2841" i="1"/>
  <c r="P3685" i="1"/>
  <c r="P3985" i="1"/>
  <c r="P1529" i="1"/>
  <c r="P316" i="1"/>
  <c r="P1651" i="1"/>
  <c r="P3652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662" i="1"/>
  <c r="P824" i="1"/>
  <c r="P2815" i="1"/>
  <c r="P969" i="1"/>
  <c r="P753" i="1"/>
  <c r="P689" i="1"/>
  <c r="P3691" i="1"/>
  <c r="P2222" i="1"/>
  <c r="P3152" i="1"/>
  <c r="P2937" i="1"/>
  <c r="P3673" i="1"/>
  <c r="P4108" i="1"/>
  <c r="P3656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608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564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3575" i="1"/>
  <c r="P2478" i="1"/>
  <c r="P380" i="1"/>
  <c r="P1360" i="1"/>
  <c r="P3324" i="1"/>
  <c r="P3628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13" i="1"/>
  <c r="P3617" i="1"/>
  <c r="P3592" i="1"/>
  <c r="P3619" i="1"/>
  <c r="P3620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586" i="1"/>
  <c r="P3471" i="1"/>
  <c r="P1986" i="1"/>
  <c r="P414" i="1"/>
  <c r="P2642" i="1"/>
  <c r="P2792" i="1"/>
  <c r="P2632" i="1"/>
  <c r="P2657" i="1"/>
  <c r="P807" i="1"/>
  <c r="P3626" i="1"/>
  <c r="P3569" i="1"/>
  <c r="P2994" i="1"/>
  <c r="P3382" i="1"/>
  <c r="P1278" i="1"/>
  <c r="P1689" i="1"/>
  <c r="P1754" i="1"/>
  <c r="P3224" i="1"/>
  <c r="P3566" i="1"/>
  <c r="P3170" i="1"/>
  <c r="P3416" i="1"/>
  <c r="P116" i="1"/>
  <c r="P1312" i="1"/>
  <c r="P3581" i="1"/>
  <c r="P3514" i="1"/>
  <c r="P3611" i="1"/>
  <c r="P3607" i="1"/>
  <c r="P3597" i="1"/>
  <c r="P3517" i="1"/>
  <c r="P3610" i="1"/>
  <c r="P1357" i="1"/>
  <c r="P2183" i="1"/>
  <c r="P3661" i="1"/>
  <c r="P1666" i="1"/>
  <c r="P1016" i="1"/>
  <c r="P3356" i="1"/>
  <c r="P1392" i="1"/>
  <c r="P3574" i="1"/>
  <c r="P3286" i="1"/>
  <c r="P3612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583" i="1"/>
  <c r="P408" i="1"/>
  <c r="P12" i="1"/>
  <c r="P3787" i="1"/>
  <c r="P654" i="1"/>
  <c r="P735" i="1"/>
  <c r="P2091" i="1"/>
  <c r="P3409" i="1"/>
  <c r="P2562" i="1"/>
  <c r="P1826" i="1"/>
  <c r="P4050" i="1"/>
  <c r="P168" i="1"/>
  <c r="P1859" i="1"/>
  <c r="P2099" i="1"/>
  <c r="P2832" i="1"/>
  <c r="P3589" i="1"/>
  <c r="P3590" i="1"/>
  <c r="P3625" i="1"/>
  <c r="P3756" i="1"/>
  <c r="P3782" i="1"/>
  <c r="P500" i="1"/>
  <c r="P3913" i="1"/>
  <c r="P2276" i="1"/>
  <c r="P1106" i="1"/>
  <c r="P1914" i="1"/>
  <c r="P1004" i="1"/>
  <c r="P3573" i="1"/>
  <c r="P3537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530" i="1"/>
  <c r="P1168" i="1"/>
  <c r="P3584" i="1"/>
  <c r="P3540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552" i="1"/>
  <c r="P40" i="1"/>
  <c r="P3568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58" i="1"/>
  <c r="P822" i="1"/>
  <c r="P2942" i="1"/>
  <c r="P1903" i="1"/>
  <c r="P3565" i="1"/>
  <c r="P3166" i="1"/>
  <c r="P3538" i="1"/>
  <c r="P2277" i="1"/>
  <c r="P3825" i="1"/>
  <c r="P3543" i="1"/>
  <c r="P1216" i="1"/>
  <c r="P3330" i="1"/>
  <c r="P1930" i="1"/>
  <c r="P2368" i="1"/>
  <c r="P3308" i="1"/>
  <c r="P3560" i="1"/>
  <c r="P2477" i="1"/>
  <c r="P3396" i="1"/>
  <c r="P89" i="1"/>
  <c r="P853" i="1"/>
  <c r="P844" i="1"/>
  <c r="P3201" i="1"/>
  <c r="P977" i="1"/>
  <c r="P1261" i="1"/>
  <c r="P3554" i="1"/>
  <c r="P1895" i="1"/>
  <c r="P3542" i="1"/>
  <c r="P3367" i="1"/>
  <c r="P1362" i="1"/>
  <c r="P378" i="1"/>
  <c r="P3507" i="1"/>
  <c r="P2542" i="1"/>
  <c r="P3551" i="1"/>
  <c r="P1509" i="1"/>
  <c r="P3357" i="1"/>
  <c r="P3266" i="1"/>
  <c r="P2935" i="1"/>
  <c r="P3489" i="1"/>
  <c r="P2317" i="1"/>
  <c r="P3443" i="1"/>
  <c r="P3599" i="1"/>
  <c r="P2811" i="1"/>
  <c r="P3270" i="1"/>
  <c r="P3563" i="1"/>
  <c r="P3605" i="1"/>
  <c r="P1349" i="1"/>
  <c r="P3476" i="1"/>
  <c r="P760" i="1"/>
  <c r="P988" i="1"/>
  <c r="P3209" i="1"/>
  <c r="P3532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431" i="1"/>
  <c r="P1933" i="1"/>
  <c r="P539" i="1"/>
  <c r="P1247" i="1"/>
  <c r="P2829" i="1"/>
  <c r="P2840" i="1"/>
  <c r="P1691" i="1"/>
  <c r="P3557" i="1"/>
  <c r="P815" i="1"/>
  <c r="P1694" i="1"/>
  <c r="P3432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52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405" i="1"/>
  <c r="P3525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61" i="1"/>
  <c r="P3359" i="1"/>
  <c r="P351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55" i="1"/>
  <c r="P649" i="1"/>
  <c r="P3482" i="1"/>
  <c r="P3550" i="1"/>
  <c r="P17" i="1"/>
  <c r="P1891" i="1"/>
  <c r="P209" i="1"/>
  <c r="P2113" i="1"/>
  <c r="P3850" i="1"/>
  <c r="P3430" i="1"/>
  <c r="P3815" i="1"/>
  <c r="P1554" i="1"/>
  <c r="P3851" i="1"/>
  <c r="P2134" i="1"/>
  <c r="P1285" i="1"/>
  <c r="P3501" i="1"/>
  <c r="P2974" i="1"/>
  <c r="P3083" i="1"/>
  <c r="P3424" i="1"/>
  <c r="P3816" i="1"/>
  <c r="P1827" i="1"/>
  <c r="P2536" i="1"/>
  <c r="P2647" i="1"/>
  <c r="P3388" i="1"/>
  <c r="P3710" i="1"/>
  <c r="P2309" i="1"/>
  <c r="P3491" i="1"/>
  <c r="P3422" i="1"/>
  <c r="P3503" i="1"/>
  <c r="P3305" i="1"/>
  <c r="P2772" i="1"/>
  <c r="P66" i="1"/>
  <c r="P1246" i="1"/>
  <c r="P3479" i="1"/>
  <c r="P756" i="1"/>
  <c r="P3448" i="1"/>
  <c r="P1167" i="1"/>
  <c r="P146" i="1"/>
  <c r="P3197" i="1"/>
  <c r="P385" i="1"/>
  <c r="P2487" i="1"/>
  <c r="P3484" i="1"/>
  <c r="P3282" i="1"/>
  <c r="P3467" i="1"/>
  <c r="P3878" i="1"/>
  <c r="P819" i="1"/>
  <c r="P1303" i="1"/>
  <c r="P3456" i="1"/>
  <c r="P1841" i="1"/>
  <c r="P2646" i="1"/>
  <c r="P1923" i="1"/>
  <c r="P3414" i="1"/>
  <c r="P2790" i="1"/>
  <c r="P2793" i="1"/>
  <c r="P3513" i="1"/>
  <c r="P3227" i="1"/>
  <c r="P3522" i="1"/>
  <c r="P3474" i="1"/>
  <c r="P790" i="1"/>
  <c r="P1843" i="1"/>
  <c r="P3784" i="1"/>
  <c r="P3418" i="1"/>
  <c r="P409" i="1"/>
  <c r="P2914" i="1"/>
  <c r="P3715" i="1"/>
  <c r="P1316" i="1"/>
  <c r="P42" i="1"/>
  <c r="P3477" i="1"/>
  <c r="P1263" i="1"/>
  <c r="P1858" i="1"/>
  <c r="P3521" i="1"/>
  <c r="P3841" i="1"/>
  <c r="P1286" i="1"/>
  <c r="P1443" i="1"/>
  <c r="P1828" i="1"/>
  <c r="P3440" i="1"/>
  <c r="P3473" i="1"/>
  <c r="P3505" i="1"/>
  <c r="P1653" i="1"/>
  <c r="P2121" i="1"/>
  <c r="P3481" i="1"/>
  <c r="P3596" i="1"/>
  <c r="P3729" i="1"/>
  <c r="P1673" i="1"/>
  <c r="P1636" i="1"/>
  <c r="P3510" i="1"/>
  <c r="P2112" i="1"/>
  <c r="P750" i="1"/>
  <c r="P2431" i="1"/>
  <c r="P3447" i="1"/>
  <c r="P3777" i="1"/>
  <c r="P22" i="1"/>
  <c r="P3411" i="1"/>
  <c r="P3161" i="1"/>
  <c r="P885" i="1"/>
  <c r="P3429" i="1"/>
  <c r="P1605" i="1"/>
  <c r="P43" i="1"/>
  <c r="P46" i="1"/>
  <c r="P1621" i="1"/>
  <c r="P2209" i="1"/>
  <c r="P2475" i="1"/>
  <c r="P2482" i="1"/>
  <c r="P2939" i="1"/>
  <c r="P3387" i="1"/>
  <c r="P3452" i="1"/>
  <c r="P3433" i="1"/>
  <c r="P3462" i="1"/>
  <c r="P3629" i="1"/>
  <c r="P3772" i="1"/>
  <c r="P2206" i="1"/>
  <c r="P1786" i="1"/>
  <c r="P915" i="1"/>
  <c r="P2624" i="1"/>
  <c r="P1716" i="1"/>
  <c r="P3385" i="1"/>
  <c r="P3358" i="1"/>
  <c r="P832" i="1"/>
  <c r="P28" i="1"/>
  <c r="P1228" i="1"/>
  <c r="P1674" i="1"/>
  <c r="P3044" i="1"/>
  <c r="P3379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3294" i="1"/>
  <c r="P3403" i="1"/>
  <c r="P130" i="1"/>
  <c r="P3032" i="1"/>
  <c r="P667" i="1"/>
  <c r="P3730" i="1"/>
  <c r="P791" i="1"/>
  <c r="P3709" i="1"/>
  <c r="P3445" i="1"/>
  <c r="P1839" i="1"/>
  <c r="P2010" i="1"/>
  <c r="P3712" i="1"/>
  <c r="P3384" i="1"/>
  <c r="P483" i="1"/>
  <c r="P3407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3353" i="1"/>
  <c r="P1822" i="1"/>
  <c r="P2670" i="1"/>
  <c r="P1329" i="1"/>
  <c r="P3419" i="1"/>
  <c r="P112" i="1"/>
  <c r="P2684" i="1"/>
  <c r="P1804" i="1"/>
  <c r="P3849" i="1"/>
  <c r="P1245" i="1"/>
  <c r="P3500" i="1"/>
  <c r="P652" i="1"/>
  <c r="P3272" i="1"/>
  <c r="P3499" i="1"/>
  <c r="P991" i="1"/>
  <c r="P1508" i="1"/>
  <c r="P3401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399" i="1"/>
  <c r="P1792" i="1"/>
  <c r="P2967" i="1"/>
  <c r="P2141" i="1"/>
  <c r="P3354" i="1"/>
  <c r="P2971" i="1"/>
  <c r="P3325" i="1"/>
  <c r="P3441" i="1"/>
  <c r="P3355" i="1"/>
  <c r="P2181" i="1"/>
  <c r="P2551" i="1"/>
  <c r="P2291" i="1"/>
  <c r="P3233" i="1"/>
  <c r="P2954" i="1"/>
  <c r="P3001" i="1"/>
  <c r="P740" i="1"/>
  <c r="P3366" i="1"/>
  <c r="P101" i="1"/>
  <c r="P3395" i="1"/>
  <c r="P1587" i="1"/>
  <c r="P3951" i="1"/>
  <c r="P1620" i="1"/>
  <c r="P812" i="1"/>
  <c r="P930" i="1"/>
  <c r="P1457" i="1"/>
  <c r="P2837" i="1"/>
  <c r="P202" i="1"/>
  <c r="P2383" i="1"/>
  <c r="P79" i="1"/>
  <c r="P2703" i="1"/>
  <c r="P3545" i="1"/>
  <c r="P531" i="1"/>
  <c r="P3398" i="1"/>
  <c r="P1356" i="1"/>
  <c r="P2292" i="1"/>
  <c r="P2005" i="1"/>
  <c r="P3375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69" i="1"/>
  <c r="P936" i="1"/>
  <c r="P3381" i="1"/>
  <c r="P2496" i="1"/>
  <c r="P255" i="1"/>
  <c r="P19" i="1"/>
  <c r="P1379" i="1"/>
  <c r="P3380" i="1"/>
  <c r="P3660" i="1"/>
  <c r="P87" i="1"/>
  <c r="P3078" i="1"/>
  <c r="P3397" i="1"/>
  <c r="P2297" i="1"/>
  <c r="P1604" i="1"/>
  <c r="P2288" i="1"/>
  <c r="P2489" i="1"/>
  <c r="P3390" i="1"/>
  <c r="P857" i="1"/>
  <c r="P3033" i="1"/>
  <c r="P3339" i="1"/>
  <c r="P3377" i="1"/>
  <c r="P3495" i="1"/>
  <c r="P3394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337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349" i="1"/>
  <c r="P830" i="1"/>
  <c r="P2284" i="1"/>
  <c r="P717" i="1"/>
  <c r="P128" i="1"/>
  <c r="P3925" i="1"/>
  <c r="P3327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3259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3290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345" i="1"/>
  <c r="P3694" i="1"/>
  <c r="P3297" i="1"/>
  <c r="P3834" i="1"/>
  <c r="P2485" i="1"/>
  <c r="P465" i="1"/>
  <c r="P3338" i="1"/>
  <c r="P3615" i="1"/>
  <c r="P3718" i="1"/>
  <c r="P635" i="1"/>
  <c r="P3343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3280" i="1"/>
  <c r="P1644" i="1"/>
  <c r="P1901" i="1"/>
  <c r="P2784" i="1"/>
  <c r="P3241" i="1"/>
  <c r="P3668" i="1"/>
  <c r="P2789" i="1"/>
  <c r="P3216" i="1"/>
  <c r="P2469" i="1"/>
  <c r="P3106" i="1"/>
  <c r="P3598" i="1"/>
  <c r="P3094" i="1"/>
  <c r="P1626" i="1"/>
  <c r="P1682" i="1"/>
  <c r="P3567" i="1"/>
  <c r="P1091" i="1"/>
  <c r="P2600" i="1"/>
  <c r="P3298" i="1"/>
  <c r="P2236" i="1"/>
  <c r="P943" i="1"/>
  <c r="P4001" i="1"/>
  <c r="P1162" i="1"/>
  <c r="P3291" i="1"/>
  <c r="P3786" i="1"/>
  <c r="P1776" i="1"/>
  <c r="P1760" i="1"/>
  <c r="P1896" i="1"/>
  <c r="P2706" i="1"/>
  <c r="P32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321" i="1"/>
  <c r="P3329" i="1"/>
  <c r="P1266" i="1"/>
  <c r="P3299" i="1"/>
  <c r="P1771" i="1"/>
  <c r="P1665" i="1"/>
  <c r="P3009" i="1"/>
  <c r="P3449" i="1"/>
  <c r="P3180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316" i="1"/>
  <c r="P2210" i="1"/>
  <c r="P1615" i="1"/>
  <c r="P2221" i="1"/>
  <c r="P1213" i="1"/>
  <c r="P3601" i="1"/>
  <c r="P3908" i="1"/>
  <c r="P2299" i="1"/>
  <c r="P3040" i="1"/>
  <c r="P3317" i="1"/>
  <c r="P1882" i="1"/>
  <c r="P1662" i="1"/>
  <c r="P2995" i="1"/>
  <c r="P2770" i="1"/>
  <c r="P1840" i="1"/>
  <c r="P1613" i="1"/>
  <c r="P1862" i="1"/>
  <c r="P2290" i="1"/>
  <c r="P2484" i="1"/>
  <c r="P2671" i="1"/>
  <c r="P3624" i="1"/>
  <c r="P3332" i="1"/>
  <c r="P392" i="1"/>
  <c r="P1847" i="1"/>
  <c r="P2174" i="1"/>
  <c r="P2511" i="1"/>
  <c r="P3292" i="1"/>
  <c r="P2930" i="1"/>
  <c r="P2990" i="1"/>
  <c r="P3296" i="1"/>
  <c r="P3506" i="1"/>
  <c r="P3311" i="1"/>
  <c r="P3331" i="1"/>
  <c r="P3915" i="1"/>
  <c r="P1796" i="1"/>
  <c r="P1780" i="1"/>
  <c r="P1340" i="1"/>
  <c r="P2636" i="1"/>
  <c r="P1842" i="1"/>
  <c r="P3882" i="1"/>
  <c r="P1169" i="1"/>
  <c r="P707" i="1"/>
  <c r="P2980" i="1"/>
  <c r="P2629" i="1"/>
  <c r="P3242" i="1"/>
  <c r="P2875" i="1"/>
  <c r="P3173" i="1"/>
  <c r="P2517" i="1"/>
  <c r="P2630" i="1"/>
  <c r="P3639" i="1"/>
  <c r="P3257" i="1"/>
  <c r="P2295" i="1"/>
  <c r="P2978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254" i="1"/>
  <c r="P1176" i="1"/>
  <c r="P1465" i="1"/>
  <c r="P1764" i="1"/>
  <c r="P2654" i="1"/>
  <c r="P960" i="1"/>
  <c r="P3802" i="1"/>
  <c r="P4057" i="1"/>
  <c r="P324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71" i="1"/>
  <c r="P705" i="1"/>
  <c r="P2746" i="1"/>
  <c r="P2639" i="1"/>
  <c r="P3053" i="1"/>
  <c r="P2799" i="1"/>
  <c r="P758" i="1"/>
  <c r="P460" i="1"/>
  <c r="P3646" i="1"/>
  <c r="P2102" i="1"/>
  <c r="P1855" i="1"/>
  <c r="P745" i="1"/>
  <c r="P3900" i="1"/>
  <c r="P2224" i="1"/>
  <c r="P1825" i="1"/>
  <c r="P2302" i="1"/>
  <c r="P3273" i="1"/>
  <c r="P1439" i="1"/>
  <c r="P1949" i="1"/>
  <c r="P1435" i="1"/>
  <c r="P3741" i="1"/>
  <c r="P2454" i="1"/>
  <c r="P2748" i="1"/>
  <c r="P27" i="1"/>
  <c r="P189" i="1"/>
  <c r="P1417" i="1"/>
  <c r="P2686" i="1"/>
  <c r="P3279" i="1"/>
  <c r="P4097" i="1"/>
  <c r="P2488" i="1"/>
  <c r="P3093" i="1"/>
  <c r="P2933" i="1"/>
  <c r="P3098" i="1"/>
  <c r="P4058" i="1"/>
  <c r="P3493" i="1"/>
  <c r="P2387" i="1"/>
  <c r="P2558" i="1"/>
  <c r="P3220" i="1"/>
  <c r="P3228" i="1"/>
  <c r="P3579" i="1"/>
  <c r="P3651" i="1"/>
  <c r="P4059" i="1"/>
  <c r="P3256" i="1"/>
  <c r="P448" i="1"/>
  <c r="P1361" i="1"/>
  <c r="P70" i="1"/>
  <c r="P1685" i="1"/>
  <c r="P2826" i="1"/>
  <c r="P3157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40" i="1"/>
  <c r="P3541" i="1"/>
  <c r="P718" i="1"/>
  <c r="P2957" i="1"/>
  <c r="P3236" i="1"/>
  <c r="P4000" i="1"/>
  <c r="P3667" i="1"/>
  <c r="P3757" i="1"/>
  <c r="P964" i="1"/>
  <c r="P3229" i="1"/>
  <c r="P324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2834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188" i="1"/>
  <c r="P117" i="1"/>
  <c r="P3163" i="1"/>
  <c r="P3535" i="1"/>
  <c r="P11" i="1"/>
  <c r="P2069" i="1"/>
  <c r="P2002" i="1"/>
  <c r="P2898" i="1"/>
  <c r="P2907" i="1"/>
  <c r="P1020" i="1"/>
  <c r="P1374" i="1"/>
  <c r="P1929" i="1"/>
  <c r="P3733" i="1"/>
  <c r="P3978" i="1"/>
  <c r="P3154" i="1"/>
  <c r="P2076" i="1"/>
  <c r="P2917" i="1"/>
  <c r="P2830" i="1"/>
  <c r="P2098" i="1"/>
  <c r="P3087" i="1"/>
  <c r="P3406" i="1"/>
  <c r="P2146" i="1"/>
  <c r="P2492" i="1"/>
  <c r="P3702" i="1"/>
  <c r="P1305" i="1"/>
  <c r="P2817" i="1"/>
  <c r="P2955" i="1"/>
  <c r="P388" i="1"/>
  <c r="P2144" i="1"/>
  <c r="P52" i="1"/>
  <c r="P106" i="1"/>
  <c r="P377" i="1"/>
  <c r="P1440" i="1"/>
  <c r="P2267" i="1"/>
  <c r="P759" i="1"/>
  <c r="P3523" i="1"/>
  <c r="P3218" i="1"/>
  <c r="P1808" i="1"/>
  <c r="P605" i="1"/>
  <c r="P696" i="1"/>
  <c r="P3065" i="1"/>
  <c r="P3195" i="1"/>
  <c r="P1402" i="1"/>
  <c r="P1129" i="1"/>
  <c r="P1177" i="1"/>
  <c r="P3223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2819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2831" i="1"/>
  <c r="P3890" i="1"/>
  <c r="P3994" i="1"/>
  <c r="P3135" i="1"/>
  <c r="P2836" i="1"/>
  <c r="P3323" i="1"/>
  <c r="P3833" i="1"/>
  <c r="P1148" i="1"/>
  <c r="P2583" i="1"/>
  <c r="P3527" i="1"/>
  <c r="P3182" i="1"/>
  <c r="P3970" i="1"/>
  <c r="P4" i="1"/>
  <c r="P2801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2822" i="1"/>
  <c r="P2827" i="1"/>
  <c r="P1322" i="1"/>
  <c r="P92" i="1"/>
  <c r="P3831" i="1"/>
  <c r="P86" i="1"/>
  <c r="P141" i="1"/>
  <c r="P1834" i="1"/>
  <c r="P2894" i="1"/>
  <c r="P2924" i="1"/>
  <c r="P3002" i="1"/>
  <c r="P2842" i="1"/>
  <c r="P3183" i="1"/>
  <c r="P3187" i="1"/>
  <c r="P3215" i="1"/>
  <c r="P3763" i="1"/>
  <c r="P3790" i="1"/>
  <c r="P3998" i="1"/>
  <c r="P2641" i="1"/>
  <c r="P4064" i="1"/>
  <c r="P3988" i="1"/>
  <c r="P1709" i="1"/>
  <c r="P1327" i="1"/>
  <c r="P2838" i="1"/>
  <c r="P2821" i="1"/>
  <c r="P706" i="1"/>
  <c r="P3648" i="1"/>
  <c r="P454" i="1"/>
  <c r="P950" i="1"/>
  <c r="P2137" i="1"/>
  <c r="P3086" i="1"/>
  <c r="P2816" i="1"/>
  <c r="P994" i="1"/>
  <c r="P2873" i="1"/>
  <c r="P2163" i="1"/>
  <c r="P2390" i="1"/>
  <c r="P78" i="1"/>
  <c r="P97" i="1"/>
  <c r="P2411" i="1"/>
  <c r="P2416" i="1"/>
  <c r="P2796" i="1"/>
  <c r="P4048" i="1"/>
  <c r="P3809" i="1"/>
  <c r="P3931" i="1"/>
  <c r="P4003" i="1"/>
  <c r="P3871" i="1"/>
  <c r="P3061" i="1"/>
  <c r="P2825" i="1"/>
  <c r="P3982" i="1"/>
  <c r="P1421" i="1"/>
  <c r="P1496" i="1"/>
  <c r="P2823" i="1"/>
  <c r="P3899" i="1"/>
  <c r="P2919" i="1"/>
  <c r="P164" i="1"/>
  <c r="P821" i="1"/>
  <c r="P2385" i="1"/>
  <c r="P1910" i="1"/>
  <c r="P424" i="1"/>
  <c r="P2450" i="1"/>
  <c r="P3118" i="1"/>
  <c r="P2818" i="1"/>
  <c r="P2813" i="1"/>
  <c r="P4071" i="1"/>
  <c r="P3736" i="1"/>
  <c r="P597" i="1"/>
  <c r="P3803" i="1"/>
  <c r="P99" i="1"/>
  <c r="P1104" i="1"/>
  <c r="P1126" i="1"/>
  <c r="P2219" i="1"/>
  <c r="P3957" i="1"/>
  <c r="P2203" i="1"/>
  <c r="P1296" i="1"/>
  <c r="P1429" i="1"/>
  <c r="P2856" i="1"/>
  <c r="P2319" i="1"/>
  <c r="P433" i="1"/>
  <c r="P4034" i="1"/>
  <c r="P975" i="1"/>
  <c r="P24" i="1"/>
  <c r="P1085" i="1"/>
  <c r="P3969" i="1"/>
  <c r="P2807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2802" i="1"/>
  <c r="P4066" i="1"/>
  <c r="P1983" i="1"/>
  <c r="P2808" i="1"/>
  <c r="P203" i="1"/>
  <c r="P1811" i="1"/>
  <c r="P2755" i="1"/>
  <c r="P965" i="1"/>
  <c r="P374" i="1"/>
  <c r="P3082" i="1"/>
  <c r="P917" i="1"/>
  <c r="P1347" i="1"/>
  <c r="P3132" i="1"/>
  <c r="P3472" i="1"/>
  <c r="P3013" i="1"/>
  <c r="P2806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2804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129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541" i="1"/>
  <c r="P948" i="1"/>
  <c r="P3967" i="1"/>
  <c r="P4062" i="1"/>
  <c r="P2123" i="1"/>
  <c r="P2503" i="1"/>
  <c r="P901" i="1"/>
  <c r="P976" i="1"/>
  <c r="P1597" i="1"/>
  <c r="P1695" i="1"/>
  <c r="P2959" i="1"/>
  <c r="P2788" i="1"/>
  <c r="P200" i="1"/>
  <c r="P3101" i="1"/>
  <c r="P2581" i="1"/>
  <c r="P3373" i="1"/>
  <c r="P2682" i="1"/>
  <c r="P951" i="1"/>
  <c r="P2893" i="1"/>
  <c r="P3207" i="1"/>
  <c r="P1289" i="1"/>
  <c r="P2876" i="1"/>
  <c r="P1138" i="1"/>
  <c r="P2350" i="1"/>
  <c r="P3740" i="1"/>
  <c r="P2800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2785" i="1"/>
  <c r="P3444" i="1"/>
  <c r="P2798" i="1"/>
  <c r="P4027" i="1"/>
  <c r="P4061" i="1"/>
  <c r="P570" i="1"/>
  <c r="P1105" i="1"/>
  <c r="P1242" i="1"/>
  <c r="P1406" i="1"/>
  <c r="P1298" i="1"/>
  <c r="P1017" i="1"/>
  <c r="P4091" i="1"/>
  <c r="P1921" i="1"/>
  <c r="P2001" i="1"/>
  <c r="P2131" i="1"/>
  <c r="P763" i="1"/>
  <c r="P1008" i="1"/>
  <c r="P2760" i="1"/>
  <c r="P1300" i="1"/>
  <c r="P959" i="1"/>
  <c r="P2590" i="1"/>
  <c r="P504" i="1"/>
  <c r="P128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1294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1287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538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537" i="1"/>
  <c r="P555" i="1"/>
  <c r="P912" i="1"/>
  <c r="P935" i="1"/>
  <c r="P2325" i="1"/>
  <c r="P2364" i="1"/>
  <c r="P2569" i="1"/>
  <c r="P535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52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528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52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G11" i="13" l="1"/>
  <c r="H3" i="13"/>
  <c r="E8" i="13"/>
  <c r="G8" i="13" s="1"/>
  <c r="G3" i="13"/>
  <c r="E9" i="13"/>
  <c r="H9" i="13" s="1"/>
  <c r="G4" i="13"/>
  <c r="E10" i="13"/>
  <c r="H10" i="13" s="1"/>
  <c r="G5" i="13"/>
  <c r="F3" i="13"/>
  <c r="F4" i="13"/>
  <c r="E12" i="13"/>
  <c r="H12" i="13" s="1"/>
  <c r="F5" i="13"/>
  <c r="E13" i="13"/>
  <c r="F13" i="13" s="1"/>
  <c r="H4" i="13"/>
  <c r="E6" i="13"/>
  <c r="G6" i="13" s="1"/>
  <c r="H5" i="13"/>
  <c r="F11" i="13"/>
  <c r="E7" i="13"/>
  <c r="H7" i="13" s="1"/>
  <c r="F7" i="13"/>
  <c r="E2" i="13"/>
  <c r="H2" i="13" s="1"/>
  <c r="G7" i="13" l="1"/>
  <c r="H13" i="13"/>
  <c r="G13" i="13"/>
  <c r="F9" i="13"/>
  <c r="F8" i="13"/>
  <c r="H6" i="13"/>
  <c r="G9" i="13"/>
  <c r="F2" i="13"/>
  <c r="F10" i="13"/>
  <c r="F12" i="13"/>
  <c r="H8" i="13"/>
  <c r="G2" i="13"/>
  <c r="F6" i="13"/>
  <c r="G12" i="13"/>
  <c r="G10" i="13"/>
</calcChain>
</file>

<file path=xl/sharedStrings.xml><?xml version="1.0" encoding="utf-8"?>
<sst xmlns="http://schemas.openxmlformats.org/spreadsheetml/2006/main" count="28931" uniqueCount="8376">
  <si>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</si>
  <si>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</si>
  <si>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</si>
  <si>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</si>
  <si>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</si>
  <si>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</si>
  <si>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</si>
  <si>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</si>
  <si>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</si>
  <si>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</si>
  <si>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</si>
  <si>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</si>
  <si>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</si>
  <si>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</si>
  <si>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</si>
  <si>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</si>
  <si>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</si>
  <si>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</si>
  <si>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</si>
  <si>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</si>
  <si>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</si>
  <si>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</si>
  <si>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</si>
  <si>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</si>
  <si>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</si>
  <si>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</si>
  <si>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</si>
  <si>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</si>
  <si>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</si>
  <si>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</si>
  <si>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</si>
  <si>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</si>
  <si>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</si>
  <si>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</si>
  <si>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</si>
  <si>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</si>
  <si>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</si>
  <si>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</si>
  <si>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</si>
  <si>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</si>
  <si>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</si>
  <si>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</si>
  <si>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</si>
  <si>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</si>
  <si>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</si>
  <si>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</si>
  <si>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</si>
  <si>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</si>
  <si>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</si>
  <si>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</si>
  <si>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</si>
  <si>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</si>
  <si>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</si>
  <si>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</si>
  <si>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</si>
  <si>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</si>
  <si>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</si>
  <si>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</si>
  <si>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</si>
  <si>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</si>
  <si>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</si>
  <si>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</si>
  <si>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</si>
  <si>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</si>
  <si>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</si>
  <si>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</si>
  <si>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</si>
  <si>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</si>
  <si>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</si>
  <si>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</si>
  <si>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</si>
  <si>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</si>
  <si>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</si>
  <si>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</si>
  <si>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</si>
  <si>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</si>
  <si>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</si>
  <si>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</si>
  <si>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</si>
  <si>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</si>
  <si>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</si>
  <si>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</si>
  <si>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</si>
  <si>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</si>
  <si>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</si>
  <si>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</si>
  <si>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</si>
  <si>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</si>
  <si>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</si>
  <si>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</si>
  <si>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</si>
  <si>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</si>
  <si>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</si>
  <si>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</si>
  <si>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</si>
  <si>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</si>
  <si>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</si>
  <si>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</si>
  <si>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</si>
  <si>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</si>
  <si>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</si>
  <si>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</si>
  <si>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</si>
  <si>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</si>
  <si>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</si>
  <si>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</si>
  <si>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</si>
  <si>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</si>
  <si>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</si>
  <si>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</si>
  <si>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</si>
  <si>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</si>
  <si>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</si>
  <si>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</si>
  <si>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</si>
  <si>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</si>
  <si>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</si>
  <si>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</si>
  <si>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</si>
  <si>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</si>
  <si>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</si>
  <si>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</si>
  <si>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</si>
  <si>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</si>
  <si>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</si>
  <si>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</si>
  <si>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</si>
  <si>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</si>
  <si>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</si>
  <si>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</si>
  <si>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</si>
  <si>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</si>
  <si>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</si>
  <si>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</si>
  <si>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</si>
  <si>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</si>
  <si>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</si>
  <si>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</si>
  <si>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</si>
  <si>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</si>
  <si>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</si>
  <si>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</si>
  <si>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</si>
  <si>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</si>
  <si>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</si>
  <si>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</si>
  <si>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</si>
  <si>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</si>
  <si>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</si>
  <si>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</si>
  <si>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</si>
  <si>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</si>
  <si>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</si>
  <si>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</si>
  <si>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</si>
  <si>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</si>
  <si>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</si>
  <si>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</si>
  <si>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</si>
  <si>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</si>
  <si>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</si>
  <si>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</si>
  <si>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</si>
  <si>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</si>
  <si>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</si>
  <si>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</si>
  <si>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</si>
  <si>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</si>
  <si>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</si>
  <si>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</si>
  <si>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</si>
  <si>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</si>
  <si>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</si>
  <si>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</si>
  <si>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</si>
  <si>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</si>
  <si>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</si>
  <si>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</si>
  <si>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</si>
  <si>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</si>
  <si>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</si>
  <si>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</si>
  <si>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</si>
  <si>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</si>
  <si>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</si>
  <si>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</si>
  <si>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</si>
  <si>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</si>
  <si>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</si>
  <si>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</si>
  <si>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</si>
  <si>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</si>
  <si>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</si>
  <si>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</si>
  <si>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</si>
  <si>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</si>
  <si>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</si>
  <si>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</si>
  <si>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</si>
  <si>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</si>
  <si>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</si>
  <si>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</si>
  <si>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</si>
  <si>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</si>
  <si>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</si>
  <si>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</si>
  <si>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</si>
  <si>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</si>
  <si>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</si>
  <si>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</si>
  <si>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</si>
  <si>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</si>
  <si>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</si>
  <si>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</si>
  <si>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</si>
  <si>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</si>
  <si>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</si>
  <si>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</si>
  <si>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</si>
  <si>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</si>
  <si>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</si>
  <si>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</si>
  <si>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</si>
  <si>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</si>
  <si>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</si>
  <si>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</si>
  <si>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</si>
  <si>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</si>
  <si>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</si>
  <si>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</si>
  <si>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</si>
  <si>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</si>
  <si>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</si>
  <si>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</si>
  <si>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</si>
  <si>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</si>
  <si>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</si>
  <si>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</si>
  <si>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</si>
  <si>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</si>
  <si>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</si>
  <si>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</si>
  <si>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</si>
  <si>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</si>
  <si>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</si>
  <si>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</si>
  <si>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</si>
  <si>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</si>
  <si>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</si>
  <si>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</si>
  <si>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</si>
  <si>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</si>
  <si>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</si>
  <si>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</si>
  <si>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</si>
  <si>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</si>
  <si>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</si>
  <si>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</si>
  <si>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</si>
  <si>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</si>
  <si>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</si>
  <si>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</si>
  <si>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</si>
  <si>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</si>
  <si>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</si>
  <si>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</si>
  <si>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</si>
  <si>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</si>
  <si>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</si>
  <si>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</si>
  <si>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</si>
  <si>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</si>
  <si>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</si>
  <si>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</si>
  <si>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</si>
  <si>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</si>
  <si>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</si>
  <si>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</si>
  <si>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</si>
  <si>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</si>
  <si>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</si>
  <si>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</si>
  <si>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</si>
  <si>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</si>
  <si>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</si>
  <si>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</si>
  <si>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</si>
  <si>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</si>
  <si>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</si>
  <si>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</si>
  <si>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</si>
  <si>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</si>
  <si>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</si>
  <si>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</si>
  <si>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</si>
  <si>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</si>
  <si>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</si>
  <si>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</si>
  <si>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</si>
  <si>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</si>
  <si>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</si>
  <si>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</si>
  <si>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</si>
  <si>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</si>
  <si>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</si>
  <si>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</si>
  <si>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</si>
  <si>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</si>
  <si>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</si>
  <si>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</si>
  <si>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</si>
  <si>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</si>
  <si>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</si>
  <si>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</si>
  <si>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</si>
  <si>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</si>
  <si>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</si>
  <si>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</si>
  <si>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</si>
  <si>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</si>
  <si>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</si>
  <si>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</si>
  <si>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</si>
  <si>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</si>
  <si>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</si>
  <si>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</si>
  <si>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</si>
  <si>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</si>
  <si>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</si>
  <si>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</si>
  <si>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</si>
  <si>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</si>
  <si>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</si>
  <si>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</si>
  <si>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</si>
  <si>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</si>
  <si>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</si>
  <si>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</si>
  <si>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</si>
  <si>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</si>
  <si>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</si>
  <si>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</si>
  <si>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</si>
  <si>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</si>
  <si>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</si>
  <si>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</si>
  <si>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</si>
  <si>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</si>
  <si>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</si>
  <si>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</si>
  <si>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</si>
  <si>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</si>
  <si>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</si>
  <si>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</si>
  <si>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</si>
  <si>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</si>
  <si>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</si>
  <si>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</si>
  <si>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</si>
  <si>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</si>
  <si>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</si>
  <si>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</si>
  <si>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</si>
  <si>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</si>
  <si>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</si>
  <si>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</si>
  <si>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</si>
  <si>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</si>
  <si>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</si>
  <si>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</si>
  <si>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</si>
  <si>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</si>
  <si>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</si>
  <si>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</si>
  <si>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</si>
  <si>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</si>
  <si>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</si>
  <si>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</si>
  <si>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</si>
  <si>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</si>
  <si>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</si>
  <si>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</si>
  <si>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</si>
  <si>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</si>
  <si>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</si>
  <si>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</si>
  <si>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</si>
  <si>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</si>
  <si>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</si>
  <si>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</si>
  <si>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</si>
  <si>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</si>
  <si>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</si>
  <si>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</si>
  <si>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</si>
  <si>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</si>
  <si>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</si>
  <si>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</si>
  <si>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</si>
  <si>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</si>
  <si>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</si>
  <si>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</si>
  <si>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</si>
  <si>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</si>
  <si>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</si>
  <si>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</si>
  <si>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</si>
  <si>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</si>
  <si>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</si>
  <si>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</si>
  <si>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</si>
  <si>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</si>
  <si>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</si>
  <si>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</si>
  <si>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</si>
  <si>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</si>
  <si>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</si>
  <si>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</si>
  <si>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</si>
  <si>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</si>
  <si>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</si>
  <si>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</si>
  <si>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</si>
  <si>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</si>
  <si>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</si>
  <si>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</si>
  <si>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</si>
  <si>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</si>
  <si>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</si>
  <si>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</si>
  <si>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</si>
  <si>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</si>
  <si>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</si>
  <si>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</si>
  <si>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</si>
  <si>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</si>
  <si>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</si>
  <si>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</si>
  <si>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</si>
  <si>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</si>
  <si>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</si>
  <si>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</si>
  <si>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</si>
  <si>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</si>
  <si>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</si>
  <si>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</si>
  <si>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</si>
  <si>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</si>
  <si>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</si>
  <si>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</si>
  <si>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</si>
  <si>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</si>
  <si>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</si>
  <si>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</si>
  <si>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</si>
  <si>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</si>
  <si>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</si>
  <si>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</si>
  <si>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</si>
  <si>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</si>
  <si>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</si>
  <si>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</si>
  <si>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</si>
  <si>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</si>
  <si>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</si>
  <si>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</si>
  <si>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</si>
  <si>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</si>
  <si>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</si>
  <si>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</si>
  <si>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</si>
  <si>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</si>
  <si>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</si>
  <si>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</si>
  <si>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</si>
  <si>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</si>
  <si>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</si>
  <si>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</si>
  <si>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</si>
  <si>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</si>
  <si>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</si>
  <si>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</si>
  <si>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</si>
  <si>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</si>
  <si>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</si>
  <si>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</si>
  <si>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</si>
  <si>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</si>
  <si>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</si>
  <si>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</si>
  <si>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</si>
  <si>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</si>
  <si>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</si>
  <si>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</si>
  <si>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</si>
  <si>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</si>
  <si>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</si>
  <si>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</si>
  <si>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</si>
  <si>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</si>
  <si>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</si>
  <si>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</si>
  <si>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</si>
  <si>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</si>
  <si>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</si>
  <si>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</si>
  <si>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</si>
  <si>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</si>
  <si>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</si>
  <si>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</si>
  <si>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</si>
  <si>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</si>
  <si>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</si>
  <si>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</si>
  <si>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</si>
  <si>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</si>
  <si>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</si>
  <si>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</si>
  <si>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</si>
  <si>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</si>
  <si>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</si>
  <si>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</si>
  <si>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</si>
  <si>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</si>
  <si>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</si>
  <si>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</si>
  <si>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</si>
  <si>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</si>
  <si>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</si>
  <si>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</si>
  <si>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</si>
  <si>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</si>
  <si>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</si>
  <si>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</si>
  <si>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</si>
  <si>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</si>
  <si>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</si>
  <si>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</si>
  <si>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</si>
  <si>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</si>
  <si>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</si>
  <si>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</si>
  <si>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</si>
  <si>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</si>
  <si>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</si>
  <si>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</si>
  <si>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</si>
  <si>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</si>
  <si>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</si>
  <si>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</si>
  <si>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</si>
  <si>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</si>
  <si>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</si>
  <si>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</si>
  <si>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</si>
  <si>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</si>
  <si>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</si>
  <si>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</si>
  <si>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</si>
  <si>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</si>
  <si>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</si>
  <si>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</si>
  <si>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</si>
  <si>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</si>
  <si>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</si>
  <si>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</si>
  <si>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</si>
  <si>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</si>
  <si>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</si>
  <si>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</si>
  <si>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</si>
  <si>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</si>
  <si>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</si>
  <si>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</si>
  <si>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</si>
  <si>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</si>
  <si>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</si>
  <si>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</si>
  <si>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</si>
  <si>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</si>
  <si>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</si>
  <si>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</si>
  <si>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</si>
  <si>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</si>
  <si>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</si>
  <si>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</si>
  <si>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</si>
  <si>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</si>
  <si>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</si>
  <si>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</si>
  <si>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</si>
  <si>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</si>
  <si>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</si>
  <si>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</si>
  <si>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</si>
  <si>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</si>
  <si>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</si>
  <si>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</si>
  <si>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</si>
  <si>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</si>
  <si>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</si>
  <si>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</si>
  <si>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</si>
  <si>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</si>
  <si>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</si>
  <si>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</si>
  <si>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</si>
  <si>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</si>
  <si>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</si>
  <si>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</si>
  <si>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</si>
  <si>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</si>
  <si>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</si>
  <si>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</si>
  <si>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</si>
  <si>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</si>
  <si>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</si>
  <si>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</si>
  <si>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</si>
  <si>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</si>
  <si>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</si>
  <si>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</si>
  <si>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</si>
  <si>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</si>
  <si>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</si>
  <si>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</si>
  <si>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</si>
  <si>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</si>
  <si>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</si>
  <si>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</si>
  <si>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</si>
  <si>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</si>
  <si>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</si>
  <si>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</si>
  <si>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</si>
  <si>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</si>
  <si>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</si>
  <si>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</si>
  <si>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</si>
  <si>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</si>
  <si>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</si>
  <si>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</si>
  <si>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</si>
  <si>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</si>
  <si>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</si>
  <si>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</si>
  <si>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</si>
  <si>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</si>
  <si>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</si>
  <si>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</si>
  <si>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</si>
  <si>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</si>
  <si>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</si>
  <si>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</si>
  <si>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</si>
  <si>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</si>
  <si>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</si>
  <si>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</si>
  <si>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</si>
  <si>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</si>
  <si>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</si>
  <si>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</si>
  <si>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</si>
  <si>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</si>
  <si>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</si>
  <si>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</si>
  <si>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</si>
  <si>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</si>
  <si>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</si>
  <si>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</si>
  <si>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</si>
  <si>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</si>
  <si>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</si>
  <si>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</si>
  <si>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</si>
  <si>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</si>
  <si>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</si>
  <si>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</si>
  <si>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</si>
  <si>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</si>
  <si>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</si>
  <si>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</si>
  <si>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</si>
  <si>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</si>
  <si>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</si>
  <si>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</si>
  <si>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</si>
  <si>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</si>
  <si>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</si>
  <si>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</si>
  <si>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</si>
  <si>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</si>
  <si>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</si>
  <si>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</si>
  <si>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</si>
  <si>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</si>
  <si>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</si>
  <si>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</si>
  <si>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</si>
  <si>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</si>
  <si>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</si>
  <si>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</si>
  <si>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</si>
  <si>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</si>
  <si>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</si>
  <si>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</si>
  <si>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</si>
  <si>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</si>
  <si>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</si>
  <si>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</si>
  <si>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</si>
  <si>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</si>
  <si>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</si>
  <si>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</si>
  <si>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</si>
  <si>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</si>
  <si>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</si>
  <si>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</si>
  <si>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</si>
  <si>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</si>
  <si>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</si>
  <si>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</si>
  <si>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</si>
  <si>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</si>
  <si>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</si>
  <si>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</si>
  <si>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</si>
  <si>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</si>
  <si>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</si>
  <si>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</si>
  <si>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</si>
  <si>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</si>
  <si>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</si>
  <si>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</si>
  <si>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</si>
  <si>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</si>
  <si>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</si>
  <si>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</si>
  <si>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</si>
  <si>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</si>
  <si>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</si>
  <si>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</si>
  <si>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</si>
  <si>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</si>
  <si>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</si>
  <si>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</si>
  <si>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</si>
  <si>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</si>
  <si>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</si>
  <si>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</si>
  <si>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</si>
  <si>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</si>
  <si>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</si>
  <si>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</si>
  <si>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</si>
  <si>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</si>
  <si>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</si>
  <si>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</si>
  <si>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</si>
  <si>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</si>
  <si>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</si>
  <si>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</si>
  <si>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</si>
  <si>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</si>
  <si>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</si>
  <si>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</si>
  <si>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</si>
  <si>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</si>
  <si>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</si>
  <si>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</si>
  <si>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</si>
  <si>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</si>
  <si>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</si>
  <si>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</si>
  <si>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</si>
  <si>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</si>
  <si>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</si>
  <si>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</si>
  <si>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</si>
  <si>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</si>
  <si>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</si>
  <si>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</si>
  <si>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</si>
  <si>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</si>
  <si>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</si>
  <si>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</si>
  <si>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</si>
  <si>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</si>
  <si>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</si>
  <si>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</si>
  <si>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</si>
  <si>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</si>
  <si>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</si>
  <si>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</si>
  <si>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</si>
  <si>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</si>
  <si>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</si>
  <si>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</si>
  <si>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</si>
  <si>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</si>
  <si>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</si>
  <si>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</si>
  <si>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</si>
  <si>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</si>
  <si>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</si>
  <si>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</si>
  <si>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</si>
  <si>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</si>
  <si>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</si>
  <si>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</si>
  <si>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</si>
  <si>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</si>
  <si>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</si>
  <si>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</si>
  <si>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</si>
  <si>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</si>
  <si>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</si>
  <si>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</si>
  <si>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</si>
  <si>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</si>
  <si>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</si>
  <si>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</si>
  <si>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</si>
  <si>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</si>
  <si>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</si>
  <si>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</si>
  <si>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</si>
  <si>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</si>
  <si>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</si>
  <si>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</si>
  <si>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</si>
  <si>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</si>
  <si>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</si>
  <si>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</si>
  <si>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</si>
  <si>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</si>
  <si>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</si>
  <si>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</si>
  <si>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</si>
  <si>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</si>
  <si>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</si>
  <si>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</si>
  <si>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</si>
  <si>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</si>
  <si>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</si>
  <si>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</si>
  <si>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</si>
  <si>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</si>
  <si>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</si>
  <si>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</si>
  <si>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</si>
  <si>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</si>
  <si>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</si>
  <si>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</si>
  <si>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</si>
  <si>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</si>
  <si>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</si>
  <si>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</si>
  <si>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</si>
  <si>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</si>
  <si>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</si>
  <si>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</si>
  <si>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</si>
  <si>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</si>
  <si>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</si>
  <si>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</si>
  <si>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</si>
  <si>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</si>
  <si>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</si>
  <si>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</si>
  <si>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</si>
  <si>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</si>
  <si>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</si>
  <si>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</si>
  <si>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</si>
  <si>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</si>
  <si>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</si>
  <si>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</si>
  <si>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</si>
  <si>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</si>
  <si>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</si>
  <si>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</si>
  <si>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</si>
  <si>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</si>
  <si>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</si>
  <si>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</si>
  <si>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</si>
  <si>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</si>
  <si>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</si>
  <si>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</si>
  <si>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</si>
  <si>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</si>
  <si>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</si>
  <si>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</si>
  <si>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</si>
  <si>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</si>
  <si>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</si>
  <si>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</si>
  <si>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</si>
  <si>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</si>
  <si>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</si>
  <si>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</si>
  <si>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</si>
  <si>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</si>
  <si>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</si>
  <si>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</si>
  <si>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</si>
  <si>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</si>
  <si>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</si>
  <si>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</si>
  <si>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</si>
  <si>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</si>
  <si>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</si>
  <si>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</si>
  <si>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</si>
  <si>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</si>
  <si>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</si>
  <si>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</si>
  <si>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</si>
  <si>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</si>
  <si>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</si>
  <si>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</si>
  <si>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</si>
  <si>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</si>
  <si>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</si>
  <si>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</si>
  <si>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</si>
  <si>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</si>
  <si>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</si>
  <si>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</si>
  <si>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</si>
  <si>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</si>
  <si>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</si>
  <si>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</si>
  <si>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</si>
  <si>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</si>
  <si>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</si>
  <si>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</si>
  <si>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</si>
  <si>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</si>
  <si>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</si>
  <si>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</si>
  <si>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</si>
  <si>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</si>
  <si>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</si>
  <si>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</si>
  <si>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</si>
  <si>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</si>
  <si>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</si>
  <si>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</si>
  <si>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</si>
  <si>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</si>
  <si>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</si>
  <si>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</si>
  <si>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</si>
  <si>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</si>
  <si>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</si>
  <si>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</si>
  <si>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</si>
  <si>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</si>
  <si>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</si>
  <si>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</si>
  <si>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</si>
  <si>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</si>
  <si>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</si>
  <si>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</si>
  <si>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</si>
  <si>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</si>
  <si>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</si>
  <si>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</si>
  <si>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</si>
  <si>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</si>
  <si>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</si>
  <si>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</si>
  <si>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</si>
  <si>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</si>
  <si>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</si>
  <si>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</si>
  <si>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</si>
  <si>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</si>
  <si>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</si>
  <si>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</si>
  <si>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</si>
  <si>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</si>
  <si>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</si>
  <si>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</si>
  <si>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</si>
  <si>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</si>
  <si>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</si>
  <si>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</si>
  <si>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</si>
  <si>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</si>
  <si>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</si>
  <si>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</si>
  <si>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</si>
  <si>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</si>
  <si>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</si>
  <si>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</si>
  <si>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</si>
  <si>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</si>
  <si>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</si>
  <si>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</si>
  <si>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</si>
  <si>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</si>
  <si>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</si>
  <si>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</si>
  <si>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</si>
  <si>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</si>
  <si>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</si>
  <si>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</si>
  <si>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</si>
  <si>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</si>
  <si>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</si>
  <si>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</si>
  <si>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</si>
  <si>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</si>
  <si>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</si>
  <si>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</si>
  <si>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</si>
  <si>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</si>
  <si>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</si>
  <si>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</si>
  <si>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</si>
  <si>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</si>
  <si>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</si>
  <si>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</si>
  <si>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</si>
  <si>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</si>
  <si>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</si>
  <si>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</si>
  <si>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</si>
  <si>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</si>
  <si>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</si>
  <si>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</si>
  <si>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</si>
  <si>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</si>
  <si>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</si>
  <si>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</si>
  <si>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</si>
  <si>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</si>
  <si>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</si>
  <si>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</si>
  <si>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</si>
  <si>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</si>
  <si>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</si>
  <si>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</si>
  <si>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</si>
  <si>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</si>
  <si>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</si>
  <si>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</si>
  <si>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</si>
  <si>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</si>
  <si>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</si>
  <si>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</si>
  <si>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</si>
  <si>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</si>
  <si>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</si>
  <si>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</si>
  <si>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</si>
  <si>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</si>
  <si>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</si>
  <si>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</si>
  <si>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</si>
  <si>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</si>
  <si>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</si>
  <si>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</si>
  <si>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</si>
  <si>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</si>
  <si>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</si>
  <si>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</si>
  <si>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</si>
  <si>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</si>
  <si>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</si>
  <si>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</si>
  <si>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</si>
  <si>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</si>
  <si>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</si>
  <si>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</si>
  <si>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</si>
  <si>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</si>
  <si>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</si>
  <si>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</si>
  <si>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</si>
  <si>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</si>
  <si>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</si>
  <si>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</si>
  <si>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</si>
  <si>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</si>
  <si>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</si>
  <si>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</si>
  <si>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</si>
  <si>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</si>
  <si>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</si>
  <si>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</si>
  <si>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</si>
  <si>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</si>
  <si>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</si>
  <si>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</si>
  <si>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</si>
  <si>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</si>
  <si>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</si>
  <si>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</si>
  <si>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</si>
  <si>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</si>
  <si>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</si>
  <si>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</si>
  <si>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</si>
  <si>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</si>
  <si>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</si>
  <si>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</si>
  <si>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</si>
  <si>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</si>
  <si>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</si>
  <si>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</si>
  <si>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</si>
  <si>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</si>
  <si>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</si>
  <si>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</si>
  <si>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</si>
  <si>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</si>
  <si>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</si>
  <si>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</si>
  <si>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</si>
  <si>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</si>
  <si>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</si>
  <si>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</si>
  <si>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</si>
  <si>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</si>
  <si>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</si>
  <si>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</si>
  <si>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</si>
  <si>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</si>
  <si>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</si>
  <si>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</si>
  <si>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</si>
  <si>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</si>
  <si>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</si>
  <si>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</si>
  <si>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</si>
  <si>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</si>
  <si>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</si>
  <si>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</si>
  <si>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</si>
  <si>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</si>
  <si>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</si>
  <si>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</si>
  <si>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</si>
  <si>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</si>
  <si>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</si>
  <si>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</si>
  <si>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</si>
  <si>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</si>
  <si>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</si>
  <si>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</si>
  <si>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</si>
  <si>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</si>
  <si>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</si>
  <si>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</si>
  <si>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</si>
  <si>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</si>
  <si>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</si>
  <si>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</si>
  <si>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</si>
  <si>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</si>
  <si>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</si>
  <si>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</si>
  <si>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</si>
  <si>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</si>
  <si>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</si>
  <si>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</si>
  <si>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</si>
  <si>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</si>
  <si>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</si>
  <si>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</si>
  <si>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</si>
  <si>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</si>
  <si>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</si>
  <si>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</si>
  <si>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</si>
  <si>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</si>
  <si>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</si>
  <si>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</si>
  <si>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</si>
  <si>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</si>
  <si>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</si>
  <si>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</si>
  <si>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</si>
  <si>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</si>
  <si>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</si>
  <si>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</si>
  <si>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</si>
  <si>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</si>
  <si>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</si>
  <si>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</si>
  <si>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</si>
  <si>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</si>
  <si>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</si>
  <si>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</si>
  <si>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</si>
  <si>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</si>
  <si>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</si>
  <si>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</si>
  <si>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</si>
  <si>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</si>
  <si>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</si>
  <si>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</si>
  <si>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</si>
  <si>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</si>
  <si>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</si>
  <si>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</si>
  <si>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</si>
  <si>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</si>
  <si>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</si>
  <si>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</si>
  <si>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</si>
  <si>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</si>
  <si>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</si>
  <si>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</si>
  <si>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</si>
  <si>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</si>
  <si>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</si>
  <si>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</si>
  <si>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</si>
  <si>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</si>
  <si>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</si>
  <si>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</si>
  <si>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</si>
  <si>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</si>
  <si>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</si>
  <si>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</si>
  <si>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</si>
  <si>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</si>
  <si>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</si>
  <si>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</si>
  <si>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</si>
  <si>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</si>
  <si>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</si>
  <si>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</si>
  <si>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</si>
  <si>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</si>
  <si>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</si>
  <si>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</si>
  <si>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</si>
  <si>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</si>
  <si>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</si>
  <si>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</si>
  <si>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</si>
  <si>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</si>
  <si>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</si>
  <si>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</si>
  <si>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</si>
  <si>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</si>
  <si>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</si>
  <si>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</si>
  <si>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</si>
  <si>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</si>
  <si>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</si>
  <si>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</si>
  <si>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</si>
  <si>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</si>
  <si>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</si>
  <si>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</si>
  <si>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</si>
  <si>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</si>
  <si>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</si>
  <si>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</si>
  <si>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</si>
  <si>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</si>
  <si>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</si>
  <si>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</si>
  <si>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</si>
  <si>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</si>
  <si>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</si>
  <si>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</si>
  <si>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</si>
  <si>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</si>
  <si>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</si>
  <si>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</si>
  <si>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</si>
  <si>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</si>
  <si>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</si>
  <si>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</si>
  <si>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</si>
  <si>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</si>
  <si>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</si>
  <si>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</si>
  <si>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</si>
  <si>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</si>
  <si>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</si>
  <si>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</si>
  <si>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</si>
  <si>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</si>
  <si>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</si>
  <si>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</si>
  <si>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</si>
  <si>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</si>
  <si>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</si>
  <si>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</si>
  <si>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</si>
  <si>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</si>
  <si>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</si>
  <si>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</si>
  <si>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</si>
  <si>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</si>
  <si>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</si>
  <si>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</si>
  <si>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</si>
  <si>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</si>
  <si>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</si>
  <si>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</si>
  <si>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</si>
  <si>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</si>
  <si>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</si>
  <si>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</si>
  <si>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</si>
  <si>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</si>
  <si>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</si>
  <si>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</si>
  <si>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</si>
  <si>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</si>
  <si>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</si>
  <si>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</si>
  <si>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</si>
  <si>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</si>
  <si>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</si>
  <si>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</si>
  <si>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</si>
  <si>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</si>
  <si>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</si>
  <si>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</si>
  <si>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</si>
  <si>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</si>
  <si>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</si>
  <si>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</si>
  <si>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</si>
  <si>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</si>
  <si>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</si>
  <si>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</si>
  <si>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</si>
  <si>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</si>
  <si>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</si>
  <si>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</si>
  <si>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</si>
  <si>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</si>
  <si>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</si>
  <si>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</si>
  <si>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</si>
  <si>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</si>
  <si>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</si>
  <si>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</si>
  <si>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</si>
  <si>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</si>
  <si>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</si>
  <si>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</si>
  <si>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</si>
  <si>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</si>
  <si>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</si>
  <si>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</si>
  <si>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</si>
  <si>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</si>
  <si>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</si>
  <si>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</si>
  <si>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</si>
  <si>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</si>
  <si>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</si>
  <si>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</si>
  <si>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</si>
  <si>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</si>
  <si>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</si>
  <si>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</si>
  <si>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</si>
  <si>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</si>
  <si>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</si>
  <si>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</si>
  <si>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</si>
  <si>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</si>
  <si>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</si>
  <si>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</si>
  <si>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</si>
  <si>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</si>
  <si>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</si>
  <si>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</si>
  <si>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</si>
  <si>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</si>
  <si>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</si>
  <si>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</si>
  <si>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</si>
  <si>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</si>
  <si>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</si>
  <si>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</si>
  <si>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</si>
  <si>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</si>
  <si>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</si>
  <si>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</si>
  <si>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</si>
  <si>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</si>
  <si>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</si>
  <si>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</si>
  <si>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</si>
  <si>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</si>
  <si>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</si>
  <si>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</si>
  <si>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</si>
  <si>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</si>
  <si>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</si>
  <si>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</si>
  <si>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</si>
  <si>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</si>
  <si>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</si>
  <si>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</si>
  <si>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</si>
  <si>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</si>
  <si>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</si>
  <si>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</si>
  <si>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</si>
  <si>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</si>
  <si>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</si>
  <si>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</si>
  <si>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</si>
  <si>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</si>
  <si>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</si>
  <si>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</si>
  <si>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</si>
  <si>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</si>
  <si>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</si>
  <si>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</si>
  <si>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</si>
  <si>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</si>
  <si>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</si>
  <si>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</si>
  <si>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</si>
  <si>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</si>
  <si>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</si>
  <si>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</si>
  <si>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</si>
  <si>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</si>
  <si>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</si>
  <si>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</si>
  <si>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</si>
  <si>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</si>
  <si>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</si>
  <si>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</si>
  <si>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</si>
  <si>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</si>
  <si>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</si>
  <si>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</si>
  <si>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</si>
  <si>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</si>
  <si>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</si>
  <si>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</si>
  <si>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</si>
  <si>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</si>
  <si>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</si>
  <si>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</si>
  <si>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</si>
  <si>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</si>
  <si>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</si>
  <si>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</si>
  <si>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</si>
  <si>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</si>
  <si>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</si>
  <si>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</si>
  <si>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</si>
  <si>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</si>
  <si>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</si>
  <si>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</si>
  <si>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</si>
  <si>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</si>
  <si>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</si>
  <si>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</si>
  <si>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</si>
  <si>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</si>
  <si>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</si>
  <si>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</si>
  <si>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</si>
  <si>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</si>
  <si>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</si>
  <si>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</si>
  <si>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</si>
  <si>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</si>
  <si>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</si>
  <si>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</si>
  <si>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</si>
  <si>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</si>
  <si>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</si>
  <si>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</si>
  <si>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</si>
  <si>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</si>
  <si>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</si>
  <si>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</si>
  <si>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</si>
  <si>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</si>
  <si>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</si>
  <si>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</si>
  <si>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</si>
  <si>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</si>
  <si>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</si>
  <si>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</si>
  <si>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</si>
  <si>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</si>
  <si>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</si>
  <si>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</si>
  <si>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</si>
  <si>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</si>
  <si>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</si>
  <si>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</si>
  <si>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</si>
  <si>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</si>
  <si>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</si>
  <si>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</si>
  <si>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</si>
  <si>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</si>
  <si>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</si>
  <si>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</si>
  <si>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</si>
  <si>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</si>
  <si>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</si>
  <si>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</si>
  <si>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</si>
  <si>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</si>
  <si>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</si>
  <si>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</si>
  <si>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</si>
  <si>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</si>
  <si>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</si>
  <si>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</si>
  <si>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</si>
  <si>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</si>
  <si>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</si>
  <si>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</si>
  <si>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</si>
  <si>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</si>
  <si>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</si>
  <si>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</si>
  <si>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</si>
  <si>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</si>
  <si>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</si>
  <si>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</si>
  <si>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</si>
  <si>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</si>
  <si>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</si>
  <si>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</si>
  <si>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</si>
  <si>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</si>
  <si>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</si>
  <si>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</si>
  <si>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</si>
  <si>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</si>
  <si>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</si>
  <si>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</si>
  <si>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</si>
  <si>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</si>
  <si>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</si>
  <si>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</si>
  <si>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</si>
  <si>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</si>
  <si>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</si>
  <si>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</si>
  <si>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</si>
  <si>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</si>
  <si>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</si>
  <si>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</si>
  <si>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</si>
  <si>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</si>
  <si>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</si>
  <si>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</si>
  <si>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</si>
  <si>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</si>
  <si>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</si>
  <si>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</si>
  <si>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</si>
  <si>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</si>
  <si>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</si>
  <si>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</si>
  <si>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</si>
  <si>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</si>
  <si>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</si>
  <si>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</si>
  <si>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</si>
  <si>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</si>
  <si>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</si>
  <si>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</si>
  <si>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</si>
  <si>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</si>
  <si>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</si>
  <si>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</si>
  <si>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</si>
  <si>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</si>
  <si>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</si>
  <si>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</si>
  <si>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</si>
  <si>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</si>
  <si>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</si>
  <si>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</si>
  <si>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</si>
  <si>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</si>
  <si>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</si>
  <si>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</si>
  <si>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</si>
  <si>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</si>
  <si>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</si>
  <si>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</si>
  <si>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</si>
  <si>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</si>
  <si>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</si>
  <si>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</si>
  <si>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</si>
  <si>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</si>
  <si>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</si>
  <si>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</si>
  <si>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</si>
  <si>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</si>
  <si>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</si>
  <si>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</si>
  <si>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</si>
  <si>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</si>
  <si>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</si>
  <si>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</si>
  <si>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</si>
  <si>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</si>
  <si>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</si>
  <si>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</si>
  <si>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</si>
  <si>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</si>
  <si>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</si>
  <si>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</si>
  <si>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</si>
  <si>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</si>
  <si>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</si>
  <si>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</si>
  <si>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</si>
  <si>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</si>
  <si>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</si>
  <si>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</si>
  <si>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</si>
  <si>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</si>
  <si>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</si>
  <si>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</si>
  <si>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</si>
  <si>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</si>
  <si>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</si>
  <si>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</si>
  <si>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</si>
  <si>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</si>
  <si>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</si>
  <si>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</si>
  <si>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</si>
  <si>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</si>
  <si>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</si>
  <si>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</si>
  <si>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</si>
  <si>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</si>
  <si>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</si>
  <si>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</si>
  <si>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</si>
  <si>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</si>
  <si>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</si>
  <si>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</si>
  <si>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</si>
  <si>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</si>
  <si>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</si>
  <si>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</si>
  <si>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</si>
  <si>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</si>
  <si>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</si>
  <si>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</si>
  <si>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</si>
  <si>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</si>
  <si>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</si>
  <si>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</si>
  <si>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</si>
  <si>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</si>
  <si>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</si>
  <si>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</si>
  <si>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</si>
  <si>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</si>
  <si>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</si>
  <si>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</si>
  <si>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</si>
  <si>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</si>
  <si>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</si>
  <si>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</si>
  <si>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</si>
  <si>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</si>
  <si>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</si>
  <si>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</si>
  <si>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</si>
  <si>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</si>
  <si>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</si>
  <si>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</si>
  <si>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</si>
  <si>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</si>
  <si>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</si>
  <si>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</si>
  <si>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</si>
  <si>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</si>
  <si>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</si>
  <si>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</si>
  <si>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</si>
  <si>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</si>
  <si>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</si>
  <si>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</si>
  <si>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</si>
  <si>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</si>
  <si>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</si>
  <si>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</si>
  <si>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</si>
  <si>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</si>
  <si>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</si>
  <si>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</si>
  <si>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</si>
  <si>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</si>
  <si>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</si>
  <si>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</si>
  <si>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</si>
  <si>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</si>
  <si>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</si>
  <si>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</si>
  <si>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</si>
  <si>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</si>
  <si>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</si>
  <si>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</si>
  <si>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</si>
  <si>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</si>
  <si>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</si>
  <si>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</si>
  <si>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</si>
  <si>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</si>
  <si>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</si>
  <si>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</si>
  <si>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</si>
  <si>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</si>
  <si>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</si>
  <si>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</si>
  <si>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</si>
  <si>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</si>
  <si>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</si>
  <si>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</si>
  <si>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</si>
  <si>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</si>
  <si>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</si>
  <si>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</si>
  <si>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</si>
  <si>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</si>
  <si>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</si>
  <si>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</si>
  <si>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</si>
  <si>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</si>
  <si>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</si>
  <si>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</si>
  <si>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</si>
  <si>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</si>
  <si>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</si>
  <si>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</si>
  <si>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</si>
  <si>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</si>
  <si>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</si>
  <si>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</si>
  <si>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</si>
  <si>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</si>
  <si>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</si>
  <si>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</si>
  <si>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</si>
  <si>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</si>
  <si>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</si>
  <si>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</si>
  <si>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</si>
  <si>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</si>
  <si>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</si>
  <si>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</si>
  <si>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</si>
  <si>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</si>
  <si>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</si>
  <si>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</si>
  <si>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</si>
  <si>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</si>
  <si>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</si>
  <si>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</si>
  <si>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</si>
  <si>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</si>
  <si>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</si>
  <si>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</si>
  <si>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</si>
  <si>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</si>
  <si>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</si>
  <si>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</si>
  <si>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</si>
  <si>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</si>
  <si>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</si>
  <si>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</si>
  <si>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</si>
  <si>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</si>
  <si>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</si>
  <si>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</si>
  <si>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</si>
  <si>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</si>
  <si>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</si>
  <si>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</si>
  <si>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</si>
  <si>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</si>
  <si>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</si>
  <si>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</si>
  <si>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</si>
  <si>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</si>
  <si>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</si>
  <si>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</si>
  <si>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</si>
  <si>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</si>
  <si>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</si>
  <si>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</si>
  <si>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</si>
  <si>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</si>
  <si>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</si>
  <si>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</si>
  <si>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</si>
  <si>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</si>
  <si>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</si>
  <si>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</si>
  <si>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</si>
  <si>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</si>
  <si>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</si>
  <si>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</si>
  <si>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</si>
  <si>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</si>
  <si>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</si>
  <si>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</si>
  <si>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</si>
  <si>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</si>
  <si>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</si>
  <si>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</si>
  <si>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</si>
  <si>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</si>
  <si>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</si>
  <si>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</si>
  <si>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</si>
  <si>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</si>
  <si>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</si>
  <si>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</si>
  <si>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</si>
  <si>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</si>
  <si>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</si>
  <si>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</si>
  <si>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</si>
  <si>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</si>
  <si>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</si>
  <si>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</si>
  <si>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</si>
  <si>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</si>
  <si>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</si>
  <si>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</si>
  <si>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</si>
  <si>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</si>
  <si>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</si>
  <si>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</si>
  <si>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</si>
  <si>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</si>
  <si>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</si>
  <si>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</si>
  <si>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</si>
  <si>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</si>
  <si>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</si>
  <si>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</si>
  <si>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</si>
  <si>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</si>
  <si>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</si>
  <si>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</si>
  <si>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</si>
  <si>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</si>
  <si>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</si>
  <si>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</si>
  <si>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</si>
  <si>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</si>
  <si>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</si>
  <si>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</si>
  <si>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</si>
  <si>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</si>
  <si>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</si>
  <si>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</si>
  <si>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</si>
  <si>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</si>
  <si>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</si>
  <si>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</si>
  <si>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</si>
  <si>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</si>
  <si>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</si>
  <si>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</si>
  <si>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</si>
  <si>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</si>
  <si>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</si>
  <si>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</si>
  <si>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</si>
  <si>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</si>
  <si>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</si>
  <si>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</si>
  <si>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</si>
  <si>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</si>
  <si>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</si>
  <si>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</si>
  <si>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</si>
  <si>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</si>
  <si>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</si>
  <si>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</si>
  <si>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</si>
  <si>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</si>
  <si>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</si>
  <si>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</si>
  <si>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</si>
  <si>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</si>
  <si>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</si>
  <si>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</si>
  <si>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</si>
  <si>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</si>
  <si>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</si>
  <si>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</si>
  <si>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</si>
  <si>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</si>
  <si>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</si>
  <si>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</si>
  <si>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</si>
  <si>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</si>
  <si>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</si>
  <si>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</si>
  <si>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</si>
  <si>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</si>
  <si>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</si>
  <si>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</si>
  <si>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</si>
  <si>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</si>
  <si>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</si>
  <si>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</si>
  <si>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</si>
  <si>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</si>
  <si>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</si>
  <si>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</si>
  <si>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</si>
  <si>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</si>
  <si>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</si>
  <si>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</si>
  <si>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</si>
  <si>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</si>
  <si>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</si>
  <si>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</si>
  <si>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</si>
  <si>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</si>
  <si>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</si>
  <si>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</si>
  <si>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</si>
  <si>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</si>
  <si>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</si>
  <si>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</si>
  <si>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</si>
  <si>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</si>
  <si>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</si>
  <si>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</si>
  <si>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</si>
  <si>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</si>
  <si>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</si>
  <si>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</si>
  <si>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</si>
  <si>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</si>
  <si>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</si>
  <si>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</si>
  <si>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</si>
  <si>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</si>
  <si>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</si>
  <si>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</si>
  <si>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</si>
  <si>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</si>
  <si>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</si>
  <si>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</si>
  <si>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</si>
  <si>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</si>
  <si>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</si>
  <si>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</si>
  <si>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</si>
  <si>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</si>
  <si>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</si>
  <si>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</si>
  <si>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</si>
  <si>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</si>
  <si>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</si>
  <si>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</si>
  <si>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</si>
  <si>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</si>
  <si>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</si>
  <si>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</si>
  <si>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</si>
  <si>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</si>
  <si>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</si>
  <si>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</si>
  <si>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</si>
  <si>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</si>
  <si>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</si>
  <si>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</si>
  <si>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</si>
  <si>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</si>
  <si>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</si>
  <si>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</si>
  <si>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</si>
  <si>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</si>
  <si>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</si>
  <si>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</si>
  <si>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</si>
  <si>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</si>
  <si>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</si>
  <si>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</si>
  <si>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</si>
  <si>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</si>
  <si>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</si>
  <si>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</si>
  <si>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</si>
  <si>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</si>
  <si>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</si>
  <si>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</si>
  <si>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</si>
  <si>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</si>
  <si>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</si>
  <si>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</si>
  <si>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</si>
  <si>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</si>
  <si>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</si>
  <si>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</si>
  <si>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</si>
  <si>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</si>
  <si>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</si>
  <si>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</si>
  <si>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</si>
  <si>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</si>
  <si>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</si>
  <si>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</si>
  <si>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</si>
  <si>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</si>
  <si>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</si>
  <si>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</si>
  <si>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</si>
  <si>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</si>
  <si>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</si>
  <si>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</si>
  <si>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</si>
  <si>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</si>
  <si>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</si>
  <si>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</si>
  <si>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</si>
  <si>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</si>
  <si>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</si>
  <si>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</si>
  <si>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</si>
  <si>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</si>
  <si>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</si>
  <si>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</si>
  <si>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</si>
  <si>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</si>
  <si>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</si>
  <si>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</si>
  <si>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</si>
  <si>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</si>
  <si>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</si>
  <si>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</si>
  <si>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</si>
  <si>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</si>
  <si>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</si>
  <si>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</si>
  <si>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</si>
  <si>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</si>
  <si>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</si>
  <si>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</si>
  <si>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</si>
  <si>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</si>
  <si>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</si>
  <si>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</si>
  <si>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</si>
  <si>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</si>
  <si>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</si>
  <si>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</si>
  <si>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</si>
  <si>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</si>
  <si>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</si>
  <si>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</si>
  <si>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</si>
  <si>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</si>
  <si>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</si>
  <si>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</si>
  <si>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</si>
  <si>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</si>
  <si>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</si>
  <si>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</si>
  <si>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</si>
  <si>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</si>
  <si>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</si>
  <si>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</si>
  <si>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</si>
  <si>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</si>
  <si>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</si>
  <si>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</si>
  <si>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</si>
  <si>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</si>
  <si>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</si>
  <si>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</si>
  <si>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</si>
  <si>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</si>
  <si>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</si>
  <si>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</si>
  <si>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</si>
  <si>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</si>
  <si>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</si>
  <si>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</si>
  <si>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</si>
  <si>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</si>
  <si>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</si>
  <si>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</si>
  <si>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</si>
  <si>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</si>
  <si>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</si>
  <si>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</si>
  <si>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</si>
  <si>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</si>
  <si>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</si>
  <si>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</si>
  <si>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</si>
  <si>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</si>
  <si>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</si>
  <si>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</si>
  <si>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</si>
  <si>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</si>
  <si>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</si>
  <si>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</si>
  <si>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</si>
  <si>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</si>
  <si>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</si>
  <si>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</si>
  <si>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</si>
  <si>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</si>
  <si>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</si>
  <si>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</si>
  <si>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</si>
  <si>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</si>
  <si>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</si>
  <si>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</si>
  <si>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</si>
  <si>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</si>
  <si>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</si>
  <si>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</si>
  <si>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</si>
  <si>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</si>
  <si>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</si>
  <si>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</si>
  <si>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</si>
  <si>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</si>
  <si>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</si>
  <si>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</si>
  <si>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</si>
  <si>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</si>
  <si>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</si>
  <si>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</si>
  <si>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</si>
  <si>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</si>
  <si>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</si>
  <si>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</si>
  <si>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</si>
  <si>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</si>
  <si>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</si>
  <si>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</si>
  <si>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</si>
  <si>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</si>
  <si>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</si>
  <si>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</si>
  <si>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</si>
  <si>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</si>
  <si>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</si>
  <si>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</si>
  <si>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</si>
  <si>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</si>
  <si>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</si>
  <si>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</si>
  <si>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</si>
  <si>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</si>
  <si>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</si>
  <si>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</si>
  <si>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</si>
  <si>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</si>
  <si>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</si>
  <si>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</si>
  <si>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</si>
  <si>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</si>
  <si>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</si>
  <si>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</si>
  <si>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</si>
  <si>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</si>
  <si>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</si>
  <si>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</si>
  <si>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</si>
  <si>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</si>
  <si>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</si>
  <si>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</si>
  <si>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</si>
  <si>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</si>
  <si>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</si>
  <si>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</si>
  <si>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</si>
  <si>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</si>
  <si>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</si>
  <si>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</si>
  <si>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</si>
  <si>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</si>
  <si>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</si>
  <si>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</si>
  <si>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</si>
  <si>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</si>
  <si>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</si>
  <si>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</si>
  <si>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</si>
  <si>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</si>
  <si>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</si>
  <si>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</si>
  <si>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</si>
  <si>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</si>
  <si>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</si>
  <si>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</si>
  <si>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</si>
  <si>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</si>
  <si>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</si>
  <si>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</si>
  <si>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</si>
  <si>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</si>
  <si>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</si>
  <si>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</si>
  <si>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</si>
  <si>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</si>
  <si>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</si>
  <si>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</si>
  <si>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</si>
  <si>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</si>
  <si>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</si>
  <si>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</si>
  <si>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</si>
  <si>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</si>
  <si>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</si>
  <si>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</si>
  <si>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</si>
  <si>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</si>
  <si>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</si>
  <si>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</si>
  <si>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</si>
  <si>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</si>
  <si>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</si>
  <si>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</si>
  <si>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</si>
  <si>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</si>
  <si>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</si>
  <si>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</si>
  <si>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</si>
  <si>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</si>
  <si>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</si>
  <si>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</si>
  <si>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</si>
  <si>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</si>
  <si>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</si>
  <si>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</si>
  <si>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</si>
  <si>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</si>
  <si>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</si>
  <si>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</si>
  <si>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</si>
  <si>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</si>
  <si>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</si>
  <si>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</si>
  <si>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</si>
  <si>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</si>
  <si>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</si>
  <si>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</si>
  <si>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</si>
  <si>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</si>
  <si>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</si>
  <si>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</si>
  <si>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</si>
  <si>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</si>
  <si>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</si>
  <si>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</si>
  <si>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</si>
  <si>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</si>
  <si>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</si>
  <si>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</si>
  <si>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</si>
  <si>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</si>
  <si>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</si>
  <si>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</si>
  <si>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</si>
  <si>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</si>
  <si>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</si>
  <si>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</si>
  <si>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</si>
  <si>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</si>
  <si>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</si>
  <si>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</si>
  <si>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</si>
  <si>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</si>
  <si>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</si>
  <si>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</si>
  <si>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</si>
  <si>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</si>
  <si>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</si>
  <si>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</si>
  <si>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</si>
  <si>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</si>
  <si>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</si>
  <si>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</si>
  <si>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</si>
  <si>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</si>
  <si>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</si>
  <si>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</si>
  <si>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</si>
  <si>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</si>
  <si>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</si>
  <si>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</si>
  <si>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</si>
  <si>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</si>
  <si>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</si>
  <si>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</si>
  <si>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</si>
  <si>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</si>
  <si>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</si>
  <si>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</si>
  <si>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</si>
  <si>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</si>
  <si>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</si>
  <si>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</si>
  <si>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</si>
  <si>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</si>
  <si>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</si>
  <si>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</si>
  <si>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</si>
  <si>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</si>
  <si>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</si>
  <si>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</si>
  <si>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</si>
  <si>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</si>
  <si>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</si>
  <si>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</si>
  <si>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</si>
  <si>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</si>
  <si>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</si>
  <si>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</si>
  <si>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</si>
  <si>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</si>
  <si>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</si>
  <si>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</si>
  <si>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</si>
  <si>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</si>
  <si>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</si>
  <si>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</si>
  <si>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</si>
  <si>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</si>
  <si>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</si>
  <si>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</si>
  <si>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</si>
  <si>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</si>
  <si>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</si>
  <si>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</si>
  <si>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</si>
  <si>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</si>
  <si>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</si>
  <si>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</si>
  <si>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</si>
  <si>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</si>
  <si>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</si>
  <si>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</si>
  <si>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</si>
  <si>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</si>
  <si>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</si>
  <si>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</si>
  <si>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</si>
  <si>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</si>
  <si>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</si>
  <si>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</si>
  <si>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</si>
  <si>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</si>
  <si>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</si>
  <si>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</si>
  <si>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</si>
  <si>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</si>
  <si>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</si>
  <si>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</si>
  <si>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</si>
  <si>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</si>
  <si>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</si>
  <si>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</si>
  <si>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</si>
  <si>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</si>
  <si>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</si>
  <si>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</si>
  <si>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</si>
  <si>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</si>
  <si>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</si>
  <si>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</si>
  <si>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</si>
  <si>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</si>
  <si>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</si>
  <si>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</si>
  <si>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</si>
  <si>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</si>
  <si>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</si>
  <si>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</si>
  <si>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</si>
  <si>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</si>
  <si>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</si>
  <si>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</si>
  <si>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</si>
  <si>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</si>
  <si>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</si>
  <si>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</si>
  <si>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</si>
  <si>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</si>
  <si>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</si>
  <si>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</si>
  <si>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</si>
  <si>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</si>
  <si>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</si>
  <si>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</si>
  <si>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</si>
  <si>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</si>
  <si>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</si>
  <si>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</si>
  <si>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</si>
  <si>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</si>
  <si>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</si>
  <si>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</si>
  <si>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</si>
  <si>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</si>
  <si>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</si>
  <si>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</si>
  <si>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</si>
  <si>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</si>
  <si>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</si>
  <si>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</si>
  <si>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</si>
  <si>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</si>
  <si>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</si>
  <si>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</si>
  <si>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</si>
  <si>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</si>
  <si>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</si>
  <si>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</si>
  <si>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</si>
  <si>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</si>
  <si>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</si>
  <si>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</si>
  <si>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</si>
  <si>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</si>
  <si>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</si>
  <si>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</si>
  <si>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</si>
  <si>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</si>
  <si>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</si>
  <si>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</si>
  <si>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</si>
  <si>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</si>
  <si>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</si>
  <si>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</si>
  <si>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</si>
  <si>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</si>
  <si>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</si>
  <si>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</si>
  <si>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</si>
  <si>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</si>
  <si>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</si>
  <si>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</si>
  <si>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</si>
  <si>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</si>
  <si>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</si>
  <si>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</si>
  <si>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</si>
  <si>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</si>
  <si>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</si>
  <si>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</si>
  <si>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</si>
  <si>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</si>
  <si>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</si>
  <si>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</si>
  <si>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</si>
  <si>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</si>
  <si>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</si>
  <si>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</si>
  <si>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</si>
  <si>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</si>
  <si>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</si>
  <si>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</si>
  <si>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</si>
  <si>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</si>
  <si>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</si>
  <si>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</si>
  <si>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</si>
  <si>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</si>
  <si>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</si>
  <si>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</si>
  <si>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</si>
  <si>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</si>
  <si>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</si>
  <si>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</si>
  <si>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</si>
  <si>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</si>
  <si>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</si>
  <si>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</si>
  <si>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</si>
  <si>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</si>
  <si>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</si>
  <si>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</si>
  <si>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</si>
  <si>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</si>
  <si>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</si>
  <si>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</si>
  <si>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</si>
  <si>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</si>
  <si>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</si>
  <si>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</si>
  <si>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</si>
  <si>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</si>
  <si>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</si>
  <si>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</si>
  <si>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</si>
  <si>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</si>
  <si>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</si>
  <si>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</si>
  <si>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</si>
  <si>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</si>
  <si>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</si>
  <si>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</si>
  <si>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</si>
  <si>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</si>
  <si>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</si>
  <si>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</si>
  <si>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</si>
  <si>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</si>
  <si>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</si>
  <si>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</si>
  <si>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</si>
  <si>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</si>
  <si>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</si>
  <si>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</si>
  <si>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</si>
  <si>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</si>
  <si>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</si>
  <si>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</si>
  <si>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</si>
  <si>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</si>
  <si>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</si>
  <si>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</si>
  <si>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</si>
  <si>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</si>
  <si>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</si>
  <si>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</si>
  <si>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</si>
  <si>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</si>
  <si>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</si>
  <si>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</si>
  <si>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</si>
  <si>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</si>
  <si>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</si>
  <si>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</si>
  <si>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</si>
  <si>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</si>
  <si>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</si>
  <si>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</si>
  <si>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</si>
  <si>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</si>
  <si>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</si>
  <si>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</si>
  <si>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</si>
  <si>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</si>
  <si>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</si>
  <si>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</si>
  <si>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</si>
  <si>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</si>
  <si>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</si>
  <si>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</si>
  <si>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</si>
  <si>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</si>
  <si>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</si>
  <si>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</si>
  <si>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</si>
  <si>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</si>
  <si>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</si>
  <si>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</si>
  <si>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</si>
  <si>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</si>
  <si>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</si>
  <si>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</si>
  <si>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</si>
  <si>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</si>
  <si>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</si>
  <si>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</si>
  <si>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</si>
  <si>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</si>
  <si>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</si>
  <si>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</si>
  <si>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</si>
  <si>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</si>
  <si>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</si>
  <si>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</si>
  <si>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</si>
  <si>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</si>
  <si>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</si>
  <si>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</si>
  <si>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</si>
  <si>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</si>
  <si>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</si>
  <si>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</si>
  <si>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</si>
  <si>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</si>
  <si>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</si>
  <si>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</si>
  <si>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</si>
  <si>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</si>
  <si>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</si>
  <si>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</si>
  <si>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</si>
  <si>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</si>
  <si>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</si>
  <si>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</si>
  <si>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</si>
  <si>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</si>
  <si>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</si>
  <si>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</si>
  <si>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</si>
  <si>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</si>
  <si>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</si>
  <si>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</si>
  <si>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</si>
  <si>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</si>
  <si>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</si>
  <si>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</si>
  <si>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</si>
  <si>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</si>
  <si>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</si>
  <si>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</si>
  <si>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</si>
  <si>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</si>
  <si>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</si>
  <si>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</si>
  <si>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</si>
  <si>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</si>
  <si>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</si>
  <si>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</si>
  <si>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</si>
  <si>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</si>
  <si>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</si>
  <si>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</si>
  <si>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</si>
  <si>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</si>
  <si>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</si>
  <si>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</si>
  <si>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</si>
  <si>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</si>
  <si>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</si>
  <si>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</si>
  <si>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</si>
  <si>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</si>
  <si>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</si>
  <si>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</si>
  <si>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</si>
  <si>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</si>
  <si>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</si>
  <si>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</si>
  <si>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</si>
  <si>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</si>
  <si>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</si>
  <si>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</si>
  <si>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</si>
  <si>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</si>
  <si>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</si>
  <si>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</si>
  <si>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</si>
  <si>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</si>
  <si>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</si>
  <si>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</si>
  <si>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</si>
  <si>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</si>
  <si>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</si>
  <si>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</si>
  <si>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</si>
  <si>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</si>
  <si>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</si>
  <si>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</si>
  <si>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</si>
  <si>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</si>
  <si>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</si>
  <si>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</si>
  <si>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</si>
  <si>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</si>
  <si>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</si>
  <si>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</si>
  <si>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</si>
  <si>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</si>
  <si>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</si>
  <si>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</si>
  <si>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</si>
  <si>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</si>
  <si>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</si>
  <si>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</si>
  <si>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</si>
  <si>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</si>
  <si>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</si>
  <si>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</si>
  <si>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</si>
  <si>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</si>
  <si>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</si>
  <si>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</si>
  <si>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</si>
  <si>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</si>
  <si>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</si>
  <si>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</si>
  <si>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</si>
  <si>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</si>
  <si>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</si>
  <si>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</si>
  <si>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</si>
  <si>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</si>
  <si>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</si>
  <si>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</si>
  <si>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</si>
  <si>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</si>
  <si>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</si>
  <si>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</si>
  <si>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</si>
  <si>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</si>
  <si>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</si>
  <si>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</si>
  <si>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</si>
  <si>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</si>
  <si>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</si>
  <si>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</si>
  <si>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</si>
  <si>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</si>
  <si>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</si>
  <si>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</si>
  <si>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</si>
  <si>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</si>
  <si>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</si>
  <si>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</si>
  <si>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</si>
  <si>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</si>
  <si>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</si>
  <si>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</si>
  <si>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</si>
  <si>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</si>
  <si>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</si>
  <si>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</si>
  <si>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</si>
  <si>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</si>
  <si>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</si>
  <si>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</si>
  <si>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</si>
  <si>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</si>
  <si>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</si>
  <si>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</si>
  <si>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</si>
  <si>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</si>
  <si>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</si>
  <si>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</si>
  <si>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</si>
  <si>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</si>
  <si>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</si>
  <si>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</si>
  <si>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</si>
  <si>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</si>
  <si>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</si>
  <si>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</si>
  <si>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</si>
  <si>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</si>
  <si>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</si>
  <si>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</si>
  <si>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</si>
  <si>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</si>
  <si>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</si>
  <si>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</si>
  <si>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</si>
  <si>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</si>
  <si>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</si>
  <si>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</si>
  <si>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</si>
  <si>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</si>
  <si>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</si>
  <si>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</si>
  <si>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</si>
  <si>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</si>
  <si>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</si>
  <si>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</si>
  <si>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</si>
  <si>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</si>
  <si>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</si>
  <si>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</si>
  <si>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</si>
  <si>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</si>
  <si>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</si>
  <si>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</si>
  <si>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</si>
  <si>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</si>
  <si>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</si>
  <si>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</si>
  <si>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</si>
  <si>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</si>
  <si>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</si>
  <si>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</si>
  <si>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</si>
  <si>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</si>
  <si>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</si>
  <si>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</si>
  <si>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</si>
  <si>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</si>
  <si>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</si>
  <si>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</si>
  <si>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</si>
  <si>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</si>
  <si>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</si>
  <si>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</si>
  <si>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</si>
  <si>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</si>
  <si>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</si>
  <si>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</si>
  <si>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</si>
  <si>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</si>
  <si>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</si>
  <si>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</si>
  <si>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</si>
  <si>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</si>
  <si>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</si>
  <si>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</si>
  <si>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</si>
  <si>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</si>
  <si>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</si>
  <si>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</si>
  <si>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</si>
  <si>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</si>
  <si>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</si>
  <si>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</si>
  <si>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</si>
  <si>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</si>
  <si>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</si>
  <si>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</si>
  <si>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</si>
  <si>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</si>
  <si>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</si>
  <si>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</si>
  <si>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</si>
  <si>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</si>
  <si>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</si>
  <si>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</si>
  <si>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</si>
  <si>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</si>
  <si>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</si>
  <si>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</si>
  <si>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</si>
  <si>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</si>
  <si>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</si>
  <si>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</si>
  <si>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</si>
  <si>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</si>
  <si>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</si>
  <si>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</si>
  <si>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</si>
  <si>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</si>
  <si>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</si>
  <si>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</si>
  <si>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</si>
  <si>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</si>
  <si>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</si>
  <si>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</si>
  <si>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</si>
  <si>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</si>
  <si>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</si>
  <si>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</si>
  <si>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</si>
  <si>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</si>
  <si>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</si>
  <si>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</si>
  <si>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</si>
  <si>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</si>
  <si>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</si>
  <si>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</si>
  <si>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</si>
  <si>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</si>
  <si>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</si>
  <si>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</si>
  <si>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</si>
  <si>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</si>
  <si>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</si>
  <si>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</si>
  <si>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</si>
  <si>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</si>
  <si>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</si>
  <si>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</si>
  <si>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</si>
  <si>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</si>
  <si>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</si>
  <si>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</si>
  <si>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</si>
  <si>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</si>
  <si>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</si>
  <si>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</si>
  <si>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</si>
  <si>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</si>
  <si>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</si>
  <si>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</si>
  <si>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</si>
  <si>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</si>
  <si>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</si>
  <si>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</si>
  <si>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</si>
  <si>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</si>
  <si>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</si>
  <si>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</si>
  <si>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</si>
  <si>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</si>
  <si>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</si>
  <si>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</si>
  <si>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</si>
  <si>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</si>
  <si>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</si>
  <si>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</si>
  <si>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</si>
  <si>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</si>
  <si>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</si>
  <si>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</si>
  <si>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</si>
  <si>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</si>
  <si>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</si>
  <si>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</si>
  <si>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</si>
  <si>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</si>
  <si>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</si>
  <si>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</si>
  <si>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</si>
  <si>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</si>
  <si>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</si>
  <si>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</si>
  <si>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</si>
  <si>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</si>
  <si>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</si>
  <si>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</si>
  <si>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</si>
  <si>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</si>
  <si>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</si>
  <si>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</si>
  <si>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</si>
  <si>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</si>
  <si>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</si>
  <si>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</si>
  <si>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</si>
  <si>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</si>
  <si>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</si>
  <si>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</si>
  <si>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</si>
  <si>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</si>
  <si>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</si>
  <si>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</si>
  <si>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</si>
  <si>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</si>
  <si>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</si>
  <si>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</si>
  <si>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</si>
  <si>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</si>
  <si>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</si>
  <si>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</si>
  <si>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</si>
  <si>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</si>
  <si>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</si>
  <si>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</si>
  <si>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</si>
  <si>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</si>
  <si>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</si>
  <si>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</si>
  <si>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</si>
  <si>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</si>
  <si>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</si>
  <si>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</si>
  <si>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</si>
  <si>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</si>
  <si>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</si>
  <si>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</si>
  <si>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</si>
  <si>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</si>
  <si>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</si>
  <si>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</si>
  <si>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</si>
  <si>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</si>
  <si>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</si>
  <si>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</si>
  <si>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</si>
  <si>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</si>
  <si>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</si>
  <si>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</si>
  <si>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</si>
  <si>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</si>
  <si>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</si>
  <si>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</si>
  <si>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</si>
  <si>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</si>
  <si>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</si>
  <si>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</si>
  <si>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</si>
  <si>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</si>
  <si>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</si>
  <si>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</si>
  <si>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</si>
  <si>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</si>
  <si>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</si>
  <si>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</si>
  <si>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</si>
  <si>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</si>
  <si>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</si>
  <si>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</si>
  <si>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</si>
  <si>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</si>
  <si>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</si>
  <si>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</si>
  <si>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</si>
  <si>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</si>
  <si>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</si>
  <si>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</si>
  <si>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</si>
  <si>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</si>
  <si>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</si>
  <si>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</si>
  <si>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</si>
  <si>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</si>
  <si>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</si>
  <si>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</si>
  <si>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</si>
  <si>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</si>
  <si>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</si>
  <si>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</si>
  <si>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</si>
  <si>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</si>
  <si>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</si>
  <si>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</si>
  <si>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</si>
  <si>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</si>
  <si>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</si>
  <si>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</si>
  <si>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</si>
  <si>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</si>
  <si>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</si>
  <si>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</si>
  <si>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</si>
  <si>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</si>
  <si>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</si>
  <si>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</si>
  <si>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</si>
  <si>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</si>
  <si>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</si>
  <si>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</si>
  <si>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</si>
  <si>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</si>
  <si>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</si>
  <si>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</si>
  <si>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</si>
  <si>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</si>
  <si>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</si>
  <si>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</si>
  <si>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</si>
  <si>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</si>
  <si>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</si>
  <si>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</si>
  <si>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</si>
  <si>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</si>
  <si>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</si>
  <si>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</si>
  <si>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</si>
  <si>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</si>
  <si>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</si>
  <si>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</si>
  <si>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</si>
  <si>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</si>
  <si>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</si>
  <si>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</si>
  <si>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</si>
  <si>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</si>
  <si>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</si>
  <si>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</si>
  <si>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</si>
  <si>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</si>
  <si>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</si>
  <si>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</si>
  <si>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</si>
  <si>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</si>
  <si>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</si>
  <si>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</si>
  <si>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</si>
  <si>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</si>
  <si>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</si>
  <si>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</si>
  <si>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</si>
  <si>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</si>
  <si>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</si>
  <si>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</si>
  <si>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</si>
  <si>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</si>
  <si>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</si>
  <si>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</si>
  <si>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</si>
  <si>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</si>
  <si>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</si>
  <si>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</si>
  <si>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</si>
  <si>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</si>
  <si>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</si>
  <si>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</si>
  <si>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</si>
  <si>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</si>
  <si>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</si>
  <si>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</si>
  <si>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</si>
  <si>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</si>
  <si>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</si>
  <si>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</si>
  <si>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</si>
  <si>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</si>
  <si>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</si>
  <si>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</si>
  <si>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</si>
  <si>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</si>
  <si>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</si>
  <si>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</si>
  <si>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</si>
  <si>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</si>
  <si>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</si>
  <si>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</si>
  <si>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</si>
  <si>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</si>
  <si>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</si>
  <si>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</si>
  <si>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</si>
  <si>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</si>
  <si>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</si>
  <si>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</si>
  <si>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</si>
  <si>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</si>
  <si>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</si>
  <si>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</si>
  <si>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</si>
  <si>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</si>
  <si>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</si>
  <si>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</si>
  <si>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</si>
  <si>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</si>
  <si>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</si>
  <si>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</si>
  <si>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</si>
  <si>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</si>
  <si>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</si>
  <si>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</si>
  <si>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</si>
  <si>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</si>
  <si>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</si>
  <si>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</si>
  <si>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</si>
  <si>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</si>
  <si>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</si>
  <si>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</si>
  <si>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</si>
  <si>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</si>
  <si>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</si>
  <si>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</si>
  <si>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</si>
  <si>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</si>
  <si>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</si>
  <si>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</si>
  <si>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</si>
  <si>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</si>
  <si>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</si>
  <si>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</si>
  <si>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</si>
  <si>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</si>
  <si>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</si>
  <si>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</si>
  <si>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</si>
  <si>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</si>
  <si>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</si>
  <si>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</si>
  <si>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</si>
  <si>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</si>
  <si>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</si>
  <si>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</si>
  <si>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</si>
  <si>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</si>
  <si>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</si>
  <si>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</si>
  <si>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</si>
  <si>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</si>
  <si>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</si>
  <si>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</si>
  <si>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</si>
  <si>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</si>
  <si>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</si>
  <si>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</si>
  <si>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</si>
  <si>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</si>
  <si>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</si>
  <si>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</si>
  <si>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</si>
  <si>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</si>
  <si>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</si>
  <si>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</si>
  <si>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</si>
  <si>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</si>
  <si>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</si>
  <si>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</si>
  <si>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</si>
  <si>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</si>
  <si>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</si>
  <si>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</si>
  <si>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</si>
  <si>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</si>
  <si>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</si>
  <si>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</si>
  <si>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</si>
  <si>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</si>
  <si>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</si>
  <si>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</si>
  <si>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</si>
  <si>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</si>
  <si>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</si>
  <si>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</si>
  <si>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</si>
  <si>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</si>
  <si>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</si>
  <si>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</si>
  <si>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</si>
  <si>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</si>
  <si>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</si>
  <si>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</si>
  <si>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</si>
  <si>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</si>
  <si>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</si>
  <si>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</si>
  <si>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</si>
  <si>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</si>
  <si>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</si>
  <si>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</si>
  <si>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</si>
  <si>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</si>
  <si>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</si>
  <si>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</si>
  <si>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</si>
  <si>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</si>
  <si>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</si>
  <si>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</si>
  <si>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</si>
  <si>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</si>
  <si>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</si>
  <si>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</si>
  <si>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</si>
  <si>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</si>
  <si>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</si>
  <si>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</si>
  <si>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</si>
  <si>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</si>
  <si>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</si>
  <si>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</si>
  <si>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</si>
  <si>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</si>
  <si>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</si>
  <si>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</si>
  <si>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</si>
  <si>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</si>
  <si>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</si>
  <si>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</si>
  <si>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</si>
  <si>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</si>
  <si>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</si>
  <si>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</si>
  <si>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</si>
  <si>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</si>
  <si>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</si>
  <si>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</si>
  <si>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</si>
  <si>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</si>
  <si>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</si>
  <si>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</si>
  <si>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</si>
  <si>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</si>
  <si>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</si>
  <si>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</si>
  <si>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</si>
  <si>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</si>
  <si>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</si>
  <si>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</si>
  <si>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</si>
  <si>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</si>
  <si>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</si>
  <si>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</si>
  <si>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</si>
  <si>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</si>
  <si>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</si>
  <si>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</si>
  <si>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</si>
  <si>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</si>
  <si>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</si>
  <si>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</si>
  <si>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</si>
  <si>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</si>
  <si>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</si>
  <si>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</si>
  <si>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</si>
  <si>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</si>
  <si>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</si>
  <si>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</si>
  <si>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</si>
  <si>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</si>
  <si>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</si>
  <si>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</si>
  <si>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</si>
  <si>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</si>
  <si>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</si>
  <si>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</si>
  <si>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</si>
  <si>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</si>
  <si>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</si>
  <si>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</si>
  <si>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</si>
  <si>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</si>
  <si>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</si>
  <si>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</si>
  <si>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</si>
  <si>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</si>
  <si>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</si>
  <si>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</si>
  <si>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</si>
  <si>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</si>
  <si>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</si>
  <si>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</si>
  <si>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</si>
  <si>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</si>
  <si>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</si>
  <si>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</si>
  <si>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</si>
  <si>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</si>
  <si>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</si>
  <si>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</si>
  <si>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</si>
  <si>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</si>
  <si>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</si>
  <si>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</si>
  <si>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</si>
  <si>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</si>
  <si>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</si>
  <si>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</si>
  <si>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</si>
  <si>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</si>
  <si>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</si>
  <si>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</si>
  <si>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</si>
  <si>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</si>
  <si>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</si>
  <si>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</si>
  <si>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</si>
  <si>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</si>
  <si>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</si>
  <si>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</si>
  <si>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</si>
  <si>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</si>
  <si>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</si>
  <si>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</si>
  <si>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</si>
  <si>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</si>
  <si>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</si>
  <si>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</si>
  <si>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</si>
  <si>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</si>
  <si>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</si>
  <si>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</si>
  <si>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</si>
  <si>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</si>
  <si>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</si>
  <si>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</si>
  <si>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</si>
  <si>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</si>
  <si>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</si>
  <si>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</si>
  <si>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</si>
  <si>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</si>
  <si>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</si>
  <si>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</si>
  <si>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</si>
  <si>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</si>
  <si>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</si>
  <si>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</si>
  <si>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</si>
  <si>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</si>
  <si>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</si>
  <si>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</si>
  <si>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</si>
  <si>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</si>
  <si>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</si>
  <si>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</si>
  <si>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</si>
  <si>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</si>
  <si>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</si>
  <si>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</si>
  <si>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</si>
  <si>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</si>
  <si>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</si>
  <si>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</si>
  <si>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</si>
  <si>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</si>
  <si>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</si>
  <si>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</si>
  <si>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</si>
  <si>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</si>
  <si>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</si>
  <si>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</si>
  <si>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</si>
  <si>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</si>
  <si>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</si>
  <si>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</si>
  <si>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</si>
  <si>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</si>
  <si>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</si>
  <si>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</si>
  <si>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</si>
  <si>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</si>
  <si>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</si>
  <si>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</si>
  <si>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</si>
  <si>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</si>
  <si>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</si>
  <si>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</si>
  <si>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</si>
  <si>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</si>
  <si>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</si>
  <si>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</si>
  <si>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</si>
  <si>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</si>
  <si>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</si>
  <si>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</si>
  <si>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</si>
  <si>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</si>
  <si>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</si>
  <si>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</si>
  <si>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</si>
  <si>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</si>
  <si>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</si>
  <si>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</si>
  <si>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</si>
  <si>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</si>
  <si>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</si>
  <si>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</si>
  <si>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</si>
  <si>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</si>
  <si>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</si>
  <si>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</si>
  <si>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</si>
  <si>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</si>
  <si>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</si>
  <si>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</si>
  <si>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</si>
  <si>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</si>
  <si>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</si>
  <si>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</si>
  <si>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</si>
  <si>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</si>
  <si>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</si>
  <si>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</si>
  <si>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</si>
  <si>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</si>
  <si>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</si>
  <si>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</si>
  <si>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</si>
  <si>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</si>
  <si>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</si>
  <si>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</si>
  <si>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</si>
  <si>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</si>
  <si>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</si>
  <si>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</si>
  <si>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</si>
  <si>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</si>
  <si>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</si>
  <si>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</si>
  <si>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</si>
  <si>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</si>
  <si>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</si>
  <si>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</si>
  <si>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</si>
  <si>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</si>
  <si>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</si>
  <si>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</si>
  <si>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</si>
  <si>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</si>
  <si>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</si>
  <si>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</si>
  <si>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</si>
  <si>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</si>
  <si>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</si>
  <si>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</si>
  <si>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</si>
  <si>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</si>
  <si>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</si>
  <si>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</si>
  <si>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</si>
  <si>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</si>
  <si>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</si>
  <si>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</si>
  <si>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</si>
  <si>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</si>
  <si>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</si>
  <si>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</si>
  <si>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</si>
  <si>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</si>
  <si>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</si>
  <si>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</si>
  <si>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</si>
  <si>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</si>
  <si>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</si>
  <si>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</si>
  <si>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</si>
  <si>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</si>
  <si>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</si>
  <si>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</si>
  <si>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</si>
  <si>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</si>
  <si>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</si>
  <si>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</si>
  <si>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</si>
  <si>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</si>
  <si>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</si>
  <si>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</si>
  <si>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</si>
  <si>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</si>
  <si>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</si>
  <si>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</si>
  <si>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</si>
  <si>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</si>
  <si>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</si>
  <si>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</si>
  <si>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</si>
  <si>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</si>
  <si>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</si>
  <si>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</si>
  <si>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</si>
  <si>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</si>
  <si>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</si>
  <si>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</si>
  <si>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</si>
  <si>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</si>
  <si>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</si>
  <si>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</si>
  <si>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</si>
  <si>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</si>
  <si>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</si>
  <si>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</si>
  <si>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</si>
  <si>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</si>
  <si>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</si>
  <si>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</si>
  <si>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</si>
  <si>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</si>
  <si>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</si>
  <si>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</si>
  <si>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</si>
  <si>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</si>
  <si>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</si>
  <si>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</si>
  <si>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</si>
  <si>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</si>
  <si>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</si>
  <si>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</si>
  <si>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</si>
  <si>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</si>
  <si>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</si>
  <si>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</si>
  <si>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</si>
  <si>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</si>
  <si>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</si>
  <si>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</si>
  <si>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</si>
  <si>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</si>
  <si>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</si>
  <si>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</si>
  <si>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</si>
  <si>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</si>
  <si>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</si>
  <si>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</si>
  <si>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</si>
  <si>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</si>
  <si>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</si>
  <si>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</si>
  <si>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</si>
  <si>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</si>
  <si>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</si>
  <si>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</si>
  <si>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</si>
  <si>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</si>
  <si>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</si>
  <si>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</si>
  <si>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</si>
  <si>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</si>
  <si>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</si>
  <si>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</si>
  <si>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</si>
  <si>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</si>
  <si>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</si>
  <si>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</si>
  <si>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</si>
  <si>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</si>
  <si>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</si>
  <si>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</si>
  <si>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</si>
  <si>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</si>
  <si>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</si>
  <si>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</si>
  <si>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</si>
  <si>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</si>
  <si>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</si>
  <si>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</si>
  <si>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</si>
  <si>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</si>
  <si>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</si>
  <si>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</si>
  <si>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</si>
  <si>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</si>
  <si>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</si>
  <si>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</si>
  <si>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</si>
  <si>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</si>
  <si>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</si>
  <si>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</si>
  <si>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</si>
  <si>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</si>
  <si>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</si>
  <si>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</si>
  <si>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</si>
  <si>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</si>
  <si>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</si>
  <si>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</si>
  <si>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</si>
  <si>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</si>
  <si>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</si>
  <si>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</si>
  <si>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</si>
  <si>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</si>
  <si>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</si>
  <si>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</si>
  <si>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</si>
  <si>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</si>
  <si>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</si>
  <si>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</si>
  <si>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</si>
  <si>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</si>
  <si>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</si>
  <si>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</si>
  <si>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</si>
  <si>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</si>
  <si>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</si>
  <si>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</si>
  <si>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</si>
  <si>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</si>
  <si>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</si>
  <si>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</si>
  <si>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</si>
  <si>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</si>
  <si>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</si>
  <si>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</si>
  <si>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</si>
  <si>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</si>
  <si>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</si>
  <si>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</si>
  <si>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</si>
  <si>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</si>
  <si>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</si>
  <si>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</si>
  <si>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</si>
  <si>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</si>
  <si>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</si>
  <si>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</si>
  <si>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</si>
  <si>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</si>
  <si>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</si>
  <si>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</si>
  <si>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</si>
  <si>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</si>
  <si>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</si>
  <si>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</si>
  <si>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</si>
  <si>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</si>
  <si>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</si>
  <si>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</si>
  <si>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</si>
  <si>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</si>
  <si>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</si>
  <si>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</si>
  <si>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</si>
  <si>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</si>
  <si>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</si>
  <si>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</si>
  <si>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</si>
  <si>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</si>
  <si>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</si>
  <si>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</si>
  <si>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</si>
  <si>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</si>
  <si>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</si>
  <si>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</si>
  <si>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</si>
  <si>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</si>
  <si>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</si>
  <si>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</si>
  <si>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</si>
  <si>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</si>
  <si>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</si>
  <si>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</si>
  <si>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</si>
  <si>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</si>
  <si>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</si>
  <si>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</si>
  <si>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</si>
  <si>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</si>
  <si>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</si>
  <si>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</si>
  <si>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</si>
  <si>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</si>
  <si>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</si>
  <si>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</si>
  <si>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</si>
  <si>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</si>
  <si>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</si>
  <si>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</si>
  <si>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</si>
  <si>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</si>
  <si>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</si>
  <si>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</si>
  <si>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</si>
  <si>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</si>
  <si>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</si>
  <si>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</si>
  <si>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</si>
  <si>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</si>
  <si>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</si>
  <si>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</si>
  <si>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</si>
  <si>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</si>
  <si>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</si>
  <si>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</si>
  <si>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</si>
  <si>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</si>
  <si>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</si>
  <si>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</si>
  <si>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</si>
  <si>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</si>
  <si>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</si>
  <si>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</si>
  <si>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</si>
  <si>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</si>
  <si>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</si>
  <si>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</si>
  <si>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</si>
  <si>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</si>
  <si>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</si>
  <si>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</si>
  <si>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</si>
  <si>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</si>
  <si>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</si>
  <si>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</si>
  <si>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</si>
  <si>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</si>
  <si>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</si>
  <si>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</si>
  <si>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</si>
  <si>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</si>
  <si>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</si>
  <si>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</si>
  <si>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</si>
  <si>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</si>
  <si>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</si>
  <si>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</si>
  <si>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</si>
  <si>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</si>
  <si>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</si>
  <si>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</si>
  <si>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</si>
  <si>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</si>
  <si>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</si>
  <si>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</si>
  <si>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</si>
  <si>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</si>
  <si>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</si>
  <si>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</si>
  <si>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</si>
  <si>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</si>
  <si>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</si>
  <si>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</si>
  <si>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</si>
  <si>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</si>
  <si>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</si>
  <si>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</si>
  <si>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</si>
  <si>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</si>
  <si>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</si>
  <si>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</si>
  <si>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</si>
  <si>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</si>
  <si>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</si>
  <si>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</si>
  <si>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</si>
  <si>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</si>
  <si>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</si>
  <si>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</si>
  <si>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</si>
  <si>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</si>
  <si>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</si>
  <si>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</si>
  <si>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</si>
  <si>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</si>
  <si>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</si>
  <si>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</si>
  <si>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</si>
  <si>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</si>
  <si>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</si>
  <si>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</si>
  <si>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</si>
  <si>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</si>
  <si>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</si>
  <si>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</si>
  <si>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</si>
  <si>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</si>
  <si>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</si>
  <si>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</si>
  <si>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</si>
  <si>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</si>
  <si>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</si>
  <si>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</si>
  <si>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</si>
  <si>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</si>
  <si>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</si>
  <si>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</si>
  <si>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</si>
  <si>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</si>
  <si>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</si>
  <si>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</si>
  <si>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</si>
  <si>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</si>
  <si>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</si>
  <si>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</si>
  <si>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</si>
  <si>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</si>
  <si>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</si>
  <si>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</si>
  <si>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</si>
  <si>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</si>
  <si>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</si>
  <si>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</si>
  <si>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</si>
  <si>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</si>
  <si>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</si>
  <si>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</si>
  <si>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</si>
  <si>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</si>
  <si>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</si>
  <si>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</si>
  <si>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</si>
  <si>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</si>
  <si>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</si>
  <si>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</si>
  <si>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</si>
  <si>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</si>
  <si>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</si>
  <si>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</si>
  <si>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</si>
  <si>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</si>
  <si>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</si>
  <si>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</si>
  <si>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</si>
  <si>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</si>
  <si>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</si>
  <si>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</si>
  <si>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</si>
  <si>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</si>
  <si>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</si>
  <si>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</si>
  <si>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</si>
  <si>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</si>
  <si>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</si>
  <si>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</si>
  <si>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</si>
  <si>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</si>
  <si>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</si>
  <si>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</si>
  <si>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</si>
  <si>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</si>
  <si>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</si>
  <si>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</si>
  <si>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</si>
  <si>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</si>
  <si>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</si>
  <si>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</si>
  <si>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</si>
  <si>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</si>
  <si>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</si>
  <si>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</si>
  <si>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</si>
  <si>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</si>
  <si>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</si>
  <si>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</si>
  <si>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</si>
  <si>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</si>
  <si>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</si>
  <si>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</si>
  <si>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</si>
  <si>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</si>
  <si>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</si>
  <si>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</si>
  <si>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</si>
  <si>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</si>
  <si>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</si>
  <si>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</si>
  <si>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</si>
  <si>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</si>
  <si>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</si>
  <si>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</si>
  <si>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</si>
  <si>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</si>
  <si>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</si>
  <si>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</si>
  <si>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</si>
  <si>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</si>
  <si>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</si>
  <si>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</si>
  <si>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</si>
  <si>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</si>
  <si>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</si>
  <si>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</si>
  <si>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</si>
  <si>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</si>
  <si>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</si>
  <si>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</si>
  <si>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</si>
  <si>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</si>
  <si>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</si>
  <si>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</si>
  <si>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</si>
  <si>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</si>
  <si>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</si>
  <si>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</si>
  <si>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</si>
  <si>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</si>
  <si>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</si>
  <si>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</si>
  <si>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</si>
  <si>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</si>
  <si>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</si>
  <si>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</si>
  <si>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</si>
  <si>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</si>
  <si>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</si>
  <si>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</si>
  <si>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</si>
  <si>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</si>
  <si>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</si>
  <si>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</si>
  <si>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</si>
  <si>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</si>
  <si>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</si>
  <si>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</si>
  <si>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</si>
  <si>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</si>
  <si>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</si>
  <si>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</si>
  <si>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</si>
  <si>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</si>
  <si>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</si>
  <si>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</si>
  <si>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</si>
  <si>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</si>
  <si>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</si>
  <si>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</si>
  <si>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</si>
  <si>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</si>
  <si>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</si>
  <si>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</si>
  <si>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</si>
  <si>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</si>
  <si>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</si>
  <si>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</si>
  <si>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</si>
  <si>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</si>
  <si>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</si>
  <si>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</si>
  <si>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</si>
  <si>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</si>
  <si>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</si>
  <si>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</si>
  <si>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</si>
  <si>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</si>
  <si>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</si>
  <si>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</si>
  <si>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</si>
  <si>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</si>
  <si>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</si>
  <si>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</si>
  <si>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</si>
  <si>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</si>
  <si>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</si>
  <si>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</si>
  <si>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</si>
  <si>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</si>
  <si>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</si>
  <si>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</si>
  <si>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</si>
  <si>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</si>
  <si>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</si>
  <si>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</si>
  <si>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</si>
  <si>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</si>
  <si>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</si>
  <si>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</si>
  <si>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</si>
  <si>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</si>
  <si>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</si>
  <si>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</si>
  <si>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</si>
  <si>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</si>
  <si>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</si>
  <si>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</si>
  <si>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</si>
  <si>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</si>
  <si>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</si>
  <si>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</si>
  <si>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</si>
  <si>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</si>
  <si>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</si>
  <si>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</si>
  <si>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</si>
  <si>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</si>
  <si>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</si>
  <si>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</si>
  <si>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</si>
  <si>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</si>
  <si>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</si>
  <si>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</si>
  <si>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</si>
  <si>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</si>
  <si>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</si>
  <si>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</si>
  <si>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</si>
  <si>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</si>
  <si>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</si>
  <si>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</si>
  <si>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</si>
  <si>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</si>
  <si>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</si>
  <si>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</si>
  <si>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</si>
  <si>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</si>
  <si>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</si>
  <si>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</si>
  <si>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</si>
  <si>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</si>
  <si>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</si>
  <si>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</si>
  <si>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</si>
  <si>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</si>
  <si>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</si>
  <si>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</si>
  <si>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</si>
  <si>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</si>
  <si>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</si>
  <si>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</si>
  <si>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</si>
  <si>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</si>
  <si>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</si>
  <si>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</si>
  <si>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</si>
  <si>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</si>
  <si>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</si>
  <si>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</si>
  <si>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</si>
  <si>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</si>
  <si>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</si>
  <si>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</si>
  <si>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</si>
  <si>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</si>
  <si>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</si>
  <si>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</si>
  <si>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</si>
  <si>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</si>
  <si>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</si>
  <si>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</si>
  <si>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</si>
  <si>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</si>
  <si>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</si>
  <si>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</si>
  <si>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</si>
  <si>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</si>
  <si>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</si>
  <si>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</si>
  <si>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</si>
  <si>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</si>
  <si>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</si>
  <si>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</si>
  <si>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</si>
  <si>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</si>
  <si>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</si>
  <si>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</si>
  <si>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</si>
  <si>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</si>
  <si>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</si>
  <si>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</si>
  <si>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</si>
  <si>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</si>
  <si>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</si>
  <si>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</si>
  <si>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</si>
  <si>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</si>
  <si>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</si>
  <si>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</si>
  <si>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</si>
  <si>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</si>
  <si>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</si>
  <si>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</si>
  <si>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</si>
  <si>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</si>
  <si>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</si>
  <si>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</si>
  <si>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</si>
  <si>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</si>
  <si>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</si>
  <si>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</si>
  <si>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</si>
  <si>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</si>
  <si>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</si>
  <si>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</si>
  <si>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</si>
  <si>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</si>
  <si>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</si>
  <si>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</si>
  <si>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</si>
  <si>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</si>
  <si>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</si>
  <si>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</si>
  <si>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</si>
  <si>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</si>
  <si>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</si>
  <si>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</si>
  <si>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</si>
  <si>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</si>
  <si>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</si>
  <si>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</si>
  <si>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</si>
  <si>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</si>
  <si>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</si>
  <si>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</si>
  <si>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</si>
  <si>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</si>
  <si>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</si>
  <si>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</si>
  <si>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</si>
  <si>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</si>
  <si>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</si>
  <si>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</si>
  <si>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</si>
  <si>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</si>
  <si>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</si>
  <si>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</si>
  <si>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</si>
  <si>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</si>
  <si>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</si>
  <si>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</si>
  <si>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</si>
  <si>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</si>
  <si>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</si>
  <si>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</si>
  <si>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</si>
  <si>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</si>
  <si>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</si>
  <si>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</si>
  <si>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</si>
  <si>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</si>
  <si>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</si>
  <si>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</si>
  <si>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</si>
  <si>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</si>
  <si>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</si>
  <si>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</si>
  <si>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</si>
  <si>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</si>
  <si>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</si>
  <si>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</si>
  <si>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</si>
  <si>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</si>
  <si>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</si>
  <si>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</si>
  <si>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</si>
  <si>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</si>
  <si>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</si>
  <si>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</si>
  <si>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</si>
  <si>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</si>
  <si>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</si>
  <si>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</si>
  <si>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</si>
  <si>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</si>
  <si>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</si>
  <si>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</si>
  <si>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</si>
  <si>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</si>
  <si>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</si>
  <si>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</si>
  <si>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</si>
  <si>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</si>
  <si>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</si>
  <si>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</si>
  <si>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</si>
  <si>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</si>
  <si>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</si>
  <si>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</si>
  <si>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</si>
  <si>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</si>
  <si>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</si>
  <si>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</si>
  <si>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</si>
  <si>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</si>
  <si>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</si>
  <si>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</si>
  <si>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</si>
  <si>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</si>
  <si>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</si>
  <si>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</si>
  <si>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</si>
  <si>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</si>
  <si>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</si>
  <si>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</si>
  <si>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</si>
  <si>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</si>
  <si>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</si>
  <si>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</si>
  <si>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</si>
  <si>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</si>
  <si>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</si>
  <si>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</si>
  <si>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</si>
  <si>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</si>
  <si>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</si>
  <si>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</si>
  <si>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</si>
  <si>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</si>
  <si>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</si>
  <si>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</si>
  <si>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</si>
  <si>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</si>
  <si>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</si>
  <si>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</si>
  <si>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</si>
  <si>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</si>
  <si>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</si>
  <si>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</si>
  <si>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</si>
  <si>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</si>
  <si>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</si>
  <si>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</si>
  <si>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</si>
  <si>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</si>
  <si>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</si>
  <si>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</si>
  <si>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</si>
  <si>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</si>
  <si>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</si>
  <si>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</si>
  <si>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</si>
  <si>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</si>
  <si>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</si>
  <si>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</si>
  <si>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</si>
  <si>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</si>
  <si>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</si>
  <si>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</si>
  <si>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</si>
  <si>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</si>
  <si>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</si>
  <si>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</si>
  <si>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</si>
  <si>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</si>
  <si>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</si>
  <si>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</si>
  <si>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</si>
  <si>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</si>
  <si>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</si>
  <si>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</si>
  <si>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</si>
  <si>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</si>
  <si>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</si>
  <si>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</si>
  <si>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</si>
  <si>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</si>
  <si>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</si>
  <si>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</si>
  <si>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</si>
  <si>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</si>
  <si>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</si>
  <si>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</si>
  <si>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</si>
  <si>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</si>
  <si>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</si>
  <si>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</si>
  <si>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</si>
  <si>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</si>
  <si>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</si>
  <si>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</si>
  <si>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</si>
  <si>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</si>
  <si>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</si>
  <si>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</si>
  <si>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</si>
  <si>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</si>
  <si>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</si>
  <si>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</si>
  <si>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</si>
  <si>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</si>
  <si>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</si>
  <si>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</si>
  <si>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</si>
  <si>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</si>
  <si>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</si>
  <si>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</si>
  <si>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</si>
  <si>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</si>
  <si>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</si>
  <si>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</si>
  <si>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</si>
  <si>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</si>
  <si>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</si>
  <si>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</si>
  <si>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</si>
  <si>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</si>
  <si>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</si>
  <si>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</si>
  <si>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</si>
  <si>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</si>
  <si>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</si>
  <si>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</si>
  <si>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</si>
  <si>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</si>
  <si>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</si>
  <si>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</si>
  <si>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</si>
  <si>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</si>
  <si>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</si>
  <si>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</si>
  <si>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</si>
  <si>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</si>
  <si>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</si>
  <si>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</si>
  <si>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</si>
  <si>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</si>
  <si>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</si>
  <si>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</si>
  <si>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</si>
  <si>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</si>
  <si>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</si>
  <si>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</si>
  <si>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</si>
  <si>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</si>
  <si>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</si>
  <si>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</si>
  <si>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</si>
  <si>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</si>
  <si>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</si>
  <si>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</si>
  <si>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</si>
  <si>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</si>
  <si>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</si>
  <si>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</si>
  <si>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</si>
  <si>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</si>
  <si>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</si>
  <si>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</si>
  <si>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</si>
  <si>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</si>
  <si>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</si>
  <si>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</si>
  <si>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</si>
  <si>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</si>
  <si>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</si>
  <si>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</si>
  <si>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</si>
  <si>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</si>
  <si>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</si>
  <si>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</si>
  <si>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</si>
  <si>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</si>
  <si>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</si>
  <si>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</si>
  <si>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</si>
  <si>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</si>
  <si>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</si>
  <si>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</si>
  <si>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</si>
  <si>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</si>
  <si>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</si>
  <si>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</si>
  <si>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</si>
  <si>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</si>
  <si>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</si>
  <si>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</si>
  <si>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</si>
  <si>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</si>
  <si>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</si>
  <si>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</si>
  <si>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</si>
  <si>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</si>
  <si>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</si>
  <si>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</si>
  <si>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</si>
  <si>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</si>
  <si>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</si>
  <si>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</si>
  <si>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</si>
  <si>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</si>
  <si>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</si>
  <si>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</si>
  <si>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</si>
  <si>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</si>
  <si>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</si>
  <si>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</si>
  <si>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</si>
  <si>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</si>
  <si>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</si>
  <si>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</si>
  <si>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</si>
  <si>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</si>
  <si>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</si>
  <si>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</si>
  <si>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</si>
  <si>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</si>
  <si>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</si>
  <si>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</si>
  <si>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</si>
  <si>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</si>
  <si>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</si>
  <si>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</si>
  <si>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</si>
  <si>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</si>
  <si>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</si>
  <si>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</si>
  <si>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</si>
  <si>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</si>
  <si>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</si>
  <si>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</si>
  <si>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</si>
  <si>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</si>
  <si>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</si>
  <si>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</si>
  <si>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</si>
  <si>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</si>
  <si>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</si>
  <si>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</si>
  <si>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</si>
  <si>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</si>
  <si>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</si>
  <si>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</si>
  <si>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</si>
  <si>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</si>
  <si>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</si>
  <si>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</si>
  <si>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</si>
  <si>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</si>
  <si>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</si>
  <si>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</si>
  <si>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</si>
  <si>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</si>
  <si>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</si>
  <si>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</si>
  <si>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</si>
  <si>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</si>
  <si>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</si>
  <si>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</si>
  <si>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</si>
  <si>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</si>
  <si>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</si>
  <si>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</si>
  <si>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</si>
  <si>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</si>
  <si>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</si>
  <si>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</si>
  <si>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</si>
  <si>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</si>
  <si>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</si>
  <si>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</si>
  <si>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</si>
  <si>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</si>
  <si>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</si>
  <si>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</si>
  <si>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</si>
  <si>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</si>
  <si>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</si>
  <si>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</si>
  <si>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</si>
  <si>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</si>
  <si>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</si>
  <si>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</si>
  <si>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</si>
  <si>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</si>
  <si>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</si>
  <si>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</si>
  <si>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</si>
  <si>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</si>
  <si>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</si>
  <si>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</si>
  <si>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</si>
  <si>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</si>
  <si>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</si>
  <si>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</si>
  <si>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</si>
  <si>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</si>
  <si>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</si>
  <si>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</si>
  <si>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</si>
  <si>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</si>
  <si>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</si>
  <si>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</si>
  <si>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</si>
  <si>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</si>
  <si>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</si>
  <si>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</si>
  <si>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</si>
  <si>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</si>
  <si>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</si>
  <si>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</si>
  <si>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</si>
  <si>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</si>
  <si>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</si>
  <si>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</si>
  <si>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</si>
  <si>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</si>
  <si>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</si>
  <si>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</si>
  <si>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</si>
  <si>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</si>
  <si>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</si>
  <si>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</si>
  <si>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</si>
  <si>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</si>
  <si>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</si>
  <si>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</si>
  <si>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</si>
  <si>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</si>
  <si>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</si>
  <si>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</si>
  <si>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</si>
  <si>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</si>
  <si>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</si>
  <si>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</si>
  <si>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</si>
  <si>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</si>
  <si>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</si>
  <si>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</si>
  <si>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</si>
  <si>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</si>
  <si>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</si>
  <si>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</si>
  <si>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</si>
  <si>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</si>
  <si>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</si>
  <si>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</si>
  <si>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</si>
  <si>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</si>
  <si>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</si>
  <si>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</si>
  <si>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</si>
  <si>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</si>
  <si>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</si>
  <si>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</si>
  <si>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</si>
  <si>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</si>
  <si>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</si>
  <si>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</si>
  <si>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</si>
  <si>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</si>
  <si>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</si>
  <si>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</si>
  <si>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</si>
  <si>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</si>
  <si>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</si>
  <si>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</si>
  <si>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</si>
  <si>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</si>
  <si>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</si>
  <si>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</si>
  <si>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</si>
  <si>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</si>
  <si>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</si>
  <si>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</si>
  <si>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</si>
  <si>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</si>
  <si>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</si>
  <si>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</si>
  <si>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</si>
  <si>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</si>
  <si>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</si>
  <si>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</si>
  <si>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</si>
  <si>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</si>
  <si>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</si>
  <si>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</si>
  <si>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</si>
  <si>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</si>
  <si>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</si>
  <si>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</si>
  <si>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</si>
  <si>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</si>
  <si>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</si>
  <si>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</si>
  <si>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</si>
  <si>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</si>
  <si>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</si>
  <si>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</si>
  <si>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</si>
  <si>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</si>
  <si>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</si>
  <si>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</si>
  <si>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</si>
  <si>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</si>
  <si>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</si>
  <si>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</si>
  <si>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</si>
  <si>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</si>
  <si>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</si>
  <si>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</si>
  <si>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</si>
  <si>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</si>
  <si>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</si>
  <si>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</si>
  <si>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</si>
  <si>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</si>
  <si>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</si>
  <si>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</si>
  <si>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</si>
  <si>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</si>
  <si>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</si>
  <si>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</si>
  <si>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</si>
  <si>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</si>
  <si>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</si>
  <si>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</si>
  <si>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</si>
  <si>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</si>
  <si>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</si>
  <si>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</si>
  <si>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</si>
  <si>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</si>
  <si>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</si>
  <si>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</si>
  <si>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</si>
  <si>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</si>
  <si>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</si>
  <si>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</si>
  <si>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</si>
  <si>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</si>
  <si>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</si>
  <si>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</si>
  <si>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</si>
  <si>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</si>
  <si>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</si>
  <si>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</si>
  <si>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</si>
  <si>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</si>
  <si>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</si>
  <si>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</si>
  <si>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</si>
  <si>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</si>
  <si>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</si>
  <si>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</si>
  <si>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</si>
  <si>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</si>
  <si>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</si>
  <si>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</si>
  <si>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</si>
  <si>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</si>
  <si>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</si>
  <si>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</si>
  <si>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</si>
  <si>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</si>
  <si>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</si>
  <si>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</si>
  <si>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</si>
  <si>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</si>
  <si>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</si>
  <si>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</si>
  <si>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</si>
  <si>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</si>
  <si>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</si>
  <si>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</si>
  <si>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</si>
  <si>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</si>
  <si>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</si>
  <si>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</si>
  <si>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</si>
  <si>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</si>
  <si>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</si>
  <si>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</si>
  <si>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</si>
  <si>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</si>
  <si>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</si>
  <si>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</si>
  <si>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</si>
  <si>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</si>
  <si>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</si>
  <si>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</si>
  <si>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</si>
  <si>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</si>
  <si>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</si>
  <si>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</si>
  <si>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</si>
  <si>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</si>
  <si>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</si>
  <si>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</si>
  <si>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</si>
  <si>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</si>
  <si>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</si>
  <si>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</si>
  <si>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</si>
  <si>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</si>
  <si>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</si>
  <si>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</si>
  <si>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</si>
  <si>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</si>
  <si>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</si>
  <si>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</si>
  <si>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</si>
  <si>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</si>
  <si>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</si>
  <si>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</si>
  <si>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</si>
  <si>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</si>
  <si>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</si>
  <si>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</si>
  <si>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</si>
  <si>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</si>
  <si>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</si>
  <si>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</si>
  <si>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</si>
  <si>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</si>
  <si>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</si>
  <si>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</si>
  <si>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</si>
  <si>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</si>
  <si>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</si>
  <si>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</si>
  <si>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</si>
  <si>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</si>
  <si>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</si>
  <si>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</si>
  <si>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</si>
  <si>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</si>
  <si>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</si>
  <si>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</si>
  <si>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</si>
  <si>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</si>
  <si>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</si>
  <si>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</si>
  <si>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</si>
  <si>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</si>
  <si>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</si>
  <si>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</si>
  <si>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</si>
  <si>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</si>
  <si>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</si>
  <si>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</si>
  <si>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</si>
  <si>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</si>
  <si>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</si>
  <si>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</si>
  <si>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</si>
  <si>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</si>
  <si>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</si>
  <si>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</si>
  <si>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</si>
  <si>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</si>
  <si>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</si>
  <si>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</si>
  <si>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</si>
  <si>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</si>
  <si>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</si>
  <si>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</si>
  <si>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</si>
  <si>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</si>
  <si>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</si>
  <si>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</si>
  <si>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</si>
  <si>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</si>
  <si>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</si>
  <si>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</si>
  <si>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</si>
  <si>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</si>
  <si>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</si>
  <si>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</si>
  <si>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</si>
  <si>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</si>
  <si>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</si>
  <si>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</si>
  <si>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</si>
  <si>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</si>
  <si>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</si>
  <si>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</si>
  <si>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</si>
  <si>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</si>
  <si>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</si>
  <si>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</si>
  <si>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</si>
  <si>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</si>
  <si>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</si>
  <si>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</si>
  <si>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</si>
  <si>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</si>
  <si>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</si>
  <si>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</si>
  <si>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</si>
  <si>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</si>
  <si>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</si>
  <si>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</si>
  <si>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</si>
  <si>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</si>
  <si>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</si>
  <si>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</si>
  <si>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</si>
  <si>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</si>
  <si>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</si>
  <si>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</si>
  <si>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</si>
  <si>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</si>
  <si>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</si>
  <si>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</si>
  <si>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</si>
  <si>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</si>
  <si>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</si>
  <si>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</si>
  <si>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</si>
  <si>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</si>
  <si>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</si>
  <si>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</si>
  <si>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</si>
  <si>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</si>
  <si>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</si>
  <si>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</si>
  <si>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</si>
  <si>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</si>
  <si>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</si>
  <si>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</si>
  <si>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</si>
  <si>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</si>
  <si>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</si>
  <si>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</si>
  <si>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</si>
  <si>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</si>
  <si>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</si>
  <si>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</si>
  <si>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</si>
  <si>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</si>
  <si>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</si>
  <si>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</si>
  <si>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</si>
  <si>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</si>
  <si>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</si>
  <si>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</si>
  <si>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</si>
  <si>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</si>
  <si>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</si>
  <si>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</si>
  <si>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</si>
  <si>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</si>
  <si>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</si>
  <si>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</si>
  <si>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</si>
  <si>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</si>
  <si>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</si>
  <si>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</si>
  <si>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</si>
  <si>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</si>
  <si>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</si>
  <si>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</si>
  <si>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</si>
  <si>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</si>
  <si>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</si>
  <si>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</si>
  <si>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</si>
  <si>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</si>
  <si>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</si>
  <si>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</si>
  <si>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</si>
  <si>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</si>
  <si>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</si>
  <si>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</si>
  <si>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</si>
  <si>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</si>
  <si>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</si>
  <si>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</si>
  <si>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</si>
  <si>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</si>
  <si>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</si>
  <si>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</si>
  <si>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</si>
  <si>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</si>
  <si>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</si>
  <si>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</si>
  <si>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</si>
  <si>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</si>
  <si>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</si>
  <si>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</si>
  <si>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</si>
  <si>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</si>
  <si>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</si>
  <si>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</si>
  <si>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</si>
  <si>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</si>
  <si>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</si>
  <si>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</si>
  <si>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</si>
  <si>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</si>
  <si>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</si>
  <si>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</si>
  <si>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</si>
  <si>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</si>
  <si>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</si>
  <si>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</si>
  <si>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</si>
  <si>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</si>
  <si>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</si>
  <si>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</si>
  <si>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</si>
  <si>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</si>
  <si>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</si>
  <si>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</si>
  <si>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</si>
  <si>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</si>
  <si>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</si>
  <si>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</si>
  <si>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</si>
  <si>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</si>
  <si>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</si>
  <si>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</si>
  <si>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</si>
  <si>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</si>
  <si>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</si>
  <si>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</si>
  <si>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</si>
  <si>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</si>
  <si>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</si>
  <si>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</si>
  <si>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</si>
  <si>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</si>
  <si>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</si>
  <si>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</si>
  <si>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</si>
  <si>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</si>
  <si>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</si>
  <si>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</si>
  <si>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</si>
  <si>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</si>
  <si>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</si>
  <si>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</si>
  <si>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</si>
  <si>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</si>
  <si>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</si>
  <si>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</si>
  <si>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</si>
  <si>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</si>
  <si>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</si>
  <si>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</si>
  <si>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</si>
  <si>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</si>
  <si>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</si>
  <si>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</si>
  <si>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</si>
  <si>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</si>
  <si>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</si>
  <si>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</si>
  <si>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</si>
  <si>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</si>
  <si>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</si>
  <si>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</si>
  <si>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</si>
  <si>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</si>
  <si>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</si>
  <si>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</si>
  <si>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</si>
  <si>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</si>
  <si>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</si>
  <si>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</si>
  <si>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</si>
  <si>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</si>
  <si>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</si>
  <si>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</si>
  <si>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</si>
  <si>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</si>
  <si>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</si>
  <si>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</si>
  <si>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</si>
  <si>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</si>
  <si>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</si>
  <si>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</si>
  <si>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</si>
  <si>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</si>
  <si>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</si>
  <si>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</si>
  <si>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</si>
  <si>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</si>
  <si>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</si>
  <si>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</si>
  <si>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</si>
  <si>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</si>
  <si>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</si>
  <si>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</si>
  <si>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</si>
  <si>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</si>
  <si>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</si>
  <si>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</si>
  <si>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</si>
  <si>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</si>
  <si>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</si>
  <si>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</si>
  <si>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</si>
  <si>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</si>
  <si>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</si>
  <si>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</si>
  <si>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</si>
  <si>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</si>
  <si>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</si>
  <si>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</si>
  <si>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</si>
  <si>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</si>
  <si>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</si>
  <si>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</si>
  <si>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</si>
  <si>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</si>
  <si>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</si>
  <si>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</si>
  <si>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</si>
  <si>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</si>
  <si>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</si>
  <si>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</si>
  <si>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</si>
  <si>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</si>
  <si>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</si>
  <si>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</si>
  <si>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</si>
  <si>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</si>
  <si>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</si>
  <si>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</si>
  <si>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</si>
  <si>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</si>
  <si>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</si>
  <si>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</si>
  <si>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</si>
  <si>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</si>
  <si>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</si>
  <si>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</si>
  <si>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</si>
  <si>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</si>
  <si>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</si>
  <si>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</si>
  <si>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</si>
  <si>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</si>
  <si>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</si>
  <si>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</si>
  <si>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</si>
  <si>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</si>
  <si>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</si>
  <si>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</si>
  <si>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</si>
  <si>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</si>
  <si>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</si>
  <si>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</si>
  <si>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</si>
  <si>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</si>
  <si>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</si>
  <si>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</si>
  <si>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</si>
  <si>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</si>
  <si>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</si>
  <si>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</si>
  <si>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</si>
  <si>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</si>
  <si>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</si>
  <si>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</si>
  <si>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</si>
  <si>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</si>
  <si>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</si>
  <si>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</si>
  <si>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</si>
  <si>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</si>
  <si>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</si>
  <si>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</si>
  <si>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</si>
  <si>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</si>
  <si>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</si>
  <si>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</si>
  <si>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</si>
  <si>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</si>
  <si>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</si>
  <si>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</si>
  <si>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</si>
  <si>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</si>
  <si>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</si>
  <si>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</si>
  <si>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</si>
  <si>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</si>
  <si>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</si>
  <si>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</si>
  <si>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</si>
  <si>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</si>
  <si>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</si>
  <si>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</si>
  <si>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</si>
  <si>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</si>
  <si>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</si>
  <si>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</si>
  <si>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</si>
  <si>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</si>
  <si>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</si>
  <si>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</si>
  <si>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</si>
  <si>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</si>
  <si>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</si>
  <si>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</si>
  <si>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</si>
  <si>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</si>
  <si>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</si>
  <si>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</si>
  <si>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</si>
  <si>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</si>
  <si>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</si>
  <si>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</si>
  <si>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</si>
  <si>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</si>
  <si>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</si>
  <si>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</si>
  <si>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</si>
  <si>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</si>
  <si>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</si>
  <si>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</si>
  <si>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</si>
  <si>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</si>
  <si>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</si>
  <si>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</si>
  <si>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</si>
  <si>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</si>
  <si>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</si>
  <si>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</si>
  <si>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</si>
  <si>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</si>
  <si>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</si>
  <si>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</si>
  <si>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</si>
  <si>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</si>
  <si>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</si>
  <si>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</si>
  <si>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</si>
  <si>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</si>
  <si>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</si>
  <si>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</si>
  <si>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</si>
  <si>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</si>
  <si>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</si>
  <si>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</si>
  <si>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</si>
  <si>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</si>
  <si>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</si>
  <si>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</si>
  <si>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</si>
  <si>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</si>
  <si>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</si>
  <si>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</si>
  <si>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</si>
  <si>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</si>
  <si>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</si>
  <si>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</si>
  <si>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</si>
  <si>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</si>
  <si>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</si>
  <si>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</si>
  <si>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</si>
  <si>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</si>
  <si>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</si>
  <si>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</si>
  <si>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</si>
  <si>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</si>
  <si>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</si>
  <si>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</si>
  <si>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</si>
  <si>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</si>
  <si>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</si>
  <si>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</si>
  <si>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</si>
  <si>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</si>
  <si>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</si>
  <si>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</si>
  <si>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</si>
  <si>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</si>
  <si>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</si>
  <si>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</si>
  <si>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</si>
  <si>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</si>
  <si>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</si>
  <si>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</si>
  <si>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</si>
  <si>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</si>
  <si>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</si>
  <si>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</si>
  <si>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</si>
  <si>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</si>
  <si>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</si>
  <si>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</si>
  <si>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</si>
  <si>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</si>
  <si>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</si>
  <si>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</si>
  <si>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</si>
  <si>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</si>
  <si>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</si>
  <si>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</si>
  <si>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</si>
  <si>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</si>
  <si>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</si>
  <si>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</si>
  <si>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</si>
  <si>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</si>
  <si>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</si>
  <si>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</si>
  <si>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</si>
  <si>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</si>
  <si>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</si>
  <si>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</si>
  <si>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</si>
  <si>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</si>
  <si>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</si>
  <si>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</si>
  <si>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</si>
  <si>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</si>
  <si>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</si>
  <si>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</si>
  <si>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</si>
  <si>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</si>
  <si>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</si>
  <si>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</si>
  <si>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</si>
  <si>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</si>
  <si>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</si>
  <si>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</si>
  <si>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</si>
  <si>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</si>
  <si>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</si>
  <si>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</si>
  <si>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</si>
  <si>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</si>
  <si>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</si>
  <si>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</si>
  <si>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</si>
  <si>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</si>
  <si>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</si>
  <si>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</si>
  <si>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</si>
  <si>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</si>
  <si>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</si>
  <si>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</si>
  <si>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</si>
  <si>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</si>
  <si>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</si>
  <si>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</si>
  <si>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</si>
  <si>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</si>
  <si>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</si>
  <si>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</si>
  <si>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</si>
  <si>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</si>
  <si>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</si>
  <si>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</si>
  <si>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</si>
  <si>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</si>
  <si>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</si>
  <si>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</si>
  <si>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</si>
  <si>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</si>
  <si>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</si>
  <si>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</si>
  <si>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</si>
  <si>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</si>
  <si>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</si>
  <si>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</si>
  <si>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</si>
  <si>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</si>
  <si>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</si>
  <si>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</si>
  <si>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</si>
  <si>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</si>
  <si>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</si>
  <si>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</si>
  <si>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</si>
  <si>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</si>
  <si>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</si>
  <si>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</si>
  <si>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</si>
  <si>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</si>
  <si>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</si>
  <si>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</si>
  <si>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</si>
  <si>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</si>
  <si>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</si>
  <si>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</si>
  <si>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</si>
  <si>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</si>
  <si>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</si>
  <si>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</si>
  <si>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</si>
  <si>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</si>
  <si>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</si>
  <si>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</si>
  <si>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</si>
  <si>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</si>
  <si>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</si>
  <si>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</si>
  <si>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</si>
  <si>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</si>
  <si>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</si>
  <si>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</si>
  <si>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</si>
  <si>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</si>
  <si>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</si>
  <si>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</si>
  <si>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</si>
  <si>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</si>
  <si>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</si>
  <si>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</si>
  <si>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</si>
  <si>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</si>
  <si>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</si>
  <si>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</si>
  <si>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</si>
  <si>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</si>
  <si>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</si>
  <si>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</si>
  <si>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</si>
  <si>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</si>
  <si>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</si>
  <si>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</si>
  <si>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</si>
  <si>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</si>
  <si>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</si>
  <si>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</si>
  <si>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</si>
  <si>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</si>
  <si>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</si>
  <si>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</si>
  <si>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</si>
  <si>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</si>
  <si>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</si>
  <si>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</si>
  <si>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</si>
  <si>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</si>
  <si>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</si>
  <si>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</si>
  <si>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</si>
  <si>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</si>
  <si>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</si>
  <si>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</si>
  <si>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</si>
  <si>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</si>
  <si>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</si>
  <si>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</si>
  <si>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</si>
  <si>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</si>
  <si>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</si>
  <si>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</si>
  <si>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</si>
  <si>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</si>
  <si>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</si>
  <si>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</si>
  <si>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</si>
  <si>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</si>
  <si>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</si>
  <si>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</si>
  <si>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</si>
  <si>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</si>
  <si>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</si>
  <si>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</si>
  <si>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</si>
  <si>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</si>
  <si>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</si>
  <si>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</si>
  <si>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</si>
  <si>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</si>
  <si>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</si>
  <si>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</si>
  <si>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</si>
  <si>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</si>
  <si>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</si>
  <si>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</si>
  <si>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</si>
  <si>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</si>
  <si>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</si>
  <si>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</si>
  <si>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</si>
  <si>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</si>
  <si>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</si>
  <si>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</si>
  <si>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</si>
  <si>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</si>
  <si>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</si>
  <si>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</si>
  <si>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</si>
  <si>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</si>
  <si>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</si>
  <si>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</si>
  <si>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</si>
  <si>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</si>
  <si>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</si>
  <si>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</si>
  <si>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</si>
  <si>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</si>
  <si>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</si>
  <si>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</si>
  <si>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</si>
  <si>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</si>
  <si>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</si>
  <si>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</si>
  <si>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</si>
  <si>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</si>
  <si>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</si>
  <si>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</si>
  <si>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</si>
  <si>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</si>
  <si>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</si>
  <si>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</si>
  <si>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</si>
  <si>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</si>
  <si>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</si>
  <si>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</si>
  <si>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</si>
  <si>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</si>
  <si>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</si>
  <si>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</si>
  <si>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</si>
  <si>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</si>
  <si>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</si>
  <si>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</si>
  <si>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</si>
  <si>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</si>
  <si>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</si>
  <si>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</si>
  <si>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</si>
  <si>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</si>
  <si>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</si>
  <si>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</si>
  <si>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</si>
  <si>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</si>
  <si>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</si>
  <si>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</si>
  <si>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</si>
  <si>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</si>
  <si>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</si>
  <si>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</si>
  <si>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</si>
  <si>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</si>
  <si>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</si>
  <si>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</si>
  <si>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</si>
  <si>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</si>
  <si>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</si>
  <si>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</si>
  <si>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</si>
  <si>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</si>
  <si>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</si>
  <si>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</si>
  <si>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</si>
  <si>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</si>
  <si>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</si>
  <si>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</si>
  <si>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</si>
  <si>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</si>
  <si>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</si>
  <si>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</si>
  <si>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</si>
  <si>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</si>
  <si>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</si>
  <si>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</si>
  <si>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</si>
  <si>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</si>
  <si>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</si>
  <si>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</si>
  <si>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</si>
  <si>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</si>
  <si>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</si>
  <si>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</si>
  <si>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</si>
  <si>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</si>
  <si>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</si>
  <si>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</si>
  <si>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</si>
  <si>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</si>
  <si>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</si>
  <si>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</si>
  <si>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</si>
  <si>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</si>
  <si>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</si>
  <si>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</si>
  <si>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</si>
  <si>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</si>
  <si>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</si>
  <si>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</si>
  <si>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</si>
  <si>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</si>
  <si>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</si>
  <si>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</si>
  <si>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</si>
  <si>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</si>
  <si>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</si>
  <si>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</si>
  <si>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</si>
  <si>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</si>
  <si>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</si>
  <si>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</si>
  <si>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</si>
  <si>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</si>
  <si>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</si>
  <si>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</si>
  <si>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</si>
  <si>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</si>
  <si>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</si>
  <si>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</si>
  <si>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</si>
  <si>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</si>
  <si>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</si>
  <si>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</si>
  <si>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</si>
  <si>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</si>
  <si>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</si>
  <si>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</si>
  <si>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</si>
  <si>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</si>
  <si>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</si>
  <si>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</si>
  <si>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</si>
  <si>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</si>
  <si>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</si>
  <si>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</si>
  <si>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</si>
  <si>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</si>
  <si>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</si>
  <si>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</si>
  <si>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</si>
  <si>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</si>
  <si>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</si>
  <si>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</si>
  <si>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</si>
  <si>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</si>
  <si>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</si>
  <si>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</si>
  <si>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</si>
  <si>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</si>
  <si>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</si>
  <si>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</si>
  <si>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</si>
  <si>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</si>
  <si>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</si>
  <si>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</si>
  <si>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</si>
  <si>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</si>
  <si>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</si>
  <si>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</si>
  <si>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</si>
  <si>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</si>
  <si>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</si>
  <si>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</si>
  <si>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</si>
  <si>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</si>
  <si>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</si>
  <si>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</si>
  <si>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</si>
  <si>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</si>
  <si>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</si>
  <si>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</si>
  <si>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</si>
  <si>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</si>
  <si>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</si>
  <si>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</si>
  <si>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</si>
  <si>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</si>
  <si>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</si>
  <si>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</si>
  <si>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</si>
  <si>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</si>
  <si>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</si>
  <si>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</si>
  <si>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</si>
  <si>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</si>
  <si>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</si>
  <si>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</si>
  <si>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</si>
  <si>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</si>
  <si>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</si>
  <si>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</si>
  <si>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</si>
  <si>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</si>
  <si>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</si>
  <si>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</si>
  <si>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</si>
  <si>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</si>
  <si>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</si>
  <si>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</si>
  <si>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</si>
  <si>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</si>
  <si>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</si>
  <si>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</si>
  <si>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</si>
  <si>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</si>
  <si>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</si>
  <si>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</si>
  <si>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</si>
  <si>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</si>
  <si>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</si>
  <si>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</si>
  <si>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</si>
  <si>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</si>
  <si>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</si>
  <si>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</si>
  <si>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</si>
  <si>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</si>
  <si>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</si>
  <si>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</si>
  <si>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</si>
  <si>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</si>
  <si>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</si>
  <si>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</si>
  <si>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</si>
  <si>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</si>
  <si>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</si>
  <si>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</si>
  <si>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</si>
  <si>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</si>
  <si>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</si>
  <si>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</si>
  <si>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</si>
  <si>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</si>
  <si>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</si>
  <si>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</si>
  <si>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</si>
  <si>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</si>
  <si>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</si>
  <si>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</si>
  <si>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</si>
  <si>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</si>
  <si>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</si>
  <si>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</si>
  <si>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</si>
  <si>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</si>
  <si>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</si>
  <si>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</si>
  <si>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</si>
  <si>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</si>
  <si>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</si>
  <si>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</si>
  <si>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</si>
  <si>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</si>
  <si>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</si>
  <si>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</si>
  <si>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</si>
  <si>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</si>
  <si>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</si>
  <si>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</si>
  <si>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</si>
  <si>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</si>
  <si>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</si>
  <si>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</si>
  <si>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</si>
  <si>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</si>
  <si>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</si>
  <si>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</si>
  <si>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</si>
  <si>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</si>
  <si>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</si>
  <si>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</si>
  <si>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</si>
  <si>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</si>
  <si>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</si>
  <si>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</si>
  <si>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</si>
  <si>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</si>
  <si>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</si>
  <si>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</si>
  <si>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</si>
  <si>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</si>
  <si>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</si>
  <si>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</si>
  <si>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</si>
  <si>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</si>
  <si>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</si>
  <si>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</si>
  <si>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</si>
  <si>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</si>
  <si>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</si>
  <si>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</si>
  <si>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</si>
  <si>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</si>
  <si>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</si>
  <si>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</si>
  <si>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</si>
  <si>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</si>
  <si>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</si>
  <si>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</si>
  <si>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</si>
  <si>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</si>
  <si>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</si>
  <si>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</si>
  <si>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</si>
  <si>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</si>
  <si>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</si>
  <si>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</si>
  <si>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</si>
  <si>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</si>
  <si>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</si>
  <si>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</si>
  <si>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</si>
  <si>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</si>
  <si>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</si>
  <si>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</si>
  <si>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</si>
  <si>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</si>
  <si>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</si>
  <si>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</si>
  <si>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</si>
  <si>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</si>
  <si>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</si>
  <si>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</si>
  <si>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</si>
  <si>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</si>
  <si>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</si>
  <si>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</si>
  <si>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</si>
  <si>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</si>
  <si>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</si>
  <si>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</si>
  <si>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</si>
  <si>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</si>
  <si>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</si>
  <si>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</si>
  <si>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</si>
  <si>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</si>
  <si>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</si>
  <si>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</si>
  <si>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</si>
  <si>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</si>
  <si>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</si>
  <si>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</si>
  <si>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</si>
  <si>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</si>
  <si>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</si>
  <si>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</si>
  <si>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</si>
  <si>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</si>
  <si>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</si>
  <si>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</si>
  <si>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</si>
  <si>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</si>
  <si>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</si>
  <si>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</si>
  <si>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</si>
  <si>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</si>
  <si>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</si>
  <si>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</si>
  <si>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</si>
  <si>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</si>
  <si>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</si>
  <si>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</si>
  <si>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</si>
  <si>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</si>
  <si>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</si>
  <si>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</si>
  <si>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</si>
  <si>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</si>
  <si>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</si>
  <si>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</si>
  <si>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</si>
  <si>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</si>
  <si>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</si>
  <si>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</si>
  <si>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</si>
  <si>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</si>
  <si>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</si>
  <si>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</si>
  <si>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</si>
  <si>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</si>
  <si>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</si>
  <si>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</si>
  <si>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</si>
  <si>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</si>
  <si>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</si>
  <si>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</si>
  <si>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</si>
  <si>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</si>
  <si>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</si>
  <si>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</si>
  <si>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</si>
  <si>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</si>
  <si>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</si>
  <si>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</si>
  <si>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</si>
  <si>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</si>
  <si>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</si>
  <si>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</si>
  <si>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</si>
  <si>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</si>
  <si>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</si>
  <si>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</si>
  <si>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</si>
  <si>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</si>
  <si>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</si>
  <si>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</si>
  <si>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</si>
  <si>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</si>
  <si>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</si>
  <si>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</si>
  <si>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</si>
  <si>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</si>
  <si>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</si>
  <si>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</si>
  <si>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</si>
  <si>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</si>
  <si>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</si>
  <si>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</si>
  <si>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</si>
  <si>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</si>
  <si>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</si>
  <si>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</si>
  <si>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</si>
  <si>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</si>
  <si>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</si>
  <si>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</si>
  <si>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</si>
  <si>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</si>
  <si>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</si>
  <si>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</si>
  <si>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</si>
  <si>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</si>
  <si>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</si>
  <si>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</si>
  <si>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</si>
  <si>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</si>
  <si>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</si>
  <si>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</si>
  <si>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</si>
  <si>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</si>
  <si>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</si>
  <si>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</si>
  <si>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</si>
  <si>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</si>
  <si>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</si>
  <si>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</si>
  <si>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</si>
  <si>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</si>
  <si>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</si>
  <si>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</si>
  <si>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</si>
  <si>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</si>
  <si>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</si>
  <si>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</si>
  <si>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</si>
  <si>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</si>
  <si>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</si>
  <si>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</si>
  <si>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</si>
  <si>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</si>
  <si>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</si>
  <si>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</si>
  <si>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</si>
  <si>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</si>
  <si>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</si>
  <si>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</si>
  <si>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</si>
  <si>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</si>
  <si>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</si>
  <si>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</si>
  <si>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</si>
  <si>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</si>
  <si>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</si>
  <si>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</si>
  <si>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</si>
  <si>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</si>
  <si>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</si>
  <si>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</si>
  <si>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</si>
  <si>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</si>
  <si>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</si>
  <si>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</si>
  <si>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</si>
  <si>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</si>
  <si>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</si>
  <si>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</si>
  <si>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</si>
  <si>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</si>
  <si>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</si>
  <si>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</si>
  <si>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</si>
  <si>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</si>
  <si>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</si>
  <si>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</si>
  <si>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</si>
  <si>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</si>
  <si>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</si>
  <si>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</si>
  <si>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</si>
  <si>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</si>
  <si>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</si>
  <si>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</si>
  <si>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</si>
  <si>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</si>
  <si>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</si>
  <si>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</si>
  <si>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</si>
  <si>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</si>
  <si>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</si>
  <si>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</si>
  <si>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</si>
  <si>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</si>
  <si>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</si>
  <si>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</si>
  <si>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</si>
  <si>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</si>
  <si>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</si>
  <si>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</si>
  <si>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</si>
  <si>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</si>
  <si>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</si>
  <si>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</si>
  <si>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</si>
  <si>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</si>
  <si>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</si>
  <si>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</si>
  <si>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</si>
  <si>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</si>
  <si>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</si>
  <si>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</si>
  <si>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</si>
  <si>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</si>
  <si>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</si>
  <si>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</si>
  <si>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</si>
  <si>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</si>
  <si>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</si>
  <si>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</si>
  <si>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</si>
  <si>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</si>
  <si>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</si>
  <si>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</si>
  <si>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</si>
  <si>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</si>
  <si>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</si>
  <si>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</si>
  <si>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</si>
  <si>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</si>
  <si>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</si>
  <si>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</si>
  <si>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</si>
  <si>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</si>
  <si>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</si>
  <si>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</si>
  <si>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</si>
  <si>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</si>
  <si>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</si>
  <si>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</si>
  <si>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</si>
  <si>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</si>
  <si>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</si>
  <si>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</si>
  <si>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</si>
  <si>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</si>
  <si>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</si>
  <si>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</si>
  <si>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</si>
  <si>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</si>
  <si>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</si>
  <si>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</si>
  <si>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</si>
  <si>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</si>
  <si>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</si>
  <si>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</si>
  <si>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</si>
  <si>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</si>
  <si>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</si>
  <si>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</si>
  <si>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</si>
  <si>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</si>
  <si>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</si>
  <si>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</si>
  <si>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</si>
  <si>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</si>
  <si>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</si>
  <si>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</si>
  <si>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</si>
  <si>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</si>
  <si>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</si>
  <si>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</si>
  <si>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</si>
  <si>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</si>
  <si>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</si>
  <si>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</si>
  <si>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</si>
  <si>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</si>
  <si>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</si>
  <si>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</si>
  <si>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</si>
  <si>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</si>
  <si>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</si>
  <si>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</si>
  <si>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</si>
  <si>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</si>
  <si>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</si>
  <si>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</si>
  <si>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</si>
  <si>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</si>
  <si>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</si>
  <si>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</si>
  <si>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</si>
  <si>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</si>
  <si>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</si>
  <si>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</si>
  <si>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</si>
  <si>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</si>
  <si>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</si>
  <si>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</si>
  <si>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</si>
  <si>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</si>
  <si>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</si>
  <si>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</si>
  <si>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</si>
  <si>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</si>
  <si>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</si>
  <si>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</si>
  <si>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</si>
  <si>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</si>
  <si>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</si>
  <si>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</si>
  <si>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</si>
  <si>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</si>
  <si>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</si>
  <si>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</si>
  <si>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</si>
  <si>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</si>
  <si>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</si>
  <si>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</si>
  <si>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</si>
  <si>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</si>
  <si>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</si>
  <si>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</si>
  <si>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</si>
  <si>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</si>
  <si>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</si>
  <si>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</si>
  <si>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</si>
  <si>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</si>
  <si>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</si>
  <si>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</si>
  <si>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</si>
  <si>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</si>
  <si>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</si>
  <si>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</si>
  <si>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</si>
  <si>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</si>
  <si>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</si>
  <si>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</si>
  <si>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</si>
  <si>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</si>
  <si>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</si>
  <si>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</si>
  <si>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</si>
  <si>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</si>
  <si>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</si>
  <si>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</si>
  <si>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</si>
  <si>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</si>
  <si>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</si>
  <si>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</si>
  <si>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</si>
  <si>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</si>
  <si>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</si>
  <si>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</si>
  <si>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</si>
  <si>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</si>
  <si>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</si>
  <si>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</si>
  <si>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</si>
  <si>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</si>
  <si>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</si>
  <si>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</si>
  <si>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</si>
  <si>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</si>
  <si>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</si>
  <si>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</si>
  <si>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</si>
  <si>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</si>
  <si>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</si>
  <si>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</si>
  <si>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</si>
  <si>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</si>
  <si>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</si>
  <si>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</si>
  <si>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</si>
  <si>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</si>
  <si>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</si>
  <si>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</si>
  <si>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</si>
  <si>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</si>
  <si>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</si>
  <si>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</si>
  <si>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</si>
  <si>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</si>
  <si>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</si>
  <si>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</si>
  <si>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</si>
  <si>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</si>
  <si>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</si>
  <si>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</si>
  <si>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</si>
  <si>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</si>
  <si>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</si>
  <si>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</si>
  <si>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</si>
  <si>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</si>
  <si>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</si>
  <si>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</si>
  <si>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</si>
  <si>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</si>
  <si>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</si>
  <si>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</si>
  <si>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</si>
  <si>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</si>
  <si>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</si>
  <si>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</si>
  <si>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</si>
  <si>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</si>
  <si>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</si>
  <si>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</si>
  <si>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</si>
  <si>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</si>
  <si>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</si>
  <si>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</si>
  <si>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</si>
  <si>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</si>
  <si>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</si>
  <si>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</si>
  <si>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</si>
  <si>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</si>
  <si>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</si>
  <si>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</si>
  <si>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</si>
  <si>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</si>
  <si>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</si>
  <si>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</si>
  <si>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</si>
  <si>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</si>
  <si>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</si>
  <si>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</si>
  <si>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</si>
  <si>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</si>
  <si>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</si>
  <si>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</si>
  <si>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</si>
  <si>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</si>
  <si>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</si>
  <si>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</si>
  <si>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</si>
  <si>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</si>
  <si>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</si>
  <si>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</si>
  <si>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</si>
  <si>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</si>
  <si>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</si>
  <si>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</si>
  <si>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</si>
  <si>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</si>
  <si>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</si>
  <si>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</si>
  <si>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</si>
  <si>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</si>
  <si>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</si>
  <si>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</si>
  <si>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</si>
  <si>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</si>
  <si>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</si>
  <si>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</si>
  <si>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</si>
  <si>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</si>
  <si>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</si>
  <si>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</si>
  <si>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</si>
  <si>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</si>
  <si>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</si>
  <si>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</si>
  <si>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</si>
  <si>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</si>
  <si>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</si>
  <si>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</si>
  <si>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</si>
  <si>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</si>
  <si>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</si>
  <si>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</si>
  <si>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</si>
  <si>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</si>
  <si>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</si>
  <si>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</si>
  <si>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</si>
  <si>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</si>
  <si>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</si>
  <si>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</si>
  <si>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</si>
  <si>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</si>
  <si>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</si>
  <si>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</si>
  <si>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</si>
  <si>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</si>
  <si>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</si>
  <si>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</si>
  <si>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</si>
  <si>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</si>
  <si>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</si>
  <si>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</si>
  <si>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</si>
  <si>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</si>
  <si>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</si>
  <si>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</si>
  <si>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</si>
  <si>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</si>
  <si>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</si>
  <si>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</si>
  <si>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</si>
  <si>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</si>
  <si>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</si>
  <si>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</si>
  <si>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</si>
  <si>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</si>
  <si>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</si>
  <si>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</si>
  <si>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</si>
  <si>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</si>
  <si>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</si>
  <si>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</si>
  <si>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</si>
  <si>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</si>
  <si>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</si>
  <si>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</si>
  <si>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</si>
  <si>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</si>
  <si>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</si>
  <si>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</si>
  <si>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</si>
  <si>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</si>
  <si>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</si>
  <si>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</si>
  <si>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</si>
  <si>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</si>
  <si>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</si>
  <si>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</si>
  <si>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</si>
  <si>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</si>
  <si>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</si>
  <si>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</si>
  <si>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</si>
  <si>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</si>
  <si>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</si>
  <si>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</si>
  <si>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</si>
  <si>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</si>
  <si>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</si>
  <si>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</si>
  <si>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</si>
  <si>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</si>
  <si>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</si>
  <si>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</si>
  <si>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</si>
  <si>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</si>
  <si>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</si>
  <si>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</si>
  <si>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</si>
  <si>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</si>
  <si>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</si>
  <si>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</si>
  <si>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</si>
  <si>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</si>
  <si>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</si>
  <si>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</si>
  <si>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</si>
  <si>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</si>
  <si>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</si>
  <si>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</si>
  <si>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</si>
  <si>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</si>
  <si>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</si>
  <si>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</si>
  <si>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</si>
  <si>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</si>
  <si>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</si>
  <si>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</si>
  <si>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</si>
  <si>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</si>
  <si>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</si>
  <si>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</si>
  <si>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</si>
  <si>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</si>
  <si>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</si>
  <si>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</si>
  <si>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</si>
  <si>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</si>
  <si>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</si>
  <si>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</si>
  <si>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</si>
  <si>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</si>
  <si>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</si>
  <si>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</si>
  <si>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</si>
  <si>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</si>
  <si>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</si>
  <si>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</si>
  <si>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</si>
  <si>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</si>
  <si>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</si>
  <si>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</si>
  <si>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</si>
  <si>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</si>
  <si>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</si>
  <si>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</si>
  <si>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</si>
  <si>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</si>
  <si>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</si>
  <si>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</si>
  <si>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</si>
  <si>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</si>
  <si>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</si>
  <si>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</si>
  <si>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</si>
  <si>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</si>
  <si>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</si>
  <si>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</si>
  <si>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</si>
  <si>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</si>
  <si>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</si>
  <si>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</si>
  <si>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</si>
  <si>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</si>
  <si>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</si>
  <si>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</si>
  <si>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</si>
  <si>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</si>
  <si>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</si>
  <si>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</si>
  <si>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</si>
  <si>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</si>
  <si>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</si>
  <si>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</si>
  <si>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</si>
  <si>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</si>
  <si>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</si>
  <si>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</si>
  <si>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</si>
  <si>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</si>
  <si>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</si>
  <si>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</si>
  <si>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</si>
  <si>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</si>
  <si>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</si>
  <si>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</si>
  <si>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</si>
  <si>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</si>
  <si>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</si>
  <si>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</si>
  <si>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</si>
  <si>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</si>
  <si>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</si>
  <si>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</si>
  <si>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</si>
  <si>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</si>
  <si>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</si>
  <si>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</si>
  <si>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</si>
  <si>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</si>
  <si>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</si>
  <si>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</si>
  <si>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</si>
  <si>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</si>
  <si>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</si>
  <si>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</si>
  <si>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</si>
  <si>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</si>
  <si>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</si>
  <si>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</si>
  <si>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</si>
  <si>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</si>
  <si>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</si>
  <si>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</si>
  <si>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</si>
  <si>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</si>
  <si>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</si>
  <si>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</si>
  <si>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</si>
  <si>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</si>
  <si>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</si>
  <si>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</si>
  <si>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</si>
  <si>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</si>
  <si>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</si>
  <si>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</si>
  <si>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</si>
  <si>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</si>
  <si>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</si>
  <si>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</si>
  <si>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</si>
  <si>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</si>
  <si>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</si>
  <si>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</si>
  <si>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</si>
  <si>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</si>
  <si>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</si>
  <si>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</si>
  <si>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</si>
  <si>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</si>
  <si>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</si>
  <si>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</si>
  <si>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</si>
  <si>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</si>
  <si>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</si>
  <si>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</si>
  <si>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</si>
  <si>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</si>
  <si>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</si>
  <si>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</si>
  <si>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</si>
  <si>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</si>
  <si>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</si>
  <si>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</si>
  <si>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</si>
  <si>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</si>
  <si>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</si>
  <si>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</si>
  <si>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</si>
  <si>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</si>
  <si>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</si>
  <si>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</si>
  <si>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</si>
  <si>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</si>
  <si>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</si>
  <si>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</si>
  <si>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</si>
  <si>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</si>
  <si>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</si>
  <si>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</si>
  <si>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</si>
  <si>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</si>
  <si>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</si>
  <si>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</si>
  <si>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</si>
  <si>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</si>
  <si>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</si>
  <si>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</si>
  <si>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</si>
  <si>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</si>
  <si>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</si>
  <si>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</si>
  <si>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</si>
  <si>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</si>
  <si>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</si>
  <si>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</si>
  <si>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</si>
  <si>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</si>
  <si>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</si>
  <si>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</si>
  <si>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</si>
  <si>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</si>
  <si>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</si>
  <si>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</si>
  <si>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</si>
  <si>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</si>
  <si>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</si>
  <si>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</si>
  <si>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</si>
  <si>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</si>
  <si>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</si>
  <si>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</si>
  <si>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</si>
  <si>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</si>
  <si>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</si>
  <si>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</si>
  <si>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</si>
  <si>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</si>
  <si>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</si>
  <si>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</si>
  <si>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</si>
  <si>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</si>
  <si>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</si>
  <si>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</si>
  <si>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</si>
  <si>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</si>
  <si>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</si>
  <si>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</si>
  <si>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</si>
  <si>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</si>
  <si>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</si>
  <si>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</si>
  <si>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</si>
  <si>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</si>
  <si>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</si>
  <si>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</si>
  <si>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</si>
  <si>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</si>
  <si>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</si>
  <si>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</si>
  <si>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</si>
  <si>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</si>
  <si>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</si>
  <si>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</si>
  <si>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</si>
  <si>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</si>
  <si>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</si>
  <si>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</si>
  <si>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</si>
  <si>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</si>
  <si>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</si>
  <si>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</si>
  <si>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</si>
  <si>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</si>
  <si>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</si>
  <si>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</si>
  <si>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</si>
  <si>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</si>
  <si>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</si>
  <si>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</si>
  <si>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</si>
  <si>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</si>
  <si>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</si>
  <si>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</si>
  <si>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</si>
  <si>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</si>
  <si>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</si>
  <si>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</si>
  <si>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</si>
  <si>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</si>
  <si>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</si>
  <si>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</si>
  <si>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</si>
  <si>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</si>
  <si>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</si>
  <si>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</si>
  <si>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</si>
  <si>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</si>
  <si>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</si>
  <si>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</si>
  <si>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</si>
  <si>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</si>
  <si>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</si>
  <si>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</si>
  <si>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</si>
  <si>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</si>
  <si>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</si>
  <si>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</si>
  <si>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</si>
  <si>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</si>
  <si>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</si>
  <si>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</si>
  <si>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</si>
  <si>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</si>
  <si>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</si>
  <si>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</si>
  <si>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</si>
  <si>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</si>
  <si>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</si>
  <si>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</si>
  <si>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</si>
  <si>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</si>
  <si>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</si>
  <si>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</si>
  <si>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</si>
  <si>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</si>
  <si>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</si>
  <si>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</si>
  <si>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</si>
  <si>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</si>
  <si>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</si>
  <si>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</si>
  <si>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</si>
  <si>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</si>
  <si>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</si>
  <si>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</si>
  <si>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</si>
  <si>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</si>
  <si>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</si>
  <si>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</si>
  <si>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</si>
  <si>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</si>
  <si>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</si>
  <si>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</si>
  <si>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</si>
  <si>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</si>
  <si>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</si>
  <si>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</si>
  <si>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</si>
  <si>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</si>
  <si>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</si>
  <si>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</si>
  <si>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</si>
  <si>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</si>
  <si>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</si>
  <si>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</si>
  <si>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</si>
  <si>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</si>
  <si>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</si>
  <si>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</si>
  <si>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</si>
  <si>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</si>
  <si>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</si>
  <si>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</si>
  <si>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</si>
  <si>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</si>
  <si>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</si>
  <si>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</si>
  <si>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</si>
  <si>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</si>
  <si>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</si>
  <si>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</si>
  <si>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</si>
  <si>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</si>
  <si>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</si>
  <si>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</si>
  <si>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</si>
  <si>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</si>
  <si>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</si>
  <si>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</si>
  <si>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</si>
  <si>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</si>
  <si>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</si>
  <si>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</si>
  <si>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</si>
  <si>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</si>
  <si>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</si>
  <si>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</si>
  <si>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</si>
  <si>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</si>
  <si>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</si>
  <si>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</si>
  <si>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</si>
  <si>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</si>
  <si>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</si>
  <si>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</si>
  <si>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</si>
  <si>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</si>
  <si>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</si>
  <si>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</si>
  <si>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</si>
  <si>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</si>
  <si>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</si>
  <si>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</si>
  <si>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</si>
  <si>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</si>
  <si>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</si>
  <si>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</si>
  <si>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</si>
  <si>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</si>
  <si>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</si>
  <si>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</si>
  <si>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</si>
  <si>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</si>
  <si>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</si>
  <si>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</si>
  <si>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</si>
  <si>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</si>
  <si>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</si>
  <si>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</si>
  <si>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</si>
  <si>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</si>
  <si>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</si>
  <si>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</si>
  <si>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</si>
  <si>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</si>
  <si>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</si>
  <si>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</si>
  <si>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</si>
  <si>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</si>
  <si>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</si>
  <si>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</si>
  <si>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</si>
  <si>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</si>
  <si>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</si>
  <si>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</si>
  <si>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</si>
  <si>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</si>
  <si>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</si>
  <si>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</si>
  <si>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</si>
  <si>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</si>
  <si>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</si>
  <si>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</si>
  <si>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</si>
  <si>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</si>
  <si>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</si>
  <si>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</si>
  <si>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</si>
  <si>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</si>
  <si>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</si>
  <si>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</si>
  <si>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</si>
  <si>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</si>
  <si>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</si>
  <si>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</si>
  <si>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</si>
  <si>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</si>
  <si>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</si>
  <si>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</si>
  <si>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</si>
  <si>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</si>
  <si>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</si>
  <si>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</si>
  <si>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</si>
  <si>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</si>
  <si>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</si>
  <si>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</si>
  <si>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</si>
  <si>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</si>
  <si>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</si>
  <si>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</si>
  <si>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</si>
  <si>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</si>
  <si>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</si>
  <si>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</si>
  <si>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</si>
  <si>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</si>
  <si>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</si>
  <si>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</si>
  <si>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</si>
  <si>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</si>
  <si>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</si>
  <si>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</si>
  <si>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</si>
  <si>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</si>
  <si>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</si>
  <si>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</si>
  <si>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</si>
  <si>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</si>
  <si>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</si>
  <si>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</si>
  <si>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</si>
  <si>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</si>
  <si>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</si>
  <si>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</si>
  <si>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</si>
  <si>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</si>
  <si>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</si>
  <si>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</si>
  <si>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</si>
  <si>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</si>
  <si>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</si>
  <si>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</si>
  <si>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</si>
  <si>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</si>
  <si>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</si>
  <si>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</si>
  <si>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</si>
  <si>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</si>
  <si>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</si>
  <si>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</si>
  <si>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</si>
  <si>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</si>
  <si>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</si>
  <si>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</si>
  <si>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</si>
  <si>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</si>
  <si>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</si>
  <si>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</si>
  <si>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</si>
  <si>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</si>
  <si>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</si>
  <si>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</si>
  <si>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</si>
  <si>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</si>
  <si>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</si>
  <si>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</si>
  <si>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</si>
  <si>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</si>
  <si>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</si>
  <si>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</si>
  <si>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</si>
  <si>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</si>
  <si>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</si>
  <si>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</si>
  <si>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</si>
  <si>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</si>
  <si>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</si>
  <si>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</si>
  <si>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</si>
  <si>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</si>
  <si>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</si>
  <si>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</si>
  <si>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</si>
  <si>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</si>
  <si>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</si>
  <si>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</si>
  <si>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</si>
  <si>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</si>
  <si>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</si>
  <si>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</si>
  <si>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</si>
  <si>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</si>
  <si>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</si>
  <si>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</si>
  <si>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</si>
  <si>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</si>
  <si>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</si>
  <si>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</si>
  <si>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</si>
  <si>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</si>
  <si>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</si>
  <si>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</si>
  <si>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</si>
  <si>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</si>
  <si>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</si>
  <si>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</si>
  <si>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</si>
  <si>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</si>
  <si>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</si>
  <si>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</si>
  <si>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</si>
  <si>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</si>
  <si>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</si>
  <si>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</si>
  <si>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</si>
  <si>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</si>
  <si>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</si>
  <si>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</si>
  <si>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</si>
  <si>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</si>
  <si>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</si>
  <si>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</si>
  <si>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</si>
  <si>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</si>
  <si>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</si>
  <si>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</si>
  <si>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</si>
  <si>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</si>
  <si>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</si>
  <si>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</si>
  <si>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</si>
  <si>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</si>
  <si>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</si>
  <si>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</si>
  <si>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</si>
  <si>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</si>
  <si>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</si>
  <si>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</si>
  <si>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</si>
  <si>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</si>
  <si>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</si>
  <si>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</si>
  <si>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</si>
  <si>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</si>
  <si>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</si>
  <si>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</si>
  <si>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</si>
  <si>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</si>
  <si>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</si>
  <si>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</si>
  <si>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</si>
  <si>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</si>
  <si>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</si>
  <si>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</si>
  <si>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</si>
  <si>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</si>
  <si>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</si>
  <si>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</si>
  <si>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</si>
  <si>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</si>
  <si>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</si>
  <si>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</si>
  <si>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</si>
  <si>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</si>
  <si>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</si>
  <si>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</si>
  <si>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</si>
  <si>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</si>
  <si>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</si>
  <si>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</si>
  <si>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</si>
  <si>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</si>
  <si>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</si>
  <si>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</si>
  <si>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</si>
  <si>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</si>
  <si>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</si>
  <si>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</si>
  <si>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</si>
  <si>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</si>
  <si>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</si>
  <si>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</si>
  <si>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</si>
  <si>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</si>
  <si>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</si>
  <si>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</si>
  <si>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</si>
  <si>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</si>
  <si>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</si>
  <si>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</si>
  <si>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</si>
  <si>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</si>
  <si>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</si>
  <si>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</si>
  <si>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</si>
  <si>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</si>
  <si>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</si>
  <si>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</si>
  <si>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</si>
  <si>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</si>
  <si>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</si>
  <si>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</si>
  <si>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</si>
  <si>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</si>
  <si>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</si>
  <si>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</si>
  <si>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</si>
  <si>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</si>
  <si>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</si>
  <si>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</si>
  <si>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</si>
  <si>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</si>
  <si>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</si>
  <si>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</si>
  <si>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</si>
  <si>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</si>
  <si>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</si>
  <si>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</si>
  <si>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</si>
  <si>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</si>
  <si>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</si>
  <si>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</si>
  <si>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</si>
  <si>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</si>
  <si>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</si>
  <si>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</si>
  <si>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</si>
  <si>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</si>
  <si>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</si>
  <si>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</si>
  <si>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</si>
  <si>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</si>
  <si>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</si>
  <si>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</si>
  <si>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</si>
  <si>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</si>
  <si>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</si>
  <si>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</si>
  <si>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</si>
  <si>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</si>
  <si>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</si>
  <si>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</si>
  <si>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</si>
  <si>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</si>
  <si>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</si>
  <si>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</si>
  <si>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</si>
  <si>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</si>
  <si>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</si>
  <si>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</si>
  <si>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</si>
  <si>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</si>
  <si>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</si>
  <si>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</si>
  <si>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</si>
  <si>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</si>
  <si>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</si>
  <si>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</si>
  <si>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</si>
  <si>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</si>
  <si>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</si>
  <si>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</si>
  <si>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</si>
  <si>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</si>
  <si>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</si>
  <si>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</si>
  <si>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</si>
  <si>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</si>
  <si>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</si>
  <si>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</si>
  <si>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</si>
  <si>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</si>
  <si>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</si>
  <si>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</si>
  <si>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</si>
  <si>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</si>
  <si>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</si>
  <si>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</si>
  <si>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</si>
  <si>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</si>
  <si>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</si>
  <si>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</si>
  <si>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</si>
  <si>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</si>
  <si>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</si>
  <si>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</si>
  <si>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</si>
  <si>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</si>
  <si>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</si>
  <si>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</si>
  <si>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</si>
  <si>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</si>
  <si>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</si>
  <si>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</si>
  <si>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</si>
  <si>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</si>
  <si>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</si>
  <si>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</si>
  <si>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</si>
  <si>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</si>
  <si>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</si>
  <si>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</si>
  <si>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</si>
  <si>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</si>
  <si>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</si>
  <si>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</si>
  <si>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</si>
  <si>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</si>
  <si>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</si>
  <si>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</si>
  <si>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</si>
  <si>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</si>
  <si>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</si>
  <si>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</si>
  <si>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</si>
  <si>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</si>
  <si>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</si>
  <si>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</si>
  <si>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</si>
  <si>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</si>
  <si>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</si>
  <si>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</si>
  <si>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</si>
  <si>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</si>
  <si>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</si>
  <si>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</si>
  <si>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</si>
  <si>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</si>
  <si>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</si>
  <si>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</si>
  <si>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</si>
  <si>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</si>
  <si>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</si>
  <si>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</si>
  <si>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</si>
  <si>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</si>
  <si>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</si>
  <si>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</si>
  <si>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</si>
  <si>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</si>
  <si>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</si>
  <si>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</si>
  <si>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</si>
  <si>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</si>
  <si>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</si>
  <si>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</si>
  <si>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</si>
  <si>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</si>
  <si>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</si>
  <si>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</si>
  <si>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</si>
  <si>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</si>
  <si>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</si>
  <si>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</si>
  <si>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</si>
  <si>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</si>
  <si>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</si>
  <si>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</si>
  <si>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</si>
  <si>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</si>
  <si>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</si>
  <si>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</si>
  <si>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</si>
  <si>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</si>
  <si>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</si>
  <si>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</si>
  <si>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</si>
  <si>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</si>
  <si>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</si>
  <si>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</si>
  <si>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</si>
  <si>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</si>
  <si>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</si>
  <si>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</si>
  <si>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</si>
  <si>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</si>
  <si>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</si>
  <si>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</si>
  <si>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</si>
  <si>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</si>
  <si>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</si>
  <si>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</si>
  <si>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</si>
  <si>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</si>
  <si>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</si>
  <si>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</si>
  <si>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</si>
  <si>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</si>
  <si>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</si>
  <si>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</si>
  <si>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</si>
  <si>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</si>
  <si>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</si>
  <si>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</si>
  <si>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</si>
  <si>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</si>
  <si>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</si>
  <si>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</si>
  <si>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</si>
  <si>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</si>
  <si>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</si>
  <si>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</si>
  <si>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</si>
  <si>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</si>
  <si>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</si>
  <si>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</si>
  <si>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</si>
  <si>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</si>
  <si>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</si>
  <si>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</si>
  <si>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</si>
  <si>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</si>
  <si>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</si>
  <si>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</si>
  <si>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</si>
  <si>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</si>
  <si>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</si>
  <si>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</si>
  <si>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</si>
  <si>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</si>
  <si>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</si>
  <si>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</si>
  <si>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</si>
  <si>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</si>
  <si>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</si>
  <si>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</si>
  <si>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</si>
  <si>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</si>
  <si>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</si>
  <si>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</si>
  <si>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</si>
  <si>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</si>
  <si>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</si>
  <si>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</si>
  <si>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</si>
  <si>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</si>
  <si>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</si>
  <si>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</si>
  <si>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</si>
  <si>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</si>
  <si>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</si>
  <si>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</si>
  <si>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</si>
  <si>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</si>
  <si>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</si>
  <si>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</si>
  <si>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</si>
  <si>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</si>
  <si>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</si>
  <si>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</si>
  <si>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</si>
  <si>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</si>
  <si>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</si>
  <si>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</si>
  <si>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</si>
  <si>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</si>
  <si>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</si>
  <si>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</si>
  <si>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</si>
  <si>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</si>
  <si>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</si>
  <si>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</si>
  <si>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</si>
  <si>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</si>
  <si>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</si>
  <si>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</si>
  <si>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</si>
  <si>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</si>
  <si>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</si>
  <si>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</si>
  <si>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</si>
  <si>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</si>
  <si>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</si>
  <si>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</si>
  <si>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</si>
  <si>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</si>
  <si>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</si>
  <si>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</si>
  <si>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</si>
  <si>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</si>
  <si>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</si>
  <si>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</si>
  <si>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</si>
  <si>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</si>
  <si>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</si>
  <si>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</si>
  <si>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</si>
  <si>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</si>
  <si>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</si>
  <si>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</si>
  <si>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</si>
  <si>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</si>
  <si>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</si>
  <si>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</si>
  <si>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</si>
  <si>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</si>
  <si>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</si>
  <si>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</si>
  <si>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</si>
  <si>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</si>
  <si>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</si>
  <si>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</si>
  <si>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</si>
  <si>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</si>
  <si>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</si>
  <si>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</si>
  <si>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</si>
  <si>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</si>
  <si>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</si>
  <si>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</si>
  <si>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</si>
  <si>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</si>
  <si>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</si>
  <si>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</si>
  <si>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</si>
  <si>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</si>
  <si>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</si>
  <si>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</si>
  <si>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</si>
  <si>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</si>
  <si>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</si>
  <si>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</si>
  <si>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</si>
  <si>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</si>
  <si>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</si>
  <si>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</si>
  <si>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</si>
  <si>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</si>
  <si>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</si>
  <si>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</si>
  <si>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</si>
  <si>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</si>
  <si>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</si>
  <si>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</si>
  <si>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</si>
  <si>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</si>
  <si>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</si>
  <si>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</si>
  <si>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</si>
  <si>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</si>
  <si>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</si>
  <si>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</si>
  <si>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</si>
  <si>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</si>
  <si>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</si>
  <si>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</si>
  <si>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</si>
  <si>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</si>
  <si>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</si>
  <si>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</si>
  <si>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</si>
  <si>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</si>
  <si>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</si>
  <si>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</si>
  <si>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</si>
  <si>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</si>
  <si>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</si>
  <si>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</si>
  <si>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</si>
  <si>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</si>
  <si>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</si>
  <si>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</si>
  <si>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</si>
  <si>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</si>
  <si>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</si>
  <si>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</si>
  <si>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</si>
  <si>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</si>
  <si>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</si>
  <si>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</si>
  <si>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</si>
  <si>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</si>
  <si>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</si>
  <si>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</si>
  <si>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</si>
  <si>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</si>
  <si>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</si>
  <si>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</si>
  <si>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</si>
  <si>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</si>
  <si>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</si>
  <si>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</si>
  <si>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</si>
  <si>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</si>
  <si>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</si>
  <si>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</si>
  <si>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</si>
  <si>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</si>
  <si>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</si>
  <si>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</si>
  <si>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</si>
  <si>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</si>
  <si>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</si>
  <si>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</si>
  <si>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</si>
  <si>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</si>
  <si>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</si>
  <si>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</si>
  <si>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</si>
  <si>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</si>
  <si>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</si>
  <si>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</si>
  <si>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</si>
  <si>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</si>
  <si>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</si>
  <si>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</si>
  <si>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</si>
  <si>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</si>
  <si>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</si>
  <si>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</si>
  <si>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</si>
  <si>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</si>
  <si>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</si>
  <si>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</si>
  <si>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</si>
  <si>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</si>
  <si>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</si>
  <si>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</si>
  <si>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</si>
  <si>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</si>
  <si>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</si>
  <si>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</si>
  <si>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</si>
  <si>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</si>
  <si>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</si>
  <si>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</si>
  <si>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</si>
  <si>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</si>
  <si>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</si>
  <si>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</si>
  <si>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</si>
  <si>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</si>
  <si>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</si>
  <si>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</si>
  <si>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</si>
  <si>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</si>
  <si>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</si>
  <si>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</si>
  <si>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</si>
  <si>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</si>
  <si>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</si>
  <si>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</si>
  <si>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</si>
  <si>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</si>
  <si>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</si>
  <si>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</si>
  <si>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</si>
  <si>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</si>
  <si>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</si>
  <si>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</si>
  <si>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</si>
  <si>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</si>
  <si>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</si>
  <si>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</si>
  <si>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</si>
  <si>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</si>
  <si>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</si>
  <si>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</si>
  <si>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</si>
  <si>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</si>
  <si>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</si>
  <si>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</si>
  <si>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</si>
  <si>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</si>
  <si>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</si>
  <si>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</si>
  <si>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</si>
  <si>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</si>
  <si>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</si>
  <si>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</si>
  <si>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</si>
  <si>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</si>
  <si>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</si>
  <si>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</si>
  <si>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</si>
  <si>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</si>
  <si>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</si>
  <si>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</si>
  <si>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</si>
  <si>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</si>
  <si>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</si>
  <si>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</si>
  <si>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</si>
  <si>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</si>
  <si>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</si>
  <si>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</si>
  <si>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</si>
  <si>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</si>
  <si>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</si>
  <si>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</si>
  <si>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</si>
  <si>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</si>
  <si>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</si>
  <si>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</si>
  <si>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</si>
  <si>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</si>
  <si>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</si>
  <si>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</si>
  <si>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</si>
  <si>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</si>
  <si>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</si>
  <si>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</si>
  <si>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</si>
  <si>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</si>
  <si>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</si>
  <si>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</si>
  <si>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</si>
  <si>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</si>
  <si>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</si>
  <si>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</si>
  <si>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</si>
  <si>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</si>
  <si>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</si>
  <si>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</si>
  <si>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</si>
  <si>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</si>
  <si>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</si>
  <si>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</si>
  <si>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</si>
  <si>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</si>
  <si>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</si>
  <si>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</si>
  <si>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</si>
  <si>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</si>
  <si>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</si>
  <si>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</si>
  <si>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</si>
  <si>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</si>
  <si>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</si>
  <si>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</si>
  <si>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</si>
  <si>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</si>
  <si>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</si>
  <si>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</si>
  <si>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</si>
  <si>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</si>
  <si>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</si>
  <si>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</si>
  <si>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</si>
  <si>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</si>
  <si>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</si>
  <si>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</si>
  <si>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</si>
  <si>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</si>
  <si>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</si>
  <si>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</si>
  <si>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</si>
  <si>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</si>
  <si>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</si>
  <si>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</si>
  <si>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</si>
  <si>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</si>
  <si>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</si>
  <si>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</si>
  <si>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</si>
  <si>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</si>
  <si>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</si>
  <si>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</si>
  <si>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</si>
  <si>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</si>
  <si>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</si>
  <si>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</si>
  <si>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</si>
  <si>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</si>
  <si>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</si>
  <si>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</si>
  <si>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</si>
  <si>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</si>
  <si>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</si>
  <si>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</si>
  <si>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</si>
  <si>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</si>
  <si>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</si>
  <si>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</si>
  <si>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</si>
  <si>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</si>
  <si>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</si>
  <si>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</si>
  <si>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</si>
  <si>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</si>
  <si>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</si>
  <si>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</si>
  <si>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</si>
  <si>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</si>
  <si>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</si>
  <si>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</si>
  <si>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</si>
  <si>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</si>
  <si>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</si>
  <si>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</si>
  <si>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</si>
  <si>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</si>
  <si>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</si>
  <si>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</si>
  <si>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</si>
  <si>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</si>
  <si>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</si>
  <si>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</si>
  <si>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</si>
  <si>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</si>
  <si>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</si>
  <si>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</si>
  <si>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</si>
  <si>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</si>
  <si>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</si>
  <si>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</si>
  <si>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</si>
  <si>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</si>
  <si>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</si>
  <si>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</si>
  <si>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</si>
  <si>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</si>
  <si>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</si>
  <si>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</si>
  <si>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</si>
  <si>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</si>
  <si>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</si>
  <si>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</si>
  <si>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</si>
  <si>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</si>
  <si>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</si>
  <si>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</si>
  <si>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</si>
  <si>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</si>
  <si>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</si>
  <si>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</si>
  <si>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</si>
  <si>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</si>
  <si>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</si>
  <si>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</si>
  <si>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</si>
  <si>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</si>
  <si>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</si>
  <si>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</si>
  <si>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</si>
  <si>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</si>
  <si>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</si>
  <si>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</si>
  <si>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</si>
  <si>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</si>
  <si>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</si>
  <si>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</si>
  <si>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</si>
  <si>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</si>
  <si>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</si>
  <si>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</si>
  <si>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</si>
  <si>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</si>
  <si>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</si>
  <si>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</si>
  <si>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</si>
  <si>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</si>
  <si>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</si>
  <si>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</si>
  <si>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</si>
  <si>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</si>
  <si>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</si>
  <si>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</si>
  <si>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</si>
  <si>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</si>
  <si>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</si>
  <si>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</si>
  <si>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</si>
  <si>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</si>
  <si>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</si>
  <si>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</si>
  <si>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</si>
  <si>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</si>
  <si>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</si>
  <si>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</si>
  <si>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</si>
  <si>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</si>
  <si>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</si>
  <si>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</si>
  <si>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</si>
  <si>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</si>
  <si>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</si>
  <si>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</si>
  <si>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</si>
  <si>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</si>
  <si>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</si>
  <si>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</si>
  <si>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</si>
  <si>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</si>
  <si>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</si>
  <si>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</si>
  <si>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</si>
  <si>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</si>
  <si>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</si>
  <si>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</si>
  <si>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</si>
  <si>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</si>
  <si>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</si>
  <si>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</si>
  <si>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</si>
  <si>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</si>
  <si>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</si>
  <si>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</si>
  <si>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</si>
  <si>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</si>
  <si>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</si>
  <si>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</si>
  <si>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</si>
  <si>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</si>
  <si>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</si>
  <si>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</si>
  <si>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</si>
  <si>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</si>
  <si>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</si>
  <si>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</si>
  <si>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</si>
  <si>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</si>
  <si>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</si>
  <si>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</si>
  <si>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</si>
  <si>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</si>
  <si>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</si>
  <si>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</si>
  <si>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</si>
  <si>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</si>
  <si>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</si>
  <si>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</si>
  <si>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</si>
  <si>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</si>
  <si>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</si>
  <si>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</si>
  <si>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</si>
  <si>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</si>
  <si>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</si>
  <si>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</si>
  <si>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</si>
  <si>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</si>
  <si>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</si>
  <si>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</si>
  <si>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</si>
  <si>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</si>
  <si>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</si>
  <si>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</si>
  <si>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</si>
  <si>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</si>
  <si>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</si>
  <si>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</si>
  <si>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</si>
  <si>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</si>
  <si>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</si>
  <si>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</si>
  <si>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</si>
  <si>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</si>
  <si>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</si>
  <si>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</si>
  <si>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</si>
  <si>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</si>
  <si>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</si>
  <si>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</si>
  <si>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</si>
  <si>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</si>
  <si>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</si>
  <si>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</si>
  <si>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</si>
  <si>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</si>
  <si>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</si>
  <si>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</si>
  <si>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</si>
  <si>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</si>
  <si>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</si>
  <si>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</si>
  <si>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</si>
  <si>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</si>
  <si>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</si>
  <si>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</si>
  <si>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</si>
  <si>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</si>
  <si>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</si>
  <si>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</si>
  <si>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</si>
  <si>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</si>
  <si>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</si>
  <si>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</si>
  <si>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</si>
  <si>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</si>
  <si>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</si>
  <si>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</si>
  <si>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</si>
  <si>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</si>
  <si>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</si>
  <si>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</si>
  <si>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</si>
  <si>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</si>
  <si>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</si>
  <si>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</si>
  <si>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</si>
  <si>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</si>
  <si>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</si>
  <si>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</si>
  <si>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</si>
  <si>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</si>
  <si>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</si>
  <si>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</si>
  <si>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</si>
  <si>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</si>
  <si>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</si>
  <si>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</si>
  <si>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</si>
  <si>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</si>
  <si>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</si>
  <si>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</si>
  <si>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</si>
  <si>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</si>
  <si>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</si>
  <si>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</si>
  <si>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</si>
  <si>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</si>
  <si>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</si>
  <si>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</si>
  <si>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</si>
  <si>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</si>
  <si>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</si>
  <si>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</si>
  <si>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</si>
  <si>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</si>
  <si>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</si>
  <si>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</si>
  <si>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</si>
  <si>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</si>
  <si>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</si>
  <si>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</si>
  <si>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</si>
  <si>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</si>
  <si>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</si>
  <si>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</si>
  <si>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</si>
  <si>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</si>
  <si>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</si>
  <si>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</si>
  <si>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</si>
  <si>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</si>
  <si>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</si>
  <si>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</si>
  <si>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</si>
  <si>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</si>
  <si>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</si>
  <si>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</si>
  <si>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</si>
  <si>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</si>
  <si>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</si>
  <si>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</si>
  <si>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</si>
  <si>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</si>
  <si>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</si>
  <si>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</si>
  <si>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</si>
  <si>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</si>
  <si>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</si>
  <si>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</si>
  <si>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</si>
  <si>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</si>
  <si>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</si>
  <si>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</si>
  <si>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</si>
  <si>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</si>
  <si>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</si>
  <si>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</si>
  <si>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</si>
  <si>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</si>
  <si>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</si>
  <si>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</si>
  <si>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</si>
  <si>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</si>
  <si>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</si>
  <si>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</si>
  <si>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</si>
  <si>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</si>
  <si>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</si>
  <si>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</si>
  <si>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</si>
  <si>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</si>
  <si>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</si>
  <si>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</si>
  <si>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</si>
  <si>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</si>
  <si>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</si>
  <si>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</si>
  <si>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</si>
  <si>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</si>
  <si>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</si>
  <si>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</si>
  <si>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</si>
  <si>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</si>
  <si>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</si>
  <si>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</si>
  <si>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</si>
  <si>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</si>
  <si>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</si>
  <si>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</si>
  <si>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</si>
  <si>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</si>
  <si>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</si>
  <si>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</si>
  <si>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</si>
  <si>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</si>
  <si>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</si>
  <si>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</si>
  <si>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</si>
  <si>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</si>
  <si>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</si>
  <si>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</si>
  <si>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</si>
  <si>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</si>
  <si>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</si>
  <si>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</si>
  <si>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</si>
  <si>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</si>
  <si>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</si>
  <si>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</si>
  <si>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</si>
  <si>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</si>
  <si>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</si>
  <si>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</si>
  <si>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</si>
  <si>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</si>
  <si>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</si>
  <si>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</si>
  <si>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</si>
  <si>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</si>
  <si>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</si>
  <si>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</si>
  <si>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</si>
  <si>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</si>
  <si>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</si>
  <si>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</si>
  <si>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</si>
  <si>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</si>
  <si>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</si>
  <si>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</si>
  <si>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</si>
  <si>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</si>
  <si>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</si>
  <si>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</si>
  <si>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</si>
  <si>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</si>
  <si>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</si>
  <si>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</si>
  <si>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</si>
  <si>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</si>
  <si>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</si>
  <si>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</si>
  <si>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</si>
  <si>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</si>
  <si>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</si>
  <si>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</si>
  <si>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</si>
  <si>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</si>
  <si>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</si>
  <si>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</si>
  <si>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</si>
  <si>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</si>
  <si>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</si>
  <si>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</si>
  <si>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</si>
  <si>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</si>
  <si>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</si>
  <si>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</si>
  <si>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</si>
  <si>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</si>
  <si>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</si>
  <si>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</si>
  <si>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</si>
  <si>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</si>
  <si>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</si>
  <si>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</si>
  <si>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</si>
  <si>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</si>
  <si>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</si>
  <si>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</si>
  <si>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</si>
  <si>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</si>
  <si>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</si>
  <si>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</si>
  <si>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</si>
  <si>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</si>
  <si>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</si>
  <si>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</si>
  <si>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</si>
  <si>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</si>
  <si>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</si>
  <si>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</si>
  <si>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</si>
  <si>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</si>
  <si>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</si>
  <si>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</si>
  <si>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</si>
  <si>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</si>
  <si>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</si>
  <si>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</si>
  <si>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</si>
  <si>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</si>
  <si>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</si>
  <si>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</si>
  <si>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</si>
  <si>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</si>
  <si>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</si>
  <si>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</si>
  <si>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</si>
  <si>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</si>
  <si>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</si>
  <si>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</si>
  <si>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</si>
  <si>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</si>
  <si>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</si>
  <si>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</si>
  <si>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</si>
  <si>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</si>
  <si>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</si>
  <si>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</si>
  <si>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</si>
  <si>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</si>
  <si>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</si>
  <si>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</si>
  <si>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</si>
  <si>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</si>
  <si>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</si>
  <si>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</si>
  <si>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</si>
  <si>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</si>
  <si>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</si>
  <si>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</si>
  <si>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</si>
  <si>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</si>
  <si>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</si>
  <si>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</si>
  <si>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</si>
  <si>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</si>
  <si>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</si>
  <si>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</si>
  <si>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</si>
  <si>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</si>
  <si>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</si>
  <si>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</si>
  <si>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</si>
  <si>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</si>
  <si>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</si>
  <si>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</si>
  <si>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</si>
  <si>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</si>
  <si>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</si>
  <si>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</si>
  <si>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</si>
  <si>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</si>
  <si>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</si>
  <si>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</si>
  <si>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</si>
  <si>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</si>
  <si>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</si>
  <si>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</si>
  <si>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</si>
  <si>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</si>
  <si>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</si>
  <si>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</si>
  <si>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</si>
  <si>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</si>
  <si>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</si>
  <si>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</si>
  <si>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</si>
  <si>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</si>
  <si>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</si>
  <si>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</si>
  <si>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</si>
  <si>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</si>
  <si>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</si>
  <si>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</si>
  <si>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</si>
  <si>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</si>
  <si>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</si>
  <si>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</si>
  <si>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</si>
  <si>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</si>
  <si>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</si>
  <si>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</si>
  <si>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</si>
  <si>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</si>
  <si>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</si>
  <si>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</si>
  <si>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</si>
  <si>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</si>
  <si>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</si>
  <si>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</si>
  <si>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</si>
  <si>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</si>
  <si>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</si>
  <si>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</si>
  <si>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</si>
  <si>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</si>
  <si>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</si>
  <si>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</si>
  <si>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</si>
  <si>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</si>
  <si>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</si>
  <si>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</si>
  <si>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</si>
  <si>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</si>
  <si>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</si>
  <si>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</si>
  <si>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</si>
  <si>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</si>
  <si>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</si>
  <si>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</si>
  <si>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</si>
  <si>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</si>
  <si>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</si>
  <si>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</si>
  <si>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</si>
  <si>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</si>
  <si>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</si>
  <si>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</si>
  <si>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</si>
  <si>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</si>
  <si>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</si>
  <si>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</si>
  <si>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</si>
  <si>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</si>
  <si>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</si>
  <si>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</si>
  <si>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</si>
  <si>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</si>
  <si>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</si>
  <si>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</si>
  <si>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</si>
  <si>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</si>
  <si>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</si>
  <si>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</si>
  <si>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</si>
  <si>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</si>
  <si>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</si>
  <si>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</si>
  <si>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</si>
  <si>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</si>
  <si>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</si>
  <si>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</si>
  <si>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</si>
  <si>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</si>
  <si>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</si>
  <si>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</si>
  <si>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</si>
  <si>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</si>
  <si>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</si>
  <si>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</si>
  <si>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</si>
  <si>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</si>
  <si>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</si>
  <si>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</si>
  <si>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</si>
  <si>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</si>
  <si>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</si>
  <si>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</si>
  <si>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</si>
  <si>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</si>
  <si>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</si>
  <si>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</si>
  <si>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</si>
  <si>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</si>
  <si>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</si>
  <si>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</si>
  <si>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</si>
  <si>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</si>
  <si>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</si>
  <si>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</si>
  <si>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</si>
  <si>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</si>
  <si>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</si>
  <si>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</si>
  <si>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</si>
  <si>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</si>
  <si>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</si>
  <si>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</si>
  <si>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</si>
  <si>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</si>
  <si>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</si>
  <si>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</si>
  <si>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</si>
  <si>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</si>
  <si>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</si>
  <si>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</si>
  <si>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</si>
  <si>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</si>
  <si>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</si>
  <si>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</si>
  <si>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</si>
  <si>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</si>
  <si>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</si>
  <si>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</si>
  <si>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</si>
  <si>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</si>
  <si>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</si>
  <si>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</si>
  <si>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</si>
  <si>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</si>
  <si>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</si>
  <si>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</si>
  <si>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</si>
  <si>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</si>
  <si>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</si>
  <si>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</si>
  <si>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</si>
  <si>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</si>
  <si>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</si>
  <si>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</si>
  <si>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</si>
  <si>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</si>
  <si>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</si>
  <si>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</si>
  <si>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</si>
  <si>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</si>
  <si>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</si>
  <si>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</si>
  <si>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</si>
  <si>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</si>
  <si>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</si>
  <si>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</si>
  <si>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</si>
  <si>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</si>
  <si>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</si>
  <si>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</si>
  <si>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</si>
  <si>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</si>
  <si>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</si>
  <si>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</si>
  <si>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</si>
  <si>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</si>
  <si>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</si>
  <si>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</si>
  <si>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</si>
  <si>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</si>
  <si>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</si>
  <si>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</si>
  <si>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</si>
  <si>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</si>
  <si>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</si>
  <si>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</si>
  <si>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</si>
  <si>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</si>
  <si>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</si>
  <si>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</si>
  <si>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</si>
  <si>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</si>
  <si>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</si>
  <si>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</si>
  <si>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</si>
  <si>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</si>
  <si>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</si>
  <si>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</si>
  <si>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</si>
  <si>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</si>
  <si>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</si>
  <si>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</si>
  <si>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</si>
  <si>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</si>
  <si>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</si>
  <si>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</si>
  <si>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</si>
  <si>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</si>
  <si>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</si>
  <si>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</si>
  <si>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</si>
  <si>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</si>
  <si>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</si>
  <si>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</si>
  <si>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</si>
  <si>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</si>
  <si>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</si>
  <si>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</si>
  <si>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</si>
  <si>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</si>
  <si>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</si>
  <si>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</si>
  <si>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</si>
  <si>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</si>
  <si>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</si>
  <si>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</si>
  <si>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</si>
  <si>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</si>
  <si>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</si>
  <si>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</si>
  <si>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</si>
  <si>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</si>
  <si>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</si>
  <si>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</si>
  <si>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</si>
  <si>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</si>
  <si>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</si>
  <si>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</si>
  <si>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</si>
  <si>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</si>
  <si>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</si>
  <si>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</si>
  <si>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</si>
  <si>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</si>
  <si>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</si>
  <si>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</si>
  <si>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</si>
  <si>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</si>
  <si>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</si>
  <si>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</si>
  <si>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</si>
  <si>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</si>
  <si>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</si>
  <si>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</si>
  <si>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</si>
  <si>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</si>
  <si>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</si>
  <si>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</si>
  <si>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</si>
  <si>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</si>
  <si>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</si>
  <si>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</si>
  <si>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</si>
  <si>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</si>
  <si>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</si>
  <si>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</si>
  <si>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</si>
  <si>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</si>
  <si>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</si>
  <si>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</si>
  <si>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</si>
  <si>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</si>
  <si>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</si>
  <si>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</si>
  <si>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</si>
  <si>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</si>
  <si>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</si>
  <si>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</si>
  <si>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</si>
  <si>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</si>
  <si>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</si>
  <si>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</si>
  <si>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</si>
  <si>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</si>
  <si>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</si>
  <si>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</si>
  <si>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</si>
  <si>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</si>
  <si>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</si>
  <si>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</si>
  <si>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</si>
  <si>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</si>
  <si>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</si>
  <si>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</si>
  <si>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</si>
  <si>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</si>
  <si>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</si>
  <si>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</si>
  <si>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</si>
  <si>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</si>
  <si>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</si>
  <si>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</si>
  <si>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</si>
  <si>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</si>
  <si>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</si>
  <si>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</si>
  <si>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</si>
  <si>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</si>
  <si>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</si>
  <si>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</si>
  <si>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</si>
  <si>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</si>
  <si>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</si>
  <si>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</si>
  <si>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</si>
  <si>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</si>
  <si>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</si>
  <si>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</si>
  <si>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</si>
  <si>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</si>
  <si>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</si>
  <si>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</si>
  <si>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</si>
  <si>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</si>
  <si>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</si>
  <si>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</si>
  <si>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</si>
  <si>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</si>
  <si>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</si>
  <si>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</si>
  <si>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</si>
  <si>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</si>
  <si>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</si>
  <si>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</si>
  <si>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</si>
  <si>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</si>
  <si>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</si>
  <si>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</si>
  <si>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</si>
  <si>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</si>
  <si>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</si>
  <si>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</si>
  <si>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</si>
  <si>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</si>
  <si>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</si>
  <si>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</si>
  <si>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</si>
  <si>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</si>
  <si>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</si>
  <si>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</si>
  <si>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</si>
  <si>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</si>
  <si>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</si>
  <si>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</si>
  <si>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</si>
  <si>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</si>
  <si>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</si>
  <si>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</si>
  <si>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</si>
  <si>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</si>
  <si>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</si>
  <si>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</si>
  <si>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</si>
  <si>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</si>
  <si>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</si>
  <si>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</si>
  <si>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</si>
  <si>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</si>
  <si>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</si>
  <si>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</si>
  <si>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</si>
  <si>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</si>
  <si>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</si>
  <si>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</si>
  <si>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</si>
  <si>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</si>
  <si>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</si>
  <si>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</si>
  <si>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</si>
  <si>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</si>
  <si>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</si>
  <si>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</si>
  <si>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</si>
  <si>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</si>
  <si>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</si>
  <si>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</si>
  <si>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STDEV PLEDGED</t>
  </si>
  <si>
    <t>UPPER QUARTILE (Q3)</t>
  </si>
  <si>
    <t>LOWER QUARTILED (Q1)</t>
  </si>
  <si>
    <t>IQR</t>
  </si>
  <si>
    <t>Year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</si>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</sst>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6"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</dxfs>
  <tableStyles count="0" defaultTableStyle="TableStyleMedium2" defaultPivotStyle="PivotStyleLight16"/>
  <colors>
    <mruColors>
      <color rgb="FFFF5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ANALYSIS.xlsx]Theatre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5-1B46-B82A-F690B9DB468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5-1B46-B82A-F690B9DB468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5-1B46-B82A-F690B9DB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609472"/>
        <c:axId val="1760978976"/>
      </c:lineChart>
      <c:catAx>
        <c:axId val="1760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78976"/>
        <c:crosses val="autoZero"/>
        <c:auto val="1"/>
        <c:lblAlgn val="ctr"/>
        <c:lblOffset val="100"/>
        <c:noMultiLvlLbl val="0"/>
      </c:catAx>
      <c:valAx>
        <c:axId val="17609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39-DE4F-8214-643277BCDED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39-DE4F-8214-643277BCDED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39-DE4F-8214-643277BC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98848"/>
        <c:axId val="1384400496"/>
      </c:lineChart>
      <c:catAx>
        <c:axId val="138439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00496"/>
        <c:crosses val="autoZero"/>
        <c:auto val="1"/>
        <c:lblAlgn val="ctr"/>
        <c:lblOffset val="100"/>
        <c:noMultiLvlLbl val="0"/>
      </c:catAx>
      <c:valAx>
        <c:axId val="13844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DE49-B1F4-D13472F1C7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6-DE49-B1F4-D13472F1C7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6-DE49-B1F4-D13472F1C7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6-DE49-B1F4-D13472F1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73648"/>
        <c:axId val="666917808"/>
      </c:barChart>
      <c:catAx>
        <c:axId val="6676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17808"/>
        <c:crosses val="autoZero"/>
        <c:auto val="1"/>
        <c:lblAlgn val="ctr"/>
        <c:lblOffset val="100"/>
        <c:noMultiLvlLbl val="0"/>
      </c:catAx>
      <c:valAx>
        <c:axId val="666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1-1842-AE9D-62A719B768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B1-1842-AE9D-62A719B768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B1-1842-AE9D-62A719B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458608"/>
        <c:axId val="772690464"/>
      </c:barChart>
      <c:catAx>
        <c:axId val="7724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90464"/>
        <c:crosses val="autoZero"/>
        <c:auto val="1"/>
        <c:lblAlgn val="ctr"/>
        <c:lblOffset val="100"/>
        <c:noMultiLvlLbl val="0"/>
      </c:catAx>
      <c:valAx>
        <c:axId val="7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FF43-891E-903646547CE9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F-FF43-891E-903646547CE9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F-FF43-891E-903646547CE9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F-FF43-891E-90364654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22320"/>
        <c:axId val="550948896"/>
      </c:lineChart>
      <c:catAx>
        <c:axId val="880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48896"/>
        <c:crosses val="autoZero"/>
        <c:auto val="1"/>
        <c:lblAlgn val="ctr"/>
        <c:lblOffset val="100"/>
        <c:noMultiLvlLbl val="0"/>
      </c:catAx>
      <c:valAx>
        <c:axId val="550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12700</xdr:rowOff>
    </xdr:from>
    <xdr:to>
      <xdr:col>12</xdr:col>
      <xdr:colOff>685800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38C19-92EE-0048-9C07-AB0AC4B1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7</xdr:col>
      <xdr:colOff>1308100</xdr:colOff>
      <xdr:row>41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ADC42C-D877-5243-8F4B-EE051CBE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139700</xdr:rowOff>
    </xdr:from>
    <xdr:to>
      <xdr:col>15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68470-F4D3-C44C-AE0F-C894AEFE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15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C06-53DB-F24B-9E70-E18FADE4B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11</xdr:col>
      <xdr:colOff>730250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ECC70-29AF-4249-A95D-4CFCE93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20390625001" createdVersion="7" refreshedVersion="7" minRefreshableVersion="3" recordCount="4114" xr:uid="{87EE209C-B083-C14D-8D77-2E35B5F976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48595486113" createdVersion="7" refreshedVersion="7" minRefreshableVersion="3" recordCount="4114" xr:uid="{F7B77042-7DFD-6F47-84E7-4FD0377330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32.730341782408" createdVersion="7" refreshedVersion="7" minRefreshableVersion="3" recordCount="4114" xr:uid="{E26FBD3C-E843-0F40-9CEE-F803835329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16495-5101-5F40-ADFB-648F4CCA0069}" name="PivotTable10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5CEC8-A05D-D643-BEB5-8E2F7589F1BA}" name="PivotTable2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49CD-98DE-054B-90C9-82E145A2FAA4}" name="PivotTable3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5263-ED12-414C-A11F-AA2863B5D1AE}" name="PivotTable5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130" zoomScaleNormal="130" workbookViewId="0">
      <pane ySplit="1" topLeftCell="A3913" activePane="bottomLeft" state="frozen"/>
      <selection pane="bottomLeft" activeCell="B4" sqref="B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21.16406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style="10" customWidth="1"/>
    <col min="19" max="19" width="24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  <c r="T1" s="1" t="s">
        <v>8354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ROUND((E2/D2)*100,0)</f>
        <v>137</v>
      </c>
      <c r="Q2">
        <f>IFERROR(ROUND(E2/L2,2),0)</f>
        <v>63.92</v>
      </c>
      <c r="R2" s="10">
        <f>(((J2/60)/60)/24)+DATE(1970,1,1)</f>
        <v>42177.007071759261</v>
      </c>
      <c r="S2">
        <f>(((I2/60)/60)/24)+DATE(1970,1,1)</f>
        <v>42208.125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>
        <f t="shared" ref="S3:S66" si="3">(((I3/60)/60)/24)+DATE(1970,1,1)</f>
        <v>42796.600497685184</v>
      </c>
      <c r="T3">
        <f t="shared" ref="T3:T66" si="4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>
        <f t="shared" si="3"/>
        <v>42005.332638888889</v>
      </c>
      <c r="T24">
        <f t="shared" si="4"/>
        <v>2015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>
        <f t="shared" si="3"/>
        <v>42378.025011574078</v>
      </c>
      <c r="T27">
        <f t="shared" si="4"/>
        <v>2016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>
        <f t="shared" si="3"/>
        <v>42034.708333333328</v>
      </c>
      <c r="T52">
        <f t="shared" si="4"/>
        <v>2015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5">ROUND((E66/D66)*100,0)</f>
        <v>173</v>
      </c>
      <c r="Q66">
        <f t="shared" si="1"/>
        <v>86.67</v>
      </c>
      <c r="R66" s="10">
        <f t="shared" si="2"/>
        <v>41433.01829861111</v>
      </c>
      <c r="S66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0">
        <f t="shared" ref="R67:R130" si="7">(((J67/60)/60)/24)+DATE(1970,1,1)</f>
        <v>41835.821226851855</v>
      </c>
      <c r="S67">
        <f t="shared" ref="S67:S130" si="8">(((I67/60)/60)/24)+DATE(1970,1,1)</f>
        <v>41862.249305555553</v>
      </c>
      <c r="T67">
        <f t="shared" ref="T67:T130" si="9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0">
        <f t="shared" si="7"/>
        <v>42539.849768518514</v>
      </c>
      <c r="S68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0">
        <f t="shared" si="7"/>
        <v>41075.583379629628</v>
      </c>
      <c r="S69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0">
        <f t="shared" si="7"/>
        <v>41663.569340277776</v>
      </c>
      <c r="S70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0">
        <f t="shared" si="7"/>
        <v>40786.187789351854</v>
      </c>
      <c r="S71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0">
        <f t="shared" si="7"/>
        <v>40730.896354166667</v>
      </c>
      <c r="S72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0">
        <f t="shared" si="7"/>
        <v>40997.271493055552</v>
      </c>
      <c r="S73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0">
        <f t="shared" si="7"/>
        <v>41208.010196759256</v>
      </c>
      <c r="S7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0">
        <f t="shared" si="7"/>
        <v>40587.75675925926</v>
      </c>
      <c r="S7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0">
        <f t="shared" si="7"/>
        <v>42360.487210648149</v>
      </c>
      <c r="S76">
        <f t="shared" si="8"/>
        <v>42390.487210648149</v>
      </c>
      <c r="T76">
        <f t="shared" si="9"/>
        <v>2016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0">
        <f t="shared" si="7"/>
        <v>41357.209166666667</v>
      </c>
      <c r="S77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0">
        <f t="shared" si="7"/>
        <v>40844.691643518519</v>
      </c>
      <c r="S78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0">
        <f t="shared" si="7"/>
        <v>40997.144872685189</v>
      </c>
      <c r="S79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0">
        <f t="shared" si="7"/>
        <v>42604.730567129634</v>
      </c>
      <c r="S80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0">
        <f t="shared" si="7"/>
        <v>41724.776539351849</v>
      </c>
      <c r="S81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0">
        <f t="shared" si="7"/>
        <v>41583.083981481483</v>
      </c>
      <c r="S82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0">
        <f t="shared" si="7"/>
        <v>41100.158877314818</v>
      </c>
      <c r="S83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0">
        <f t="shared" si="7"/>
        <v>40795.820150462961</v>
      </c>
      <c r="S8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0">
        <f t="shared" si="7"/>
        <v>42042.615613425922</v>
      </c>
      <c r="S8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0">
        <f t="shared" si="7"/>
        <v>40648.757939814815</v>
      </c>
      <c r="S86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0">
        <f t="shared" si="7"/>
        <v>40779.125428240739</v>
      </c>
      <c r="S87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0">
        <f t="shared" si="7"/>
        <v>42291.556076388893</v>
      </c>
      <c r="S88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0">
        <f t="shared" si="7"/>
        <v>40322.53938657407</v>
      </c>
      <c r="S89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0">
        <f t="shared" si="7"/>
        <v>41786.65892361111</v>
      </c>
      <c r="S90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0">
        <f t="shared" si="7"/>
        <v>41402.752222222225</v>
      </c>
      <c r="S91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0">
        <f t="shared" si="7"/>
        <v>40706.297442129631</v>
      </c>
      <c r="S92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0">
        <f t="shared" si="7"/>
        <v>40619.402361111112</v>
      </c>
      <c r="S93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0">
        <f t="shared" si="7"/>
        <v>42721.198877314819</v>
      </c>
      <c r="S94">
        <f t="shared" si="8"/>
        <v>42767.333333333328</v>
      </c>
      <c r="T94">
        <f t="shared" si="9"/>
        <v>2017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0">
        <f t="shared" si="7"/>
        <v>41065.858067129629</v>
      </c>
      <c r="S9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0">
        <f t="shared" si="7"/>
        <v>41716.717847222222</v>
      </c>
      <c r="S96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0">
        <f t="shared" si="7"/>
        <v>40935.005104166667</v>
      </c>
      <c r="S97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0">
        <f t="shared" si="7"/>
        <v>40324.662511574075</v>
      </c>
      <c r="S98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0">
        <f t="shared" si="7"/>
        <v>40706.135208333333</v>
      </c>
      <c r="S99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0">
        <f t="shared" si="7"/>
        <v>41214.79483796296</v>
      </c>
      <c r="S100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0">
        <f t="shared" si="7"/>
        <v>41631.902766203704</v>
      </c>
      <c r="S101">
        <f t="shared" si="8"/>
        <v>41661.902766203704</v>
      </c>
      <c r="T101">
        <f t="shared" si="9"/>
        <v>2014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0">
        <f t="shared" si="7"/>
        <v>41197.753310185188</v>
      </c>
      <c r="S102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0">
        <f t="shared" si="7"/>
        <v>41274.776736111111</v>
      </c>
      <c r="S103">
        <f t="shared" si="8"/>
        <v>41298.776736111111</v>
      </c>
      <c r="T103">
        <f t="shared" si="9"/>
        <v>2013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0">
        <f t="shared" si="7"/>
        <v>40505.131168981483</v>
      </c>
      <c r="S10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0">
        <f t="shared" si="7"/>
        <v>41682.805902777778</v>
      </c>
      <c r="S10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0">
        <f t="shared" si="7"/>
        <v>40612.695208333331</v>
      </c>
      <c r="S106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0">
        <f t="shared" si="7"/>
        <v>42485.724768518514</v>
      </c>
      <c r="S107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0">
        <f t="shared" si="7"/>
        <v>40987.776631944449</v>
      </c>
      <c r="S108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0">
        <f t="shared" si="7"/>
        <v>40635.982488425929</v>
      </c>
      <c r="S109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0">
        <f t="shared" si="7"/>
        <v>41365.613078703704</v>
      </c>
      <c r="S110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0">
        <f t="shared" si="7"/>
        <v>40570.025810185187</v>
      </c>
      <c r="S111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0">
        <f t="shared" si="7"/>
        <v>41557.949687500004</v>
      </c>
      <c r="S112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0">
        <f t="shared" si="7"/>
        <v>42125.333182870367</v>
      </c>
      <c r="S113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0">
        <f t="shared" si="7"/>
        <v>41718.043032407404</v>
      </c>
      <c r="S1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0">
        <f t="shared" si="7"/>
        <v>40753.758425925924</v>
      </c>
      <c r="S11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0">
        <f t="shared" si="7"/>
        <v>40861.27416666667</v>
      </c>
      <c r="S116">
        <f t="shared" si="8"/>
        <v>40921.27416666667</v>
      </c>
      <c r="T116">
        <f t="shared" si="9"/>
        <v>2012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0">
        <f t="shared" si="7"/>
        <v>40918.738935185182</v>
      </c>
      <c r="S117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0">
        <f t="shared" si="7"/>
        <v>40595.497164351851</v>
      </c>
      <c r="S118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0">
        <f t="shared" si="7"/>
        <v>40248.834999999999</v>
      </c>
      <c r="S119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0">
        <f t="shared" si="7"/>
        <v>40723.053657407407</v>
      </c>
      <c r="S120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0">
        <f t="shared" si="7"/>
        <v>40739.069282407407</v>
      </c>
      <c r="S121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0">
        <f t="shared" si="7"/>
        <v>42616.049849537041</v>
      </c>
      <c r="S122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0">
        <f t="shared" si="7"/>
        <v>42096.704976851848</v>
      </c>
      <c r="S123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0">
        <f t="shared" si="7"/>
        <v>42593.431793981479</v>
      </c>
      <c r="S12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0">
        <f t="shared" si="7"/>
        <v>41904.781990740739</v>
      </c>
      <c r="S12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0">
        <f t="shared" si="7"/>
        <v>42114.928726851853</v>
      </c>
      <c r="S126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0">
        <f t="shared" si="7"/>
        <v>42709.993981481486</v>
      </c>
      <c r="S127">
        <f t="shared" si="8"/>
        <v>42769.993981481486</v>
      </c>
      <c r="T127">
        <f t="shared" si="9"/>
        <v>2017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0">
        <f t="shared" si="7"/>
        <v>42135.589548611111</v>
      </c>
      <c r="S128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0">
        <f t="shared" si="7"/>
        <v>42067.62431712963</v>
      </c>
      <c r="S129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10">ROUND((E130/D130)*100,0)</f>
        <v>2</v>
      </c>
      <c r="Q130">
        <f t="shared" si="6"/>
        <v>311.17</v>
      </c>
      <c r="R130" s="10">
        <f t="shared" si="7"/>
        <v>42628.22792824074</v>
      </c>
      <c r="S130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0">
        <f t="shared" ref="R131:R194" si="12">(((J131/60)/60)/24)+DATE(1970,1,1)</f>
        <v>41882.937303240738</v>
      </c>
      <c r="S131">
        <f t="shared" ref="S131:S194" si="13">(((I131/60)/60)/24)+DATE(1970,1,1)</f>
        <v>41942.937303240738</v>
      </c>
      <c r="T131">
        <f t="shared" ref="T131:T194" si="14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0">
        <f t="shared" si="12"/>
        <v>41778.915416666663</v>
      </c>
      <c r="S132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0">
        <f t="shared" si="12"/>
        <v>42541.837511574078</v>
      </c>
      <c r="S133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0">
        <f t="shared" si="12"/>
        <v>41905.812581018516</v>
      </c>
      <c r="S13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0">
        <f t="shared" si="12"/>
        <v>42491.80768518518</v>
      </c>
      <c r="S13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0">
        <f t="shared" si="12"/>
        <v>42221.909930555557</v>
      </c>
      <c r="S136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0">
        <f t="shared" si="12"/>
        <v>41788.381909722222</v>
      </c>
      <c r="S137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0">
        <f t="shared" si="12"/>
        <v>42096.410115740742</v>
      </c>
      <c r="S138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0">
        <f t="shared" si="12"/>
        <v>42239.573993055557</v>
      </c>
      <c r="S139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0">
        <f t="shared" si="12"/>
        <v>42186.257418981477</v>
      </c>
      <c r="S140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0">
        <f t="shared" si="12"/>
        <v>42187.920972222222</v>
      </c>
      <c r="S141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0">
        <f t="shared" si="12"/>
        <v>42053.198287037041</v>
      </c>
      <c r="S142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0">
        <f t="shared" si="12"/>
        <v>42110.153043981481</v>
      </c>
      <c r="S143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0">
        <f t="shared" si="12"/>
        <v>41938.893263888887</v>
      </c>
      <c r="S14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0">
        <f t="shared" si="12"/>
        <v>42559.064143518524</v>
      </c>
      <c r="S14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0">
        <f t="shared" si="12"/>
        <v>42047.762407407412</v>
      </c>
      <c r="S146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0">
        <f t="shared" si="12"/>
        <v>42200.542268518519</v>
      </c>
      <c r="S147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0">
        <f t="shared" si="12"/>
        <v>42693.016180555554</v>
      </c>
      <c r="S148">
        <f t="shared" si="13"/>
        <v>42753.016180555554</v>
      </c>
      <c r="T148">
        <f t="shared" si="14"/>
        <v>2017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0">
        <f t="shared" si="12"/>
        <v>41969.767824074079</v>
      </c>
      <c r="S149">
        <f t="shared" si="13"/>
        <v>42012.762499999997</v>
      </c>
      <c r="T149">
        <f t="shared" si="14"/>
        <v>2015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0">
        <f t="shared" si="12"/>
        <v>42397.281666666662</v>
      </c>
      <c r="S150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0">
        <f t="shared" si="12"/>
        <v>41968.172106481477</v>
      </c>
      <c r="S151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0">
        <f t="shared" si="12"/>
        <v>42090.161828703705</v>
      </c>
      <c r="S152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0">
        <f t="shared" si="12"/>
        <v>42113.550821759258</v>
      </c>
      <c r="S153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0">
        <f t="shared" si="12"/>
        <v>41875.077546296299</v>
      </c>
      <c r="S15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0">
        <f t="shared" si="12"/>
        <v>41933.586157407408</v>
      </c>
      <c r="S15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0">
        <f t="shared" si="12"/>
        <v>42115.547395833331</v>
      </c>
      <c r="S156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0">
        <f t="shared" si="12"/>
        <v>42168.559432870374</v>
      </c>
      <c r="S157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0">
        <f t="shared" si="12"/>
        <v>41794.124953703707</v>
      </c>
      <c r="S158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0">
        <f t="shared" si="12"/>
        <v>42396.911712962959</v>
      </c>
      <c r="S159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0">
        <f t="shared" si="12"/>
        <v>41904.07671296296</v>
      </c>
      <c r="S160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0">
        <f t="shared" si="12"/>
        <v>42514.434548611112</v>
      </c>
      <c r="S161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0">
        <f t="shared" si="12"/>
        <v>42171.913090277783</v>
      </c>
      <c r="S162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0">
        <f t="shared" si="12"/>
        <v>41792.687442129631</v>
      </c>
      <c r="S163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0">
        <f t="shared" si="12"/>
        <v>41835.126805555556</v>
      </c>
      <c r="S16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0">
        <f t="shared" si="12"/>
        <v>42243.961273148147</v>
      </c>
      <c r="S16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0">
        <f t="shared" si="12"/>
        <v>41841.762743055559</v>
      </c>
      <c r="S166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0">
        <f t="shared" si="12"/>
        <v>42351.658842592587</v>
      </c>
      <c r="S167">
        <f t="shared" si="13"/>
        <v>42381.658842592587</v>
      </c>
      <c r="T167">
        <f t="shared" si="14"/>
        <v>2016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0">
        <f t="shared" si="12"/>
        <v>42721.075949074075</v>
      </c>
      <c r="S168">
        <f t="shared" si="13"/>
        <v>42751.075949074075</v>
      </c>
      <c r="T168">
        <f t="shared" si="14"/>
        <v>2017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0">
        <f t="shared" si="12"/>
        <v>42160.927488425921</v>
      </c>
      <c r="S169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0">
        <f t="shared" si="12"/>
        <v>42052.83530092593</v>
      </c>
      <c r="S170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0">
        <f t="shared" si="12"/>
        <v>41900.505312499998</v>
      </c>
      <c r="S171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0">
        <f t="shared" si="12"/>
        <v>42216.977812500001</v>
      </c>
      <c r="S172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0">
        <f t="shared" si="12"/>
        <v>42534.180717592593</v>
      </c>
      <c r="S173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0">
        <f t="shared" si="12"/>
        <v>42047.394942129627</v>
      </c>
      <c r="S17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0">
        <f t="shared" si="12"/>
        <v>42033.573009259257</v>
      </c>
      <c r="S17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0">
        <f t="shared" si="12"/>
        <v>42072.758981481486</v>
      </c>
      <c r="S176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0">
        <f t="shared" si="12"/>
        <v>41855.777905092589</v>
      </c>
      <c r="S177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0">
        <f t="shared" si="12"/>
        <v>42191.824062500003</v>
      </c>
      <c r="S178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0">
        <f t="shared" si="12"/>
        <v>42070.047754629632</v>
      </c>
      <c r="S179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0">
        <f t="shared" si="12"/>
        <v>42304.955381944441</v>
      </c>
      <c r="S180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0">
        <f t="shared" si="12"/>
        <v>42403.080497685187</v>
      </c>
      <c r="S181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0">
        <f t="shared" si="12"/>
        <v>42067.991238425922</v>
      </c>
      <c r="S182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0">
        <f t="shared" si="12"/>
        <v>42147.741840277777</v>
      </c>
      <c r="S183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0">
        <f t="shared" si="12"/>
        <v>42712.011944444443</v>
      </c>
      <c r="S184">
        <f t="shared" si="13"/>
        <v>42742.011944444443</v>
      </c>
      <c r="T184">
        <f t="shared" si="14"/>
        <v>2017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0">
        <f t="shared" si="12"/>
        <v>41939.810300925928</v>
      </c>
      <c r="S18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0">
        <f t="shared" si="12"/>
        <v>41825.791226851856</v>
      </c>
      <c r="S186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0">
        <f t="shared" si="12"/>
        <v>42570.91133101852</v>
      </c>
      <c r="S187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0">
        <f t="shared" si="12"/>
        <v>42767.812893518523</v>
      </c>
      <c r="S188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0">
        <f t="shared" si="12"/>
        <v>42182.234456018516</v>
      </c>
      <c r="S189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0">
        <f t="shared" si="12"/>
        <v>41857.18304398148</v>
      </c>
      <c r="S190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0">
        <f t="shared" si="12"/>
        <v>42556.690706018519</v>
      </c>
      <c r="S191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0">
        <f t="shared" si="12"/>
        <v>42527.650995370372</v>
      </c>
      <c r="S192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0">
        <f t="shared" si="12"/>
        <v>42239.441412037035</v>
      </c>
      <c r="S193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5">ROUND((E194/D194)*100,0)</f>
        <v>0</v>
      </c>
      <c r="Q194">
        <f t="shared" si="11"/>
        <v>5.67</v>
      </c>
      <c r="R194" s="10">
        <f t="shared" si="12"/>
        <v>41899.792037037041</v>
      </c>
      <c r="S19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0">
        <f t="shared" ref="R195:R258" si="17">(((J195/60)/60)/24)+DATE(1970,1,1)</f>
        <v>41911.934791666667</v>
      </c>
      <c r="S195">
        <f t="shared" ref="S195:S258" si="18">(((I195/60)/60)/24)+DATE(1970,1,1)</f>
        <v>41971.976458333331</v>
      </c>
      <c r="T195">
        <f t="shared" ref="T195:T258" si="19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0">
        <f t="shared" si="17"/>
        <v>42375.996886574074</v>
      </c>
      <c r="S196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0">
        <f t="shared" si="17"/>
        <v>42135.67050925926</v>
      </c>
      <c r="S197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0">
        <f t="shared" si="17"/>
        <v>42259.542800925927</v>
      </c>
      <c r="S198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0">
        <f t="shared" si="17"/>
        <v>42741.848379629635</v>
      </c>
      <c r="S199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0">
        <f t="shared" si="17"/>
        <v>41887.383356481485</v>
      </c>
      <c r="S200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0">
        <f t="shared" si="17"/>
        <v>42584.123865740738</v>
      </c>
      <c r="S201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0">
        <f t="shared" si="17"/>
        <v>41867.083368055559</v>
      </c>
      <c r="S202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0">
        <f t="shared" si="17"/>
        <v>42023.818622685183</v>
      </c>
      <c r="S203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0">
        <f t="shared" si="17"/>
        <v>42255.927824074075</v>
      </c>
      <c r="S20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0">
        <f t="shared" si="17"/>
        <v>41973.847962962958</v>
      </c>
      <c r="S205">
        <f t="shared" si="18"/>
        <v>42033.847962962958</v>
      </c>
      <c r="T205">
        <f t="shared" si="19"/>
        <v>2015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0">
        <f t="shared" si="17"/>
        <v>42556.583368055552</v>
      </c>
      <c r="S206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0">
        <f t="shared" si="17"/>
        <v>42248.632199074069</v>
      </c>
      <c r="S207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0">
        <f t="shared" si="17"/>
        <v>42567.004432870366</v>
      </c>
      <c r="S208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0">
        <f t="shared" si="17"/>
        <v>41978.197199074071</v>
      </c>
      <c r="S209">
        <f t="shared" si="18"/>
        <v>42008.197199074071</v>
      </c>
      <c r="T209">
        <f t="shared" si="19"/>
        <v>2015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0">
        <f t="shared" si="17"/>
        <v>41959.369988425926</v>
      </c>
      <c r="S210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0">
        <f t="shared" si="17"/>
        <v>42165.922858796301</v>
      </c>
      <c r="S211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0">
        <f t="shared" si="17"/>
        <v>42249.064722222218</v>
      </c>
      <c r="S212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0">
        <f t="shared" si="17"/>
        <v>42236.159918981488</v>
      </c>
      <c r="S213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0">
        <f t="shared" si="17"/>
        <v>42416.881018518514</v>
      </c>
      <c r="S2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0">
        <f t="shared" si="17"/>
        <v>42202.594293981485</v>
      </c>
      <c r="S21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0">
        <f t="shared" si="17"/>
        <v>42009.64061342593</v>
      </c>
      <c r="S216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0">
        <f t="shared" si="17"/>
        <v>42375.230115740742</v>
      </c>
      <c r="S217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0">
        <f t="shared" si="17"/>
        <v>42066.958761574075</v>
      </c>
      <c r="S218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0">
        <f t="shared" si="17"/>
        <v>41970.64061342593</v>
      </c>
      <c r="S219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0">
        <f t="shared" si="17"/>
        <v>42079.628344907411</v>
      </c>
      <c r="S220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0">
        <f t="shared" si="17"/>
        <v>42429.326678240745</v>
      </c>
      <c r="S221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0">
        <f t="shared" si="17"/>
        <v>42195.643865740742</v>
      </c>
      <c r="S222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0">
        <f t="shared" si="17"/>
        <v>42031.837546296301</v>
      </c>
      <c r="S223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0">
        <f t="shared" si="17"/>
        <v>42031.769884259258</v>
      </c>
      <c r="S22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0">
        <f t="shared" si="17"/>
        <v>42482.048032407409</v>
      </c>
      <c r="S22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0">
        <f t="shared" si="17"/>
        <v>42135.235254629632</v>
      </c>
      <c r="S226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0">
        <f t="shared" si="17"/>
        <v>42438.961273148147</v>
      </c>
      <c r="S227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0">
        <f t="shared" si="17"/>
        <v>42106.666018518517</v>
      </c>
      <c r="S228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0">
        <f t="shared" si="17"/>
        <v>42164.893993055557</v>
      </c>
      <c r="S229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0">
        <f t="shared" si="17"/>
        <v>42096.686400462961</v>
      </c>
      <c r="S230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0">
        <f t="shared" si="17"/>
        <v>42383.933993055558</v>
      </c>
      <c r="S231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0">
        <f t="shared" si="17"/>
        <v>42129.777210648142</v>
      </c>
      <c r="S232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0">
        <f t="shared" si="17"/>
        <v>42341.958923611113</v>
      </c>
      <c r="S233">
        <f t="shared" si="18"/>
        <v>42371.958923611113</v>
      </c>
      <c r="T233">
        <f t="shared" si="19"/>
        <v>2016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0">
        <f t="shared" si="17"/>
        <v>42032.82576388889</v>
      </c>
      <c r="S23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0">
        <f t="shared" si="17"/>
        <v>42612.911712962959</v>
      </c>
      <c r="S23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0">
        <f t="shared" si="17"/>
        <v>42136.035405092596</v>
      </c>
      <c r="S236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0">
        <f t="shared" si="17"/>
        <v>42164.908530092594</v>
      </c>
      <c r="S237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0">
        <f t="shared" si="17"/>
        <v>42321.08447916666</v>
      </c>
      <c r="S238">
        <f t="shared" si="18"/>
        <v>42374</v>
      </c>
      <c r="T238">
        <f t="shared" si="19"/>
        <v>2016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0">
        <f t="shared" si="17"/>
        <v>42377.577187499999</v>
      </c>
      <c r="S239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0">
        <f t="shared" si="17"/>
        <v>42713.962499999994</v>
      </c>
      <c r="S240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0">
        <f t="shared" si="17"/>
        <v>42297.110300925924</v>
      </c>
      <c r="S241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0">
        <f t="shared" si="17"/>
        <v>41354.708460648151</v>
      </c>
      <c r="S242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0">
        <f t="shared" si="17"/>
        <v>41949.697962962964</v>
      </c>
      <c r="S243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0">
        <f t="shared" si="17"/>
        <v>40862.492939814816</v>
      </c>
      <c r="S24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0">
        <f t="shared" si="17"/>
        <v>41662.047500000001</v>
      </c>
      <c r="S24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0">
        <f t="shared" si="17"/>
        <v>40213.323599537034</v>
      </c>
      <c r="S246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0">
        <f t="shared" si="17"/>
        <v>41107.053067129629</v>
      </c>
      <c r="S247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0">
        <f t="shared" si="17"/>
        <v>40480.363483796296</v>
      </c>
      <c r="S248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0">
        <f t="shared" si="17"/>
        <v>40430.604328703703</v>
      </c>
      <c r="S249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0">
        <f t="shared" si="17"/>
        <v>40870.774409722224</v>
      </c>
      <c r="S250">
        <f t="shared" si="18"/>
        <v>40915.774409722224</v>
      </c>
      <c r="T250">
        <f t="shared" si="19"/>
        <v>2012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0">
        <f t="shared" si="17"/>
        <v>40332.923842592594</v>
      </c>
      <c r="S251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0">
        <f t="shared" si="17"/>
        <v>41401.565868055557</v>
      </c>
      <c r="S252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0">
        <f t="shared" si="17"/>
        <v>41013.787569444445</v>
      </c>
      <c r="S253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0">
        <f t="shared" si="17"/>
        <v>40266.662708333337</v>
      </c>
      <c r="S25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0">
        <f t="shared" si="17"/>
        <v>40924.650868055556</v>
      </c>
      <c r="S25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0">
        <f t="shared" si="17"/>
        <v>42263.952662037031</v>
      </c>
      <c r="S256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0">
        <f t="shared" si="17"/>
        <v>40588.526412037041</v>
      </c>
      <c r="S257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20">ROUND((E258/D258)*100,0)</f>
        <v>139</v>
      </c>
      <c r="Q258">
        <f t="shared" si="16"/>
        <v>65.760000000000005</v>
      </c>
      <c r="R258" s="10">
        <f t="shared" si="17"/>
        <v>41319.769293981481</v>
      </c>
      <c r="S258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0">
        <f t="shared" ref="R259:R322" si="22">(((J259/60)/60)/24)+DATE(1970,1,1)</f>
        <v>42479.626875000002</v>
      </c>
      <c r="S259">
        <f t="shared" ref="S259:S322" si="23">(((I259/60)/60)/24)+DATE(1970,1,1)</f>
        <v>42509.626875000002</v>
      </c>
      <c r="T259">
        <f t="shared" ref="T259:T322" si="24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0">
        <f t="shared" si="22"/>
        <v>40682.051689814813</v>
      </c>
      <c r="S260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0">
        <f t="shared" si="22"/>
        <v>42072.738067129627</v>
      </c>
      <c r="S261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0">
        <f t="shared" si="22"/>
        <v>40330.755543981482</v>
      </c>
      <c r="S262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0">
        <f t="shared" si="22"/>
        <v>41017.885462962964</v>
      </c>
      <c r="S263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0">
        <f t="shared" si="22"/>
        <v>40555.24800925926</v>
      </c>
      <c r="S26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0">
        <f t="shared" si="22"/>
        <v>41149.954791666663</v>
      </c>
      <c r="S26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0">
        <f t="shared" si="22"/>
        <v>41010.620312500003</v>
      </c>
      <c r="S266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0">
        <f t="shared" si="22"/>
        <v>40267.245717592588</v>
      </c>
      <c r="S267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0">
        <f t="shared" si="22"/>
        <v>40205.174849537041</v>
      </c>
      <c r="S268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0">
        <f t="shared" si="22"/>
        <v>41785.452534722222</v>
      </c>
      <c r="S269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0">
        <f t="shared" si="22"/>
        <v>40809.15252314815</v>
      </c>
      <c r="S270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0">
        <f t="shared" si="22"/>
        <v>42758.197013888886</v>
      </c>
      <c r="S271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0">
        <f t="shared" si="22"/>
        <v>40637.866550925923</v>
      </c>
      <c r="S272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0">
        <f t="shared" si="22"/>
        <v>41612.10024305556</v>
      </c>
      <c r="S273">
        <f t="shared" si="23"/>
        <v>41641.333333333336</v>
      </c>
      <c r="T273">
        <f t="shared" si="24"/>
        <v>2014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0">
        <f t="shared" si="22"/>
        <v>40235.900358796294</v>
      </c>
      <c r="S27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0">
        <f t="shared" si="22"/>
        <v>40697.498449074075</v>
      </c>
      <c r="S27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0">
        <f t="shared" si="22"/>
        <v>40969.912372685183</v>
      </c>
      <c r="S276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0">
        <f t="shared" si="22"/>
        <v>41193.032013888893</v>
      </c>
      <c r="S277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0">
        <f t="shared" si="22"/>
        <v>40967.081874999996</v>
      </c>
      <c r="S278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0">
        <f t="shared" si="22"/>
        <v>42117.891423611116</v>
      </c>
      <c r="S279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0">
        <f t="shared" si="22"/>
        <v>41164.040960648148</v>
      </c>
      <c r="S280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0">
        <f t="shared" si="22"/>
        <v>42759.244166666671</v>
      </c>
      <c r="S281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0">
        <f t="shared" si="22"/>
        <v>41744.590682870366</v>
      </c>
      <c r="S282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0">
        <f t="shared" si="22"/>
        <v>39950.163344907407</v>
      </c>
      <c r="S283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0">
        <f t="shared" si="22"/>
        <v>40194.920046296298</v>
      </c>
      <c r="S28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0">
        <f t="shared" si="22"/>
        <v>40675.71</v>
      </c>
      <c r="S28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0">
        <f t="shared" si="22"/>
        <v>40904.738194444442</v>
      </c>
      <c r="S286">
        <f t="shared" si="23"/>
        <v>40929.738194444442</v>
      </c>
      <c r="T286">
        <f t="shared" si="24"/>
        <v>2012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0">
        <f t="shared" si="22"/>
        <v>41506.756111111114</v>
      </c>
      <c r="S287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0">
        <f t="shared" si="22"/>
        <v>41313.816249999996</v>
      </c>
      <c r="S288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0">
        <f t="shared" si="22"/>
        <v>41184.277986111112</v>
      </c>
      <c r="S289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0">
        <f t="shared" si="22"/>
        <v>41051.168900462959</v>
      </c>
      <c r="S290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0">
        <f t="shared" si="22"/>
        <v>41550.456412037034</v>
      </c>
      <c r="S291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0">
        <f t="shared" si="22"/>
        <v>40526.36917824074</v>
      </c>
      <c r="S292">
        <f t="shared" si="23"/>
        <v>40576.332638888889</v>
      </c>
      <c r="T292">
        <f t="shared" si="24"/>
        <v>2011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0">
        <f t="shared" si="22"/>
        <v>41376.769050925926</v>
      </c>
      <c r="S293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0">
        <f t="shared" si="22"/>
        <v>40812.803229166668</v>
      </c>
      <c r="S29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0">
        <f t="shared" si="22"/>
        <v>41719.667986111112</v>
      </c>
      <c r="S29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0">
        <f t="shared" si="22"/>
        <v>40343.084421296298</v>
      </c>
      <c r="S296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0">
        <f t="shared" si="22"/>
        <v>41519.004733796297</v>
      </c>
      <c r="S297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0">
        <f t="shared" si="22"/>
        <v>41134.475497685184</v>
      </c>
      <c r="S298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0">
        <f t="shared" si="22"/>
        <v>42089.72802083334</v>
      </c>
      <c r="S299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0">
        <f t="shared" si="22"/>
        <v>41709.463518518518</v>
      </c>
      <c r="S300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0">
        <f t="shared" si="22"/>
        <v>40469.225231481483</v>
      </c>
      <c r="S301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0">
        <f t="shared" si="22"/>
        <v>40626.959930555553</v>
      </c>
      <c r="S302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0">
        <f t="shared" si="22"/>
        <v>41312.737673611111</v>
      </c>
      <c r="S303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0">
        <f t="shared" si="22"/>
        <v>40933.856921296298</v>
      </c>
      <c r="S30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0">
        <f t="shared" si="22"/>
        <v>41032.071134259262</v>
      </c>
      <c r="S30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0">
        <f t="shared" si="22"/>
        <v>41114.094872685186</v>
      </c>
      <c r="S306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0">
        <f t="shared" si="22"/>
        <v>40948.630196759259</v>
      </c>
      <c r="S307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0">
        <f t="shared" si="22"/>
        <v>41333.837187500001</v>
      </c>
      <c r="S308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0">
        <f t="shared" si="22"/>
        <v>41282.944456018515</v>
      </c>
      <c r="S309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0">
        <f t="shared" si="22"/>
        <v>40567.694560185184</v>
      </c>
      <c r="S310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0">
        <f t="shared" si="22"/>
        <v>41134.751550925925</v>
      </c>
      <c r="S311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0">
        <f t="shared" si="22"/>
        <v>40821.183136574073</v>
      </c>
      <c r="S312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0">
        <f t="shared" si="22"/>
        <v>40868.219814814816</v>
      </c>
      <c r="S313">
        <f t="shared" si="23"/>
        <v>40909.332638888889</v>
      </c>
      <c r="T313">
        <f t="shared" si="24"/>
        <v>2012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0">
        <f t="shared" si="22"/>
        <v>41348.877685185187</v>
      </c>
      <c r="S3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0">
        <f t="shared" si="22"/>
        <v>40357.227939814817</v>
      </c>
      <c r="S31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0">
        <f t="shared" si="22"/>
        <v>41304.833194444444</v>
      </c>
      <c r="S316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0">
        <f t="shared" si="22"/>
        <v>41113.77238425926</v>
      </c>
      <c r="S317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0">
        <f t="shared" si="22"/>
        <v>41950.923576388886</v>
      </c>
      <c r="S318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0">
        <f t="shared" si="22"/>
        <v>41589.676886574074</v>
      </c>
      <c r="S319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0">
        <f t="shared" si="22"/>
        <v>41330.038784722223</v>
      </c>
      <c r="S320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0">
        <f t="shared" si="22"/>
        <v>40123.83829861111</v>
      </c>
      <c r="S321">
        <f t="shared" si="23"/>
        <v>40211.332638888889</v>
      </c>
      <c r="T321">
        <f t="shared" si="24"/>
        <v>2010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5">ROUND((E322/D322)*100,0)</f>
        <v>107</v>
      </c>
      <c r="Q322">
        <f t="shared" si="21"/>
        <v>134.91</v>
      </c>
      <c r="R322" s="10">
        <f t="shared" si="22"/>
        <v>42331.551307870366</v>
      </c>
      <c r="S322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0">
        <f t="shared" ref="R323:R386" si="27">(((J323/60)/60)/24)+DATE(1970,1,1)</f>
        <v>42647.446597222224</v>
      </c>
      <c r="S323">
        <f t="shared" ref="S323:S386" si="28">(((I323/60)/60)/24)+DATE(1970,1,1)</f>
        <v>42682.488263888896</v>
      </c>
      <c r="T323">
        <f t="shared" ref="T323:T386" si="29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0">
        <f t="shared" si="27"/>
        <v>42473.57</v>
      </c>
      <c r="S32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0">
        <f t="shared" si="27"/>
        <v>42697.32136574074</v>
      </c>
      <c r="S32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0">
        <f t="shared" si="27"/>
        <v>42184.626250000001</v>
      </c>
      <c r="S326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0">
        <f t="shared" si="27"/>
        <v>42689.187881944439</v>
      </c>
      <c r="S327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0">
        <f t="shared" si="27"/>
        <v>42775.314884259264</v>
      </c>
      <c r="S328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0">
        <f t="shared" si="27"/>
        <v>42058.235289351855</v>
      </c>
      <c r="S329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0">
        <f t="shared" si="27"/>
        <v>42278.946620370371</v>
      </c>
      <c r="S330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0">
        <f t="shared" si="27"/>
        <v>42291.46674768519</v>
      </c>
      <c r="S331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0">
        <f t="shared" si="27"/>
        <v>41379.515775462962</v>
      </c>
      <c r="S332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0">
        <f t="shared" si="27"/>
        <v>42507.581412037034</v>
      </c>
      <c r="S333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0">
        <f t="shared" si="27"/>
        <v>42263.680289351847</v>
      </c>
      <c r="S33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0">
        <f t="shared" si="27"/>
        <v>42437.636469907404</v>
      </c>
      <c r="S33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0">
        <f t="shared" si="27"/>
        <v>42101.682372685187</v>
      </c>
      <c r="S336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0">
        <f t="shared" si="27"/>
        <v>42101.737442129626</v>
      </c>
      <c r="S337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0">
        <f t="shared" si="27"/>
        <v>42291.596273148149</v>
      </c>
      <c r="S338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0">
        <f t="shared" si="27"/>
        <v>42047.128564814819</v>
      </c>
      <c r="S339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0">
        <f t="shared" si="27"/>
        <v>42559.755671296298</v>
      </c>
      <c r="S340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0">
        <f t="shared" si="27"/>
        <v>42093.760046296295</v>
      </c>
      <c r="S341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0">
        <f t="shared" si="27"/>
        <v>42772.669062500005</v>
      </c>
      <c r="S342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0">
        <f t="shared" si="27"/>
        <v>41894.879606481481</v>
      </c>
      <c r="S343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0">
        <f t="shared" si="27"/>
        <v>42459.780844907407</v>
      </c>
      <c r="S34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0">
        <f t="shared" si="27"/>
        <v>41926.73778935185</v>
      </c>
      <c r="S34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0">
        <f t="shared" si="27"/>
        <v>42111.970995370371</v>
      </c>
      <c r="S346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0">
        <f t="shared" si="27"/>
        <v>42114.944328703699</v>
      </c>
      <c r="S347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0">
        <f t="shared" si="27"/>
        <v>42261.500243055561</v>
      </c>
      <c r="S348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0">
        <f t="shared" si="27"/>
        <v>42292.495474537034</v>
      </c>
      <c r="S349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0">
        <f t="shared" si="27"/>
        <v>42207.58699074074</v>
      </c>
      <c r="S350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0">
        <f t="shared" si="27"/>
        <v>42760.498935185184</v>
      </c>
      <c r="S351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0">
        <f t="shared" si="27"/>
        <v>42586.066076388888</v>
      </c>
      <c r="S352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0">
        <f t="shared" si="27"/>
        <v>42427.964745370366</v>
      </c>
      <c r="S353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0">
        <f t="shared" si="27"/>
        <v>41890.167453703703</v>
      </c>
      <c r="S35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0">
        <f t="shared" si="27"/>
        <v>42297.791886574079</v>
      </c>
      <c r="S35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0">
        <f t="shared" si="27"/>
        <v>42438.827789351853</v>
      </c>
      <c r="S356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0">
        <f t="shared" si="27"/>
        <v>41943.293912037036</v>
      </c>
      <c r="S357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0">
        <f t="shared" si="27"/>
        <v>42415.803159722222</v>
      </c>
      <c r="S358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0">
        <f t="shared" si="27"/>
        <v>42078.222187499996</v>
      </c>
      <c r="S359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0">
        <f t="shared" si="27"/>
        <v>42507.860196759255</v>
      </c>
      <c r="S360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0">
        <f t="shared" si="27"/>
        <v>41935.070486111108</v>
      </c>
      <c r="S361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0">
        <f t="shared" si="27"/>
        <v>42163.897916666669</v>
      </c>
      <c r="S362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0">
        <f t="shared" si="27"/>
        <v>41936.001226851848</v>
      </c>
      <c r="S363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0">
        <f t="shared" si="27"/>
        <v>41837.210543981484</v>
      </c>
      <c r="S36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0">
        <f t="shared" si="27"/>
        <v>40255.744629629626</v>
      </c>
      <c r="S36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0">
        <f t="shared" si="27"/>
        <v>41780.859629629631</v>
      </c>
      <c r="S366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0">
        <f t="shared" si="27"/>
        <v>41668.606469907405</v>
      </c>
      <c r="S367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0">
        <f t="shared" si="27"/>
        <v>41019.793032407404</v>
      </c>
      <c r="S368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0">
        <f t="shared" si="27"/>
        <v>41355.577291666668</v>
      </c>
      <c r="S369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0">
        <f t="shared" si="27"/>
        <v>42043.605578703704</v>
      </c>
      <c r="S370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0">
        <f t="shared" si="27"/>
        <v>40893.551724537036</v>
      </c>
      <c r="S371">
        <f t="shared" si="28"/>
        <v>40923.551724537036</v>
      </c>
      <c r="T371">
        <f t="shared" si="29"/>
        <v>2012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0">
        <f t="shared" si="27"/>
        <v>42711.795138888891</v>
      </c>
      <c r="S372">
        <f t="shared" si="28"/>
        <v>42741.795138888891</v>
      </c>
      <c r="T372">
        <f t="shared" si="29"/>
        <v>2017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0">
        <f t="shared" si="27"/>
        <v>41261.767812500002</v>
      </c>
      <c r="S373">
        <f t="shared" si="28"/>
        <v>41306.767812500002</v>
      </c>
      <c r="T373">
        <f t="shared" si="29"/>
        <v>2013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0">
        <f t="shared" si="27"/>
        <v>42425.576898148152</v>
      </c>
      <c r="S37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0">
        <f t="shared" si="27"/>
        <v>41078.91201388889</v>
      </c>
      <c r="S37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0">
        <f t="shared" si="27"/>
        <v>40757.889247685183</v>
      </c>
      <c r="S376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0">
        <f t="shared" si="27"/>
        <v>41657.985081018516</v>
      </c>
      <c r="S377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0">
        <f t="shared" si="27"/>
        <v>42576.452731481477</v>
      </c>
      <c r="S378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0">
        <f t="shared" si="27"/>
        <v>42292.250787037032</v>
      </c>
      <c r="S379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0">
        <f t="shared" si="27"/>
        <v>42370.571851851855</v>
      </c>
      <c r="S380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0">
        <f t="shared" si="27"/>
        <v>40987.688333333332</v>
      </c>
      <c r="S381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0">
        <f t="shared" si="27"/>
        <v>42367.719814814816</v>
      </c>
      <c r="S382">
        <f t="shared" si="28"/>
        <v>42392.719814814816</v>
      </c>
      <c r="T382">
        <f t="shared" si="29"/>
        <v>2016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0">
        <f t="shared" si="27"/>
        <v>41085.698113425926</v>
      </c>
      <c r="S383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0">
        <f t="shared" si="27"/>
        <v>41144.709490740745</v>
      </c>
      <c r="S38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0">
        <f t="shared" si="27"/>
        <v>41755.117581018516</v>
      </c>
      <c r="S38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30">ROUND((E386/D386)*100,0)</f>
        <v>112</v>
      </c>
      <c r="Q386">
        <f t="shared" si="26"/>
        <v>58.54</v>
      </c>
      <c r="R386" s="10">
        <f t="shared" si="27"/>
        <v>41980.781793981485</v>
      </c>
      <c r="S386">
        <f t="shared" si="28"/>
        <v>42010.781793981485</v>
      </c>
      <c r="T386">
        <f t="shared" si="29"/>
        <v>2015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0">
        <f t="shared" ref="R387:R450" si="32">(((J387/60)/60)/24)+DATE(1970,1,1)</f>
        <v>41934.584502314814</v>
      </c>
      <c r="S387">
        <f t="shared" ref="S387:S450" si="33">(((I387/60)/60)/24)+DATE(1970,1,1)</f>
        <v>41964.626168981486</v>
      </c>
      <c r="T387">
        <f t="shared" ref="T387:T450" si="34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0">
        <f t="shared" si="32"/>
        <v>42211.951284722221</v>
      </c>
      <c r="S388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0">
        <f t="shared" si="32"/>
        <v>42200.67659722222</v>
      </c>
      <c r="S389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0">
        <f t="shared" si="32"/>
        <v>42549.076157407413</v>
      </c>
      <c r="S390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0">
        <f t="shared" si="32"/>
        <v>41674.063078703701</v>
      </c>
      <c r="S391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0">
        <f t="shared" si="32"/>
        <v>42112.036712962959</v>
      </c>
      <c r="S392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0">
        <f t="shared" si="32"/>
        <v>40865.042256944449</v>
      </c>
      <c r="S393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0">
        <f t="shared" si="32"/>
        <v>40763.717256944445</v>
      </c>
      <c r="S39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0">
        <f t="shared" si="32"/>
        <v>41526.708935185183</v>
      </c>
      <c r="S39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0">
        <f t="shared" si="32"/>
        <v>42417.818078703705</v>
      </c>
      <c r="S396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0">
        <f t="shared" si="32"/>
        <v>40990.909259259257</v>
      </c>
      <c r="S397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0">
        <f t="shared" si="32"/>
        <v>41082.564884259256</v>
      </c>
      <c r="S398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0">
        <f t="shared" si="32"/>
        <v>40379.776435185187</v>
      </c>
      <c r="S399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0">
        <f t="shared" si="32"/>
        <v>42078.793124999997</v>
      </c>
      <c r="S400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0">
        <f t="shared" si="32"/>
        <v>42687.875775462962</v>
      </c>
      <c r="S401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0">
        <f t="shared" si="32"/>
        <v>41745.635960648149</v>
      </c>
      <c r="S402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0">
        <f t="shared" si="32"/>
        <v>40732.842245370368</v>
      </c>
      <c r="S403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0">
        <f t="shared" si="32"/>
        <v>42292.539548611108</v>
      </c>
      <c r="S40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0">
        <f t="shared" si="32"/>
        <v>40718.310659722221</v>
      </c>
      <c r="S40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0">
        <f t="shared" si="32"/>
        <v>41646.628032407411</v>
      </c>
      <c r="S406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0">
        <f t="shared" si="32"/>
        <v>41674.08494212963</v>
      </c>
      <c r="S407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0">
        <f t="shared" si="32"/>
        <v>40638.162465277775</v>
      </c>
      <c r="S408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0">
        <f t="shared" si="32"/>
        <v>40806.870949074073</v>
      </c>
      <c r="S409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0">
        <f t="shared" si="32"/>
        <v>41543.735995370371</v>
      </c>
      <c r="S410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0">
        <f t="shared" si="32"/>
        <v>42543.862777777773</v>
      </c>
      <c r="S411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0">
        <f t="shared" si="32"/>
        <v>42113.981446759266</v>
      </c>
      <c r="S412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0">
        <f t="shared" si="32"/>
        <v>41598.17597222222</v>
      </c>
      <c r="S413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0">
        <f t="shared" si="32"/>
        <v>41099.742800925924</v>
      </c>
      <c r="S4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0">
        <f t="shared" si="32"/>
        <v>41079.877442129626</v>
      </c>
      <c r="S41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0">
        <f t="shared" si="32"/>
        <v>41529.063252314816</v>
      </c>
      <c r="S416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0">
        <f t="shared" si="32"/>
        <v>41904.851875</v>
      </c>
      <c r="S417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0">
        <f t="shared" si="32"/>
        <v>41648.396192129629</v>
      </c>
      <c r="S418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0">
        <f t="shared" si="32"/>
        <v>41360.970601851855</v>
      </c>
      <c r="S419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0">
        <f t="shared" si="32"/>
        <v>42178.282372685186</v>
      </c>
      <c r="S420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0">
        <f t="shared" si="32"/>
        <v>41394.842442129629</v>
      </c>
      <c r="S421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0">
        <f t="shared" si="32"/>
        <v>41682.23646990741</v>
      </c>
      <c r="S422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0">
        <f t="shared" si="32"/>
        <v>42177.491388888884</v>
      </c>
      <c r="S423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0">
        <f t="shared" si="32"/>
        <v>41863.260381944441</v>
      </c>
      <c r="S42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0">
        <f t="shared" si="32"/>
        <v>41400.92627314815</v>
      </c>
      <c r="S42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0">
        <f t="shared" si="32"/>
        <v>40934.376145833332</v>
      </c>
      <c r="S426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0">
        <f t="shared" si="32"/>
        <v>42275.861157407402</v>
      </c>
      <c r="S427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0">
        <f t="shared" si="32"/>
        <v>42400.711967592593</v>
      </c>
      <c r="S428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0">
        <f t="shared" si="32"/>
        <v>42285.909027777772</v>
      </c>
      <c r="S429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0">
        <f t="shared" si="32"/>
        <v>41778.766724537039</v>
      </c>
      <c r="S430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0">
        <f t="shared" si="32"/>
        <v>40070.901412037041</v>
      </c>
      <c r="S431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0">
        <f t="shared" si="32"/>
        <v>41513.107256944444</v>
      </c>
      <c r="S432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0">
        <f t="shared" si="32"/>
        <v>42526.871331018512</v>
      </c>
      <c r="S433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0">
        <f t="shared" si="32"/>
        <v>42238.726631944446</v>
      </c>
      <c r="S43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0">
        <f t="shared" si="32"/>
        <v>42228.629884259266</v>
      </c>
      <c r="S43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0">
        <f t="shared" si="32"/>
        <v>41576.834513888891</v>
      </c>
      <c r="S436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0">
        <f t="shared" si="32"/>
        <v>41500.747453703705</v>
      </c>
      <c r="S437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0">
        <f t="shared" si="32"/>
        <v>41456.36241898148</v>
      </c>
      <c r="S438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0">
        <f t="shared" si="32"/>
        <v>42591.31858796296</v>
      </c>
      <c r="S439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0">
        <f t="shared" si="32"/>
        <v>42296.261087962965</v>
      </c>
      <c r="S440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0">
        <f t="shared" si="32"/>
        <v>41919.761782407404</v>
      </c>
      <c r="S441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0">
        <f t="shared" si="32"/>
        <v>42423.985567129625</v>
      </c>
      <c r="S442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0">
        <f t="shared" si="32"/>
        <v>41550.793935185182</v>
      </c>
      <c r="S443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0">
        <f t="shared" si="32"/>
        <v>42024.888692129629</v>
      </c>
      <c r="S44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0">
        <f t="shared" si="32"/>
        <v>41650.015057870369</v>
      </c>
      <c r="S44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0">
        <f t="shared" si="32"/>
        <v>40894.906956018516</v>
      </c>
      <c r="S446">
        <f t="shared" si="33"/>
        <v>40954.906956018516</v>
      </c>
      <c r="T446">
        <f t="shared" si="34"/>
        <v>2012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0">
        <f t="shared" si="32"/>
        <v>42130.335358796292</v>
      </c>
      <c r="S447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0">
        <f t="shared" si="32"/>
        <v>42037.083564814813</v>
      </c>
      <c r="S448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0">
        <f t="shared" si="32"/>
        <v>41331.555127314816</v>
      </c>
      <c r="S449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35">ROUND((E450/D450)*100,0)</f>
        <v>3</v>
      </c>
      <c r="Q450">
        <f t="shared" si="31"/>
        <v>20.5</v>
      </c>
      <c r="R450" s="10">
        <f t="shared" si="32"/>
        <v>41753.758043981477</v>
      </c>
      <c r="S450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0">
        <f t="shared" ref="R451:R514" si="37">(((J451/60)/60)/24)+DATE(1970,1,1)</f>
        <v>41534.568113425928</v>
      </c>
      <c r="S451">
        <f t="shared" ref="S451:S514" si="38">(((I451/60)/60)/24)+DATE(1970,1,1)</f>
        <v>41564.568113425928</v>
      </c>
      <c r="T451">
        <f t="shared" ref="T451:T514" si="39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0">
        <f t="shared" si="37"/>
        <v>41654.946759259255</v>
      </c>
      <c r="S452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0">
        <f t="shared" si="37"/>
        <v>41634.715173611112</v>
      </c>
      <c r="S453">
        <f t="shared" si="38"/>
        <v>41664.715173611112</v>
      </c>
      <c r="T453">
        <f t="shared" si="39"/>
        <v>2014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0">
        <f t="shared" si="37"/>
        <v>42107.703877314809</v>
      </c>
      <c r="S45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0">
        <f t="shared" si="37"/>
        <v>42038.824988425928</v>
      </c>
      <c r="S45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0">
        <f t="shared" si="37"/>
        <v>41938.717256944445</v>
      </c>
      <c r="S456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0">
        <f t="shared" si="37"/>
        <v>40971.002569444441</v>
      </c>
      <c r="S457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0">
        <f t="shared" si="37"/>
        <v>41547.694456018515</v>
      </c>
      <c r="S458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0">
        <f t="shared" si="37"/>
        <v>41837.767500000002</v>
      </c>
      <c r="S459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0">
        <f t="shared" si="37"/>
        <v>41378.69976851852</v>
      </c>
      <c r="S460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0">
        <f t="shared" si="37"/>
        <v>40800.6403587963</v>
      </c>
      <c r="S461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0">
        <f t="shared" si="37"/>
        <v>41759.542534722219</v>
      </c>
      <c r="S462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0">
        <f t="shared" si="37"/>
        <v>41407.84684027778</v>
      </c>
      <c r="S463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0">
        <f t="shared" si="37"/>
        <v>40705.126631944448</v>
      </c>
      <c r="S46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0">
        <f t="shared" si="37"/>
        <v>40750.710104166668</v>
      </c>
      <c r="S46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0">
        <f t="shared" si="37"/>
        <v>42488.848784722228</v>
      </c>
      <c r="S466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0">
        <f t="shared" si="37"/>
        <v>41801.120069444441</v>
      </c>
      <c r="S467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0">
        <f t="shared" si="37"/>
        <v>41129.942870370374</v>
      </c>
      <c r="S468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0">
        <f t="shared" si="37"/>
        <v>41135.679791666669</v>
      </c>
      <c r="S469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0">
        <f t="shared" si="37"/>
        <v>41041.167627314811</v>
      </c>
      <c r="S470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0">
        <f t="shared" si="37"/>
        <v>41827.989861111113</v>
      </c>
      <c r="S471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0">
        <f t="shared" si="37"/>
        <v>41605.167696759258</v>
      </c>
      <c r="S472">
        <f t="shared" si="38"/>
        <v>41655.166666666664</v>
      </c>
      <c r="T472">
        <f t="shared" si="39"/>
        <v>2014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0">
        <f t="shared" si="37"/>
        <v>41703.721979166665</v>
      </c>
      <c r="S473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0">
        <f t="shared" si="37"/>
        <v>41844.922662037039</v>
      </c>
      <c r="S47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0">
        <f t="shared" si="37"/>
        <v>41869.698136574072</v>
      </c>
      <c r="S47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0">
        <f t="shared" si="37"/>
        <v>42753.329039351855</v>
      </c>
      <c r="S476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0">
        <f t="shared" si="37"/>
        <v>42100.086145833338</v>
      </c>
      <c r="S477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0">
        <f t="shared" si="37"/>
        <v>41757.975011574075</v>
      </c>
      <c r="S478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0">
        <f t="shared" si="37"/>
        <v>40987.83488425926</v>
      </c>
      <c r="S479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0">
        <f t="shared" si="37"/>
        <v>42065.910983796297</v>
      </c>
      <c r="S480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0">
        <f t="shared" si="37"/>
        <v>41904.407812500001</v>
      </c>
      <c r="S481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0">
        <f t="shared" si="37"/>
        <v>41465.500173611108</v>
      </c>
      <c r="S482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0">
        <f t="shared" si="37"/>
        <v>41162.672326388885</v>
      </c>
      <c r="S483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0">
        <f t="shared" si="37"/>
        <v>42447.896875000006</v>
      </c>
      <c r="S48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0">
        <f t="shared" si="37"/>
        <v>41243.197592592594</v>
      </c>
      <c r="S485">
        <f t="shared" si="38"/>
        <v>41303.197592592594</v>
      </c>
      <c r="T485">
        <f t="shared" si="39"/>
        <v>2013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0">
        <f t="shared" si="37"/>
        <v>42272.93949074074</v>
      </c>
      <c r="S486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0">
        <f t="shared" si="37"/>
        <v>41381.50577546296</v>
      </c>
      <c r="S487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0">
        <f t="shared" si="37"/>
        <v>41761.94258101852</v>
      </c>
      <c r="S488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0">
        <f t="shared" si="37"/>
        <v>42669.594837962963</v>
      </c>
      <c r="S489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0">
        <f t="shared" si="37"/>
        <v>42714.054398148146</v>
      </c>
      <c r="S490">
        <f t="shared" si="38"/>
        <v>42744.054398148146</v>
      </c>
      <c r="T490">
        <f t="shared" si="39"/>
        <v>2017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0">
        <f t="shared" si="37"/>
        <v>40882.481666666667</v>
      </c>
      <c r="S491">
        <f t="shared" si="38"/>
        <v>40913.481249999997</v>
      </c>
      <c r="T491">
        <f t="shared" si="39"/>
        <v>2012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0">
        <f t="shared" si="37"/>
        <v>41113.968576388892</v>
      </c>
      <c r="S492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0">
        <f t="shared" si="37"/>
        <v>42366.982627314821</v>
      </c>
      <c r="S493">
        <f t="shared" si="38"/>
        <v>42396.982627314821</v>
      </c>
      <c r="T493">
        <f t="shared" si="39"/>
        <v>2016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0">
        <f t="shared" si="37"/>
        <v>42596.03506944445</v>
      </c>
      <c r="S49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0">
        <f t="shared" si="37"/>
        <v>42114.726134259254</v>
      </c>
      <c r="S49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0">
        <f t="shared" si="37"/>
        <v>41799.830613425926</v>
      </c>
      <c r="S496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0">
        <f t="shared" si="37"/>
        <v>42171.827604166669</v>
      </c>
      <c r="S497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0">
        <f t="shared" si="37"/>
        <v>41620.93141203704</v>
      </c>
      <c r="S498">
        <f t="shared" si="38"/>
        <v>41680.93141203704</v>
      </c>
      <c r="T498">
        <f t="shared" si="39"/>
        <v>2014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0">
        <f t="shared" si="37"/>
        <v>41945.037789351853</v>
      </c>
      <c r="S499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0">
        <f t="shared" si="37"/>
        <v>40858.762141203704</v>
      </c>
      <c r="S500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0">
        <f t="shared" si="37"/>
        <v>40043.895462962959</v>
      </c>
      <c r="S501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0">
        <f t="shared" si="37"/>
        <v>40247.886006944449</v>
      </c>
      <c r="S502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0">
        <f t="shared" si="37"/>
        <v>40703.234386574077</v>
      </c>
      <c r="S503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0">
        <f t="shared" si="37"/>
        <v>40956.553530092591</v>
      </c>
      <c r="S50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0">
        <f t="shared" si="37"/>
        <v>41991.526655092588</v>
      </c>
      <c r="S505">
        <f t="shared" si="38"/>
        <v>42021.526655092588</v>
      </c>
      <c r="T505">
        <f t="shared" si="39"/>
        <v>2015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0">
        <f t="shared" si="37"/>
        <v>40949.98364583333</v>
      </c>
      <c r="S506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0">
        <f t="shared" si="37"/>
        <v>42318.098217592589</v>
      </c>
      <c r="S507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0">
        <f t="shared" si="37"/>
        <v>41466.552314814813</v>
      </c>
      <c r="S508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0">
        <f t="shared" si="37"/>
        <v>41156.958993055552</v>
      </c>
      <c r="S509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0">
        <f t="shared" si="37"/>
        <v>40995.024317129632</v>
      </c>
      <c r="S510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0">
        <f t="shared" si="37"/>
        <v>42153.631597222222</v>
      </c>
      <c r="S511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0">
        <f t="shared" si="37"/>
        <v>42400.176377314812</v>
      </c>
      <c r="S512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0">
        <f t="shared" si="37"/>
        <v>41340.303032407406</v>
      </c>
      <c r="S513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21" si="40">ROUND((E514/D514)*100,0)</f>
        <v>0</v>
      </c>
      <c r="Q514">
        <f t="shared" si="36"/>
        <v>5.5</v>
      </c>
      <c r="R514" s="10">
        <f t="shared" si="37"/>
        <v>42649.742210648154</v>
      </c>
      <c r="S5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40"/>
        <v>14</v>
      </c>
      <c r="Q515">
        <f t="shared" ref="Q515:Q521" si="41">IFERROR(ROUND(E515/L515,2),0)</f>
        <v>102.38</v>
      </c>
      <c r="R515" s="10">
        <f t="shared" ref="R515:R578" si="42">(((J515/60)/60)/24)+DATE(1970,1,1)</f>
        <v>42552.653993055559</v>
      </c>
      <c r="S515">
        <f t="shared" ref="S515:S578" si="43">(((I515/60)/60)/24)+DATE(1970,1,1)</f>
        <v>42597.291666666672</v>
      </c>
      <c r="T515">
        <f t="shared" ref="T515:T578" si="44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0">
        <f t="shared" si="42"/>
        <v>41830.613969907405</v>
      </c>
      <c r="S516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0">
        <f t="shared" si="42"/>
        <v>42327.490752314814</v>
      </c>
      <c r="S517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0">
        <f t="shared" si="42"/>
        <v>42091.778703703705</v>
      </c>
      <c r="S518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0">
        <f t="shared" si="42"/>
        <v>42738.615289351852</v>
      </c>
      <c r="S519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0">
        <f t="shared" si="42"/>
        <v>42223.616018518514</v>
      </c>
      <c r="S520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0">
        <f t="shared" si="42"/>
        <v>41218.391446759262</v>
      </c>
      <c r="S521">
        <f t="shared" si="43"/>
        <v>41248.391446759262</v>
      </c>
      <c r="T521">
        <f t="shared" si="44"/>
        <v>2012</v>
      </c>
    </row>
    <row r="522" spans="1:20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2">
        <v>1459180229</v>
      </c>
      <c r="J522" s="12">
        <v>1457023829</v>
      </c>
      <c r="K522" t="b">
        <v>0</v>
      </c>
      <c r="L522">
        <v>3</v>
      </c>
      <c r="M522" t="b">
        <v>1</v>
      </c>
      <c r="N522" t="s">
        <v>8273</v>
      </c>
      <c r="O522" t="s">
        <v>8274</v>
      </c>
      <c r="P522">
        <f t="shared" ref="P522:P585" si="45">ROUND((E522/D522)*100,0)</f>
        <v>6500</v>
      </c>
      <c r="Q522">
        <f t="shared" ref="Q522:Q585" si="46">IFERROR(ROUND(E522/L522,2),0)</f>
        <v>21.67</v>
      </c>
      <c r="R522" s="10">
        <f t="shared" si="42"/>
        <v>42432.701724537037</v>
      </c>
      <c r="S522">
        <f t="shared" si="43"/>
        <v>42457.660057870366</v>
      </c>
      <c r="T522">
        <f t="shared" si="44"/>
        <v>2016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5"/>
        <v>105</v>
      </c>
      <c r="Q523">
        <f t="shared" si="46"/>
        <v>93.43</v>
      </c>
      <c r="R523" s="10">
        <f t="shared" si="42"/>
        <v>42646.092812499999</v>
      </c>
      <c r="S523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5"/>
        <v>115</v>
      </c>
      <c r="Q524">
        <f t="shared" si="46"/>
        <v>110.97</v>
      </c>
      <c r="R524" s="10">
        <f t="shared" si="42"/>
        <v>42430.040798611109</v>
      </c>
      <c r="S52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5"/>
        <v>121</v>
      </c>
      <c r="Q525">
        <f t="shared" si="46"/>
        <v>71.790000000000006</v>
      </c>
      <c r="R525" s="10">
        <f t="shared" si="42"/>
        <v>42238.13282407407</v>
      </c>
      <c r="S525">
        <f t="shared" si="43"/>
        <v>42268.13282407407</v>
      </c>
      <c r="T525">
        <f t="shared" si="44"/>
        <v>2015</v>
      </c>
    </row>
    <row r="526" spans="1:20" ht="48" x14ac:dyDescent="0.2">
      <c r="A526">
        <v>2794</v>
      </c>
      <c r="B526" s="3" t="s">
        <v>2794</v>
      </c>
      <c r="C526" s="3" t="s">
        <v>6904</v>
      </c>
      <c r="D526" s="6">
        <v>50</v>
      </c>
      <c r="E526" s="8">
        <v>75</v>
      </c>
      <c r="F526" t="s">
        <v>8218</v>
      </c>
      <c r="G526" t="s">
        <v>8224</v>
      </c>
      <c r="H526" t="s">
        <v>8246</v>
      </c>
      <c r="I526" s="12">
        <v>1457031600</v>
      </c>
      <c r="J526" s="12">
        <v>1455640559</v>
      </c>
      <c r="K526" t="b">
        <v>0</v>
      </c>
      <c r="L526">
        <v>3</v>
      </c>
      <c r="M526" t="b">
        <v>1</v>
      </c>
      <c r="N526" t="s">
        <v>8273</v>
      </c>
      <c r="O526" t="s">
        <v>8274</v>
      </c>
      <c r="P526">
        <f t="shared" si="45"/>
        <v>150</v>
      </c>
      <c r="Q526">
        <f t="shared" si="46"/>
        <v>25</v>
      </c>
      <c r="R526" s="10">
        <f t="shared" si="42"/>
        <v>42416.691655092596</v>
      </c>
      <c r="S526">
        <f t="shared" si="43"/>
        <v>42432.791666666672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5"/>
        <v>100</v>
      </c>
      <c r="Q527">
        <f t="shared" si="46"/>
        <v>1000</v>
      </c>
      <c r="R527" s="10">
        <f t="shared" si="42"/>
        <v>41850.400937500002</v>
      </c>
      <c r="S527">
        <f t="shared" si="43"/>
        <v>41895.400937500002</v>
      </c>
      <c r="T527">
        <f t="shared" si="44"/>
        <v>2014</v>
      </c>
    </row>
    <row r="528" spans="1:20" ht="48" x14ac:dyDescent="0.2">
      <c r="A528">
        <v>3675</v>
      </c>
      <c r="B528" s="3" t="s">
        <v>3672</v>
      </c>
      <c r="C528" s="3" t="s">
        <v>7785</v>
      </c>
      <c r="D528" s="6">
        <v>50</v>
      </c>
      <c r="E528" s="8">
        <v>70</v>
      </c>
      <c r="F528" t="s">
        <v>8218</v>
      </c>
      <c r="G528" t="s">
        <v>8224</v>
      </c>
      <c r="H528" t="s">
        <v>8246</v>
      </c>
      <c r="I528" s="12">
        <v>1463353200</v>
      </c>
      <c r="J528" s="12">
        <v>1462285182</v>
      </c>
      <c r="K528" t="b">
        <v>0</v>
      </c>
      <c r="L528">
        <v>3</v>
      </c>
      <c r="M528" t="b">
        <v>1</v>
      </c>
      <c r="N528" t="s">
        <v>8273</v>
      </c>
      <c r="O528" t="s">
        <v>8274</v>
      </c>
      <c r="P528">
        <f t="shared" si="45"/>
        <v>140</v>
      </c>
      <c r="Q528">
        <f t="shared" si="46"/>
        <v>23.33</v>
      </c>
      <c r="R528" s="10">
        <f t="shared" si="42"/>
        <v>42493.597013888888</v>
      </c>
      <c r="S528">
        <f t="shared" si="43"/>
        <v>42505.958333333328</v>
      </c>
      <c r="T528">
        <f t="shared" si="44"/>
        <v>2016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5"/>
        <v>101</v>
      </c>
      <c r="Q529">
        <f t="shared" si="46"/>
        <v>63.83</v>
      </c>
      <c r="R529" s="10">
        <f t="shared" si="42"/>
        <v>42753.205625000002</v>
      </c>
      <c r="S529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5"/>
        <v>116</v>
      </c>
      <c r="Q530">
        <f t="shared" si="46"/>
        <v>44.33</v>
      </c>
      <c r="R530" s="10">
        <f t="shared" si="42"/>
        <v>42155.920219907406</v>
      </c>
      <c r="S530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5"/>
        <v>130</v>
      </c>
      <c r="Q531">
        <f t="shared" si="46"/>
        <v>86.94</v>
      </c>
      <c r="R531" s="10">
        <f t="shared" si="42"/>
        <v>42725.031180555554</v>
      </c>
      <c r="S531">
        <f t="shared" si="43"/>
        <v>42746.208333333328</v>
      </c>
      <c r="T531">
        <f t="shared" si="44"/>
        <v>2017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5"/>
        <v>108</v>
      </c>
      <c r="Q532">
        <f t="shared" si="46"/>
        <v>126.55</v>
      </c>
      <c r="R532" s="10">
        <f t="shared" si="42"/>
        <v>42157.591064814813</v>
      </c>
      <c r="S532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5"/>
        <v>100</v>
      </c>
      <c r="Q533">
        <f t="shared" si="46"/>
        <v>129.03</v>
      </c>
      <c r="R533" s="10">
        <f t="shared" si="42"/>
        <v>42676.065150462964</v>
      </c>
      <c r="S533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5"/>
        <v>123</v>
      </c>
      <c r="Q534">
        <f t="shared" si="46"/>
        <v>71.239999999999995</v>
      </c>
      <c r="R534" s="10">
        <f t="shared" si="42"/>
        <v>42473.007037037038</v>
      </c>
      <c r="S534">
        <f t="shared" si="43"/>
        <v>42503.007037037038</v>
      </c>
      <c r="T534">
        <f t="shared" si="44"/>
        <v>2016</v>
      </c>
    </row>
    <row r="535" spans="1:20" ht="48" x14ac:dyDescent="0.2">
      <c r="A535">
        <v>2976</v>
      </c>
      <c r="B535" s="3" t="s">
        <v>2976</v>
      </c>
      <c r="C535" s="3" t="s">
        <v>7086</v>
      </c>
      <c r="D535" s="6">
        <v>70</v>
      </c>
      <c r="E535" s="8">
        <v>120</v>
      </c>
      <c r="F535" t="s">
        <v>8218</v>
      </c>
      <c r="G535" t="s">
        <v>8224</v>
      </c>
      <c r="H535" t="s">
        <v>8246</v>
      </c>
      <c r="I535" s="12">
        <v>1457870400</v>
      </c>
      <c r="J535" s="12">
        <v>1456421530</v>
      </c>
      <c r="K535" t="b">
        <v>0</v>
      </c>
      <c r="L535">
        <v>14</v>
      </c>
      <c r="M535" t="b">
        <v>1</v>
      </c>
      <c r="N535" t="s">
        <v>8273</v>
      </c>
      <c r="O535" t="s">
        <v>8274</v>
      </c>
      <c r="P535">
        <f t="shared" si="45"/>
        <v>171</v>
      </c>
      <c r="Q535">
        <f t="shared" si="46"/>
        <v>8.57</v>
      </c>
      <c r="R535" s="10">
        <f t="shared" si="42"/>
        <v>42425.730671296296</v>
      </c>
      <c r="S535">
        <f t="shared" si="43"/>
        <v>42442.5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5"/>
        <v>105</v>
      </c>
      <c r="Q536">
        <f t="shared" si="46"/>
        <v>327.08</v>
      </c>
      <c r="R536" s="10">
        <f t="shared" si="42"/>
        <v>42270.810995370368</v>
      </c>
      <c r="S536">
        <f t="shared" si="43"/>
        <v>42309.958333333328</v>
      </c>
      <c r="T536">
        <f t="shared" si="44"/>
        <v>2015</v>
      </c>
    </row>
    <row r="537" spans="1:20" ht="48" x14ac:dyDescent="0.2">
      <c r="A537">
        <v>2823</v>
      </c>
      <c r="B537" s="3" t="s">
        <v>2823</v>
      </c>
      <c r="C537" s="3" t="s">
        <v>6933</v>
      </c>
      <c r="D537" s="6">
        <v>100</v>
      </c>
      <c r="E537" s="8">
        <v>124</v>
      </c>
      <c r="F537" t="s">
        <v>8218</v>
      </c>
      <c r="G537" t="s">
        <v>8224</v>
      </c>
      <c r="H537" t="s">
        <v>8246</v>
      </c>
      <c r="I537" s="12">
        <v>1427842740</v>
      </c>
      <c r="J537" s="12">
        <v>1425428206</v>
      </c>
      <c r="K537" t="b">
        <v>0</v>
      </c>
      <c r="L537">
        <v>14</v>
      </c>
      <c r="M537" t="b">
        <v>1</v>
      </c>
      <c r="N537" t="s">
        <v>8273</v>
      </c>
      <c r="O537" t="s">
        <v>8274</v>
      </c>
      <c r="P537">
        <f t="shared" si="45"/>
        <v>124</v>
      </c>
      <c r="Q537">
        <f t="shared" si="46"/>
        <v>8.86</v>
      </c>
      <c r="R537" s="10">
        <f t="shared" si="42"/>
        <v>42067.011643518519</v>
      </c>
      <c r="S537">
        <f t="shared" si="43"/>
        <v>42094.957638888889</v>
      </c>
      <c r="T537">
        <f t="shared" si="44"/>
        <v>2015</v>
      </c>
    </row>
    <row r="538" spans="1:20" ht="48" x14ac:dyDescent="0.2">
      <c r="A538">
        <v>3508</v>
      </c>
      <c r="B538" s="3" t="s">
        <v>3507</v>
      </c>
      <c r="C538" s="3" t="s">
        <v>7618</v>
      </c>
      <c r="D538" s="6">
        <v>100</v>
      </c>
      <c r="E538" s="8">
        <v>180</v>
      </c>
      <c r="F538" t="s">
        <v>8218</v>
      </c>
      <c r="G538" t="s">
        <v>8224</v>
      </c>
      <c r="H538" t="s">
        <v>8246</v>
      </c>
      <c r="I538" s="12">
        <v>1462914000</v>
      </c>
      <c r="J538" s="12">
        <v>1460914253</v>
      </c>
      <c r="K538" t="b">
        <v>0</v>
      </c>
      <c r="L538">
        <v>15</v>
      </c>
      <c r="M538" t="b">
        <v>1</v>
      </c>
      <c r="N538" t="s">
        <v>8273</v>
      </c>
      <c r="O538" t="s">
        <v>8274</v>
      </c>
      <c r="P538">
        <f t="shared" si="45"/>
        <v>180</v>
      </c>
      <c r="Q538">
        <f t="shared" si="46"/>
        <v>12</v>
      </c>
      <c r="R538" s="10">
        <f t="shared" si="42"/>
        <v>42477.729780092588</v>
      </c>
      <c r="S538">
        <f t="shared" si="43"/>
        <v>42500.875</v>
      </c>
      <c r="T538">
        <f t="shared" si="44"/>
        <v>2016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5"/>
        <v>121</v>
      </c>
      <c r="Q539">
        <f t="shared" si="46"/>
        <v>40.85</v>
      </c>
      <c r="R539" s="10">
        <f t="shared" si="42"/>
        <v>42282.768414351856</v>
      </c>
      <c r="S539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5"/>
        <v>302</v>
      </c>
      <c r="Q540">
        <f t="shared" si="46"/>
        <v>252.02</v>
      </c>
      <c r="R540" s="10">
        <f t="shared" si="42"/>
        <v>42473.794710648144</v>
      </c>
      <c r="S540">
        <f t="shared" si="43"/>
        <v>42503.794710648144</v>
      </c>
      <c r="T540">
        <f t="shared" si="44"/>
        <v>2016</v>
      </c>
    </row>
    <row r="541" spans="1:20" ht="48" x14ac:dyDescent="0.2">
      <c r="A541">
        <v>3292</v>
      </c>
      <c r="B541" s="3" t="s">
        <v>3292</v>
      </c>
      <c r="C541" s="3" t="s">
        <v>7402</v>
      </c>
      <c r="D541" s="6">
        <v>101</v>
      </c>
      <c r="E541" s="8">
        <v>289</v>
      </c>
      <c r="F541" t="s">
        <v>8218</v>
      </c>
      <c r="G541" t="s">
        <v>8224</v>
      </c>
      <c r="H541" t="s">
        <v>8246</v>
      </c>
      <c r="I541" s="12">
        <v>1449257348</v>
      </c>
      <c r="J541" s="12">
        <v>1444069748</v>
      </c>
      <c r="K541" t="b">
        <v>0</v>
      </c>
      <c r="L541">
        <v>15</v>
      </c>
      <c r="M541" t="b">
        <v>1</v>
      </c>
      <c r="N541" t="s">
        <v>8273</v>
      </c>
      <c r="O541" t="s">
        <v>8274</v>
      </c>
      <c r="P541">
        <f t="shared" si="45"/>
        <v>286</v>
      </c>
      <c r="Q541">
        <f t="shared" si="46"/>
        <v>19.27</v>
      </c>
      <c r="R541" s="10">
        <f t="shared" si="42"/>
        <v>42282.770231481481</v>
      </c>
      <c r="S541">
        <f t="shared" si="43"/>
        <v>42342.811898148153</v>
      </c>
      <c r="T541">
        <f t="shared" si="44"/>
        <v>2015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5"/>
        <v>0</v>
      </c>
      <c r="Q542">
        <f t="shared" si="46"/>
        <v>1</v>
      </c>
      <c r="R542" s="10">
        <f t="shared" si="42"/>
        <v>42009.817199074074</v>
      </c>
      <c r="S542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5"/>
        <v>1</v>
      </c>
      <c r="Q543">
        <f t="shared" si="46"/>
        <v>25</v>
      </c>
      <c r="R543" s="10">
        <f t="shared" si="42"/>
        <v>42276.046689814815</v>
      </c>
      <c r="S543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5"/>
        <v>0</v>
      </c>
      <c r="Q544">
        <f t="shared" si="46"/>
        <v>1</v>
      </c>
      <c r="R544" s="10">
        <f t="shared" si="42"/>
        <v>42433.737453703703</v>
      </c>
      <c r="S54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5"/>
        <v>0</v>
      </c>
      <c r="Q545">
        <f t="shared" si="46"/>
        <v>35</v>
      </c>
      <c r="R545" s="10">
        <f t="shared" si="42"/>
        <v>41914.092152777775</v>
      </c>
      <c r="S54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5"/>
        <v>1</v>
      </c>
      <c r="Q546">
        <f t="shared" si="46"/>
        <v>3</v>
      </c>
      <c r="R546" s="10">
        <f t="shared" si="42"/>
        <v>42525.656944444447</v>
      </c>
      <c r="S546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5"/>
        <v>27</v>
      </c>
      <c r="Q547">
        <f t="shared" si="46"/>
        <v>402.71</v>
      </c>
      <c r="R547" s="10">
        <f t="shared" si="42"/>
        <v>42283.592465277776</v>
      </c>
      <c r="S547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5"/>
        <v>0</v>
      </c>
      <c r="Q548">
        <f t="shared" si="46"/>
        <v>26</v>
      </c>
      <c r="R548" s="10">
        <f t="shared" si="42"/>
        <v>42249.667997685188</v>
      </c>
      <c r="S548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5"/>
        <v>0</v>
      </c>
      <c r="Q549">
        <f t="shared" si="46"/>
        <v>0</v>
      </c>
      <c r="R549" s="10">
        <f t="shared" si="42"/>
        <v>42380.696342592593</v>
      </c>
      <c r="S549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5"/>
        <v>0</v>
      </c>
      <c r="Q550">
        <f t="shared" si="46"/>
        <v>9</v>
      </c>
      <c r="R550" s="10">
        <f t="shared" si="42"/>
        <v>42276.903333333335</v>
      </c>
      <c r="S550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5"/>
        <v>3</v>
      </c>
      <c r="Q551">
        <f t="shared" si="46"/>
        <v>8.5</v>
      </c>
      <c r="R551" s="10">
        <f t="shared" si="42"/>
        <v>42163.636828703704</v>
      </c>
      <c r="S551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5"/>
        <v>1</v>
      </c>
      <c r="Q552">
        <f t="shared" si="46"/>
        <v>8.75</v>
      </c>
      <c r="R552" s="10">
        <f t="shared" si="42"/>
        <v>42753.678761574076</v>
      </c>
      <c r="S552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5"/>
        <v>5</v>
      </c>
      <c r="Q553">
        <f t="shared" si="46"/>
        <v>135.04</v>
      </c>
      <c r="R553" s="10">
        <f t="shared" si="42"/>
        <v>42173.275740740741</v>
      </c>
      <c r="S553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5"/>
        <v>0</v>
      </c>
      <c r="Q554">
        <f t="shared" si="46"/>
        <v>0</v>
      </c>
      <c r="R554" s="10">
        <f t="shared" si="42"/>
        <v>42318.616851851853</v>
      </c>
      <c r="S554">
        <f t="shared" si="43"/>
        <v>42378.616851851853</v>
      </c>
      <c r="T554">
        <f t="shared" si="44"/>
        <v>2016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5"/>
        <v>0</v>
      </c>
      <c r="Q555">
        <f t="shared" si="46"/>
        <v>20.5</v>
      </c>
      <c r="R555" s="10">
        <f t="shared" si="42"/>
        <v>41927.71980324074</v>
      </c>
      <c r="S55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5"/>
        <v>37</v>
      </c>
      <c r="Q556">
        <f t="shared" si="46"/>
        <v>64.36</v>
      </c>
      <c r="R556" s="10">
        <f t="shared" si="42"/>
        <v>41901.684861111113</v>
      </c>
      <c r="S556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5"/>
        <v>0</v>
      </c>
      <c r="Q557">
        <f t="shared" si="46"/>
        <v>0</v>
      </c>
      <c r="R557" s="10">
        <f t="shared" si="42"/>
        <v>42503.353506944448</v>
      </c>
      <c r="S557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5"/>
        <v>3</v>
      </c>
      <c r="Q558">
        <f t="shared" si="46"/>
        <v>200</v>
      </c>
      <c r="R558" s="10">
        <f t="shared" si="42"/>
        <v>42345.860150462962</v>
      </c>
      <c r="S558">
        <f t="shared" si="43"/>
        <v>42375.860150462962</v>
      </c>
      <c r="T558">
        <f t="shared" si="44"/>
        <v>2016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5"/>
        <v>1</v>
      </c>
      <c r="Q559">
        <f t="shared" si="46"/>
        <v>68.3</v>
      </c>
      <c r="R559" s="10">
        <f t="shared" si="42"/>
        <v>42676.942164351851</v>
      </c>
      <c r="S559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5"/>
        <v>0</v>
      </c>
      <c r="Q560">
        <f t="shared" si="46"/>
        <v>0</v>
      </c>
      <c r="R560" s="10">
        <f t="shared" si="42"/>
        <v>42057.883159722223</v>
      </c>
      <c r="S560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5"/>
        <v>0</v>
      </c>
      <c r="Q561">
        <f t="shared" si="46"/>
        <v>50</v>
      </c>
      <c r="R561" s="10">
        <f t="shared" si="42"/>
        <v>42321.283101851848</v>
      </c>
      <c r="S561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5"/>
        <v>0</v>
      </c>
      <c r="Q562">
        <f t="shared" si="46"/>
        <v>4</v>
      </c>
      <c r="R562" s="10">
        <f t="shared" si="42"/>
        <v>41960.771354166667</v>
      </c>
      <c r="S562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5"/>
        <v>0</v>
      </c>
      <c r="Q563">
        <f t="shared" si="46"/>
        <v>27.5</v>
      </c>
      <c r="R563" s="10">
        <f t="shared" si="42"/>
        <v>42268.658715277779</v>
      </c>
      <c r="S563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5"/>
        <v>0</v>
      </c>
      <c r="Q564">
        <f t="shared" si="46"/>
        <v>0</v>
      </c>
      <c r="R564" s="10">
        <f t="shared" si="42"/>
        <v>42692.389062500006</v>
      </c>
      <c r="S56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5"/>
        <v>0</v>
      </c>
      <c r="Q565">
        <f t="shared" si="46"/>
        <v>34</v>
      </c>
      <c r="R565" s="10">
        <f t="shared" si="42"/>
        <v>42022.069988425923</v>
      </c>
      <c r="S56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5"/>
        <v>0</v>
      </c>
      <c r="Q566">
        <f t="shared" si="46"/>
        <v>1</v>
      </c>
      <c r="R566" s="10">
        <f t="shared" si="42"/>
        <v>42411.942997685182</v>
      </c>
      <c r="S566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5"/>
        <v>0</v>
      </c>
      <c r="Q567">
        <f t="shared" si="46"/>
        <v>0</v>
      </c>
      <c r="R567" s="10">
        <f t="shared" si="42"/>
        <v>42165.785289351858</v>
      </c>
      <c r="S567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5"/>
        <v>0</v>
      </c>
      <c r="Q568">
        <f t="shared" si="46"/>
        <v>1</v>
      </c>
      <c r="R568" s="10">
        <f t="shared" si="42"/>
        <v>42535.68440972222</v>
      </c>
      <c r="S568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5"/>
        <v>0</v>
      </c>
      <c r="Q569">
        <f t="shared" si="46"/>
        <v>0</v>
      </c>
      <c r="R569" s="10">
        <f t="shared" si="42"/>
        <v>41975.842523148152</v>
      </c>
      <c r="S569">
        <f t="shared" si="43"/>
        <v>42005.842523148152</v>
      </c>
      <c r="T569">
        <f t="shared" si="44"/>
        <v>2015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5"/>
        <v>1</v>
      </c>
      <c r="Q570">
        <f t="shared" si="46"/>
        <v>49</v>
      </c>
      <c r="R570" s="10">
        <f t="shared" si="42"/>
        <v>42348.9215625</v>
      </c>
      <c r="S570">
        <f t="shared" si="43"/>
        <v>42385.458333333328</v>
      </c>
      <c r="T570">
        <f t="shared" si="44"/>
        <v>2016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5"/>
        <v>1</v>
      </c>
      <c r="Q571">
        <f t="shared" si="46"/>
        <v>20</v>
      </c>
      <c r="R571" s="10">
        <f t="shared" si="42"/>
        <v>42340.847361111111</v>
      </c>
      <c r="S571">
        <f t="shared" si="43"/>
        <v>42370.847361111111</v>
      </c>
      <c r="T571">
        <f t="shared" si="44"/>
        <v>2016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5"/>
        <v>0</v>
      </c>
      <c r="Q572">
        <f t="shared" si="46"/>
        <v>142</v>
      </c>
      <c r="R572" s="10">
        <f t="shared" si="42"/>
        <v>42388.798252314817</v>
      </c>
      <c r="S572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5"/>
        <v>0</v>
      </c>
      <c r="Q573">
        <f t="shared" si="46"/>
        <v>53</v>
      </c>
      <c r="R573" s="10">
        <f t="shared" si="42"/>
        <v>42192.816238425927</v>
      </c>
      <c r="S573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5"/>
        <v>0</v>
      </c>
      <c r="Q574">
        <f t="shared" si="46"/>
        <v>0</v>
      </c>
      <c r="R574" s="10">
        <f t="shared" si="42"/>
        <v>42282.71629629629</v>
      </c>
      <c r="S57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5"/>
        <v>0</v>
      </c>
      <c r="Q575">
        <f t="shared" si="46"/>
        <v>38.44</v>
      </c>
      <c r="R575" s="10">
        <f t="shared" si="42"/>
        <v>41963.050127314811</v>
      </c>
      <c r="S575">
        <f t="shared" si="43"/>
        <v>42022.05</v>
      </c>
      <c r="T575">
        <f t="shared" si="44"/>
        <v>2015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5"/>
        <v>1</v>
      </c>
      <c r="Q576">
        <f t="shared" si="46"/>
        <v>20</v>
      </c>
      <c r="R576" s="10">
        <f t="shared" si="42"/>
        <v>42632.443368055552</v>
      </c>
      <c r="S576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5"/>
        <v>0</v>
      </c>
      <c r="Q577">
        <f t="shared" si="46"/>
        <v>64.75</v>
      </c>
      <c r="R577" s="10">
        <f t="shared" si="42"/>
        <v>42138.692627314813</v>
      </c>
      <c r="S577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45"/>
        <v>0</v>
      </c>
      <c r="Q578">
        <f t="shared" si="46"/>
        <v>1</v>
      </c>
      <c r="R578" s="10">
        <f t="shared" si="42"/>
        <v>42031.471666666665</v>
      </c>
      <c r="S578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45"/>
        <v>0</v>
      </c>
      <c r="Q579">
        <f t="shared" si="46"/>
        <v>10</v>
      </c>
      <c r="R579" s="10">
        <f t="shared" ref="R579:R642" si="47">(((J579/60)/60)/24)+DATE(1970,1,1)</f>
        <v>42450.589143518519</v>
      </c>
      <c r="S579">
        <f t="shared" ref="S579:S642" si="48">(((I579/60)/60)/24)+DATE(1970,1,1)</f>
        <v>42510.589143518519</v>
      </c>
      <c r="T579">
        <f t="shared" ref="T579:T642" si="4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45"/>
        <v>0</v>
      </c>
      <c r="Q580">
        <f t="shared" si="46"/>
        <v>2</v>
      </c>
      <c r="R580" s="10">
        <f t="shared" si="47"/>
        <v>42230.578622685185</v>
      </c>
      <c r="S580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5"/>
        <v>1</v>
      </c>
      <c r="Q581">
        <f t="shared" si="46"/>
        <v>35</v>
      </c>
      <c r="R581" s="10">
        <f t="shared" si="47"/>
        <v>41968.852118055554</v>
      </c>
      <c r="S581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5"/>
        <v>0</v>
      </c>
      <c r="Q582">
        <f t="shared" si="46"/>
        <v>1</v>
      </c>
      <c r="R582" s="10">
        <f t="shared" si="47"/>
        <v>42605.908182870371</v>
      </c>
      <c r="S582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5"/>
        <v>0</v>
      </c>
      <c r="Q583">
        <f t="shared" si="46"/>
        <v>0</v>
      </c>
      <c r="R583" s="10">
        <f t="shared" si="47"/>
        <v>42188.012777777782</v>
      </c>
      <c r="S583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5"/>
        <v>0</v>
      </c>
      <c r="Q584">
        <f t="shared" si="46"/>
        <v>0</v>
      </c>
      <c r="R584" s="10">
        <f t="shared" si="47"/>
        <v>42055.739803240736</v>
      </c>
      <c r="S58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5"/>
        <v>0</v>
      </c>
      <c r="Q585">
        <f t="shared" si="46"/>
        <v>1</v>
      </c>
      <c r="R585" s="10">
        <f t="shared" si="47"/>
        <v>42052.93850694444</v>
      </c>
      <c r="S58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ref="P586:P649" si="50">ROUND((E586/D586)*100,0)</f>
        <v>1</v>
      </c>
      <c r="Q586">
        <f t="shared" ref="Q586:Q649" si="51">IFERROR(ROUND(E586/L586,2),0)</f>
        <v>5</v>
      </c>
      <c r="R586" s="10">
        <f t="shared" si="47"/>
        <v>42049.716620370367</v>
      </c>
      <c r="S586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50"/>
        <v>0</v>
      </c>
      <c r="Q587">
        <f t="shared" si="51"/>
        <v>0</v>
      </c>
      <c r="R587" s="10">
        <f t="shared" si="47"/>
        <v>42283.3909375</v>
      </c>
      <c r="S587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50"/>
        <v>1</v>
      </c>
      <c r="Q588">
        <f t="shared" si="51"/>
        <v>14</v>
      </c>
      <c r="R588" s="10">
        <f t="shared" si="47"/>
        <v>42020.854247685187</v>
      </c>
      <c r="S588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50"/>
        <v>9</v>
      </c>
      <c r="Q589">
        <f t="shared" si="51"/>
        <v>389.29</v>
      </c>
      <c r="R589" s="10">
        <f t="shared" si="47"/>
        <v>42080.757326388892</v>
      </c>
      <c r="S589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50"/>
        <v>3</v>
      </c>
      <c r="Q590">
        <f t="shared" si="51"/>
        <v>150.5</v>
      </c>
      <c r="R590" s="10">
        <f t="shared" si="47"/>
        <v>42631.769513888896</v>
      </c>
      <c r="S590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50"/>
        <v>0</v>
      </c>
      <c r="Q591">
        <f t="shared" si="51"/>
        <v>1</v>
      </c>
      <c r="R591" s="10">
        <f t="shared" si="47"/>
        <v>42178.614571759259</v>
      </c>
      <c r="S591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50"/>
        <v>4</v>
      </c>
      <c r="Q592">
        <f t="shared" si="51"/>
        <v>24.78</v>
      </c>
      <c r="R592" s="10">
        <f t="shared" si="47"/>
        <v>42377.554756944446</v>
      </c>
      <c r="S592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50"/>
        <v>0</v>
      </c>
      <c r="Q593">
        <f t="shared" si="51"/>
        <v>30.5</v>
      </c>
      <c r="R593" s="10">
        <f t="shared" si="47"/>
        <v>42177.543171296296</v>
      </c>
      <c r="S593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50"/>
        <v>3</v>
      </c>
      <c r="Q594">
        <f t="shared" si="51"/>
        <v>250</v>
      </c>
      <c r="R594" s="10">
        <f t="shared" si="47"/>
        <v>41946.232175925928</v>
      </c>
      <c r="S59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50"/>
        <v>23</v>
      </c>
      <c r="Q595">
        <f t="shared" si="51"/>
        <v>16.43</v>
      </c>
      <c r="R595" s="10">
        <f t="shared" si="47"/>
        <v>42070.677604166667</v>
      </c>
      <c r="S59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50"/>
        <v>0</v>
      </c>
      <c r="Q596">
        <f t="shared" si="51"/>
        <v>13</v>
      </c>
      <c r="R596" s="10">
        <f t="shared" si="47"/>
        <v>42446.780162037037</v>
      </c>
      <c r="S596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50"/>
        <v>0</v>
      </c>
      <c r="Q597">
        <f t="shared" si="51"/>
        <v>53.25</v>
      </c>
      <c r="R597" s="10">
        <f t="shared" si="47"/>
        <v>42083.069884259254</v>
      </c>
      <c r="S597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50"/>
        <v>0</v>
      </c>
      <c r="Q598">
        <f t="shared" si="51"/>
        <v>3</v>
      </c>
      <c r="R598" s="10">
        <f t="shared" si="47"/>
        <v>42646.896898148145</v>
      </c>
      <c r="S598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50"/>
        <v>0</v>
      </c>
      <c r="Q599">
        <f t="shared" si="51"/>
        <v>10</v>
      </c>
      <c r="R599" s="10">
        <f t="shared" si="47"/>
        <v>42545.705266203702</v>
      </c>
      <c r="S599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50"/>
        <v>34</v>
      </c>
      <c r="Q600">
        <f t="shared" si="51"/>
        <v>121.43</v>
      </c>
      <c r="R600" s="10">
        <f t="shared" si="47"/>
        <v>41948.00209490741</v>
      </c>
      <c r="S600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50"/>
        <v>0</v>
      </c>
      <c r="Q601">
        <f t="shared" si="51"/>
        <v>15.5</v>
      </c>
      <c r="R601" s="10">
        <f t="shared" si="47"/>
        <v>42047.812523148154</v>
      </c>
      <c r="S601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50"/>
        <v>2</v>
      </c>
      <c r="Q602">
        <f t="shared" si="51"/>
        <v>100</v>
      </c>
      <c r="R602" s="10">
        <f t="shared" si="47"/>
        <v>42073.798171296294</v>
      </c>
      <c r="S602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50"/>
        <v>1</v>
      </c>
      <c r="Q603">
        <f t="shared" si="51"/>
        <v>23.33</v>
      </c>
      <c r="R603" s="10">
        <f t="shared" si="47"/>
        <v>41969.858090277776</v>
      </c>
      <c r="S603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50"/>
        <v>0</v>
      </c>
      <c r="Q604">
        <f t="shared" si="51"/>
        <v>0</v>
      </c>
      <c r="R604" s="10">
        <f t="shared" si="47"/>
        <v>42143.79415509259</v>
      </c>
      <c r="S60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50"/>
        <v>4</v>
      </c>
      <c r="Q605">
        <f t="shared" si="51"/>
        <v>45.39</v>
      </c>
      <c r="R605" s="10">
        <f t="shared" si="47"/>
        <v>41835.639155092591</v>
      </c>
      <c r="S60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50"/>
        <v>0</v>
      </c>
      <c r="Q606">
        <f t="shared" si="51"/>
        <v>0</v>
      </c>
      <c r="R606" s="10">
        <f t="shared" si="47"/>
        <v>41849.035370370373</v>
      </c>
      <c r="S606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50"/>
        <v>3</v>
      </c>
      <c r="Q607">
        <f t="shared" si="51"/>
        <v>16.38</v>
      </c>
      <c r="R607" s="10">
        <f t="shared" si="47"/>
        <v>42194.357731481476</v>
      </c>
      <c r="S607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50"/>
        <v>0</v>
      </c>
      <c r="Q608">
        <f t="shared" si="51"/>
        <v>10</v>
      </c>
      <c r="R608" s="10">
        <f t="shared" si="47"/>
        <v>42102.650567129633</v>
      </c>
      <c r="S608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50"/>
        <v>0</v>
      </c>
      <c r="Q609">
        <f t="shared" si="51"/>
        <v>0</v>
      </c>
      <c r="R609" s="10">
        <f t="shared" si="47"/>
        <v>42300.825648148151</v>
      </c>
      <c r="S609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50"/>
        <v>1</v>
      </c>
      <c r="Q610">
        <f t="shared" si="51"/>
        <v>292.2</v>
      </c>
      <c r="R610" s="10">
        <f t="shared" si="47"/>
        <v>42140.921064814815</v>
      </c>
      <c r="S610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50"/>
        <v>1</v>
      </c>
      <c r="Q611">
        <f t="shared" si="51"/>
        <v>5</v>
      </c>
      <c r="R611" s="10">
        <f t="shared" si="47"/>
        <v>42307.034074074079</v>
      </c>
      <c r="S611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50"/>
        <v>0</v>
      </c>
      <c r="Q612">
        <f t="shared" si="51"/>
        <v>0</v>
      </c>
      <c r="R612" s="10">
        <f t="shared" si="47"/>
        <v>42086.83085648148</v>
      </c>
      <c r="S612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50"/>
        <v>0</v>
      </c>
      <c r="Q613">
        <f t="shared" si="51"/>
        <v>0</v>
      </c>
      <c r="R613" s="10">
        <f t="shared" si="47"/>
        <v>42328.560613425929</v>
      </c>
      <c r="S613">
        <f t="shared" si="48"/>
        <v>42388.560613425929</v>
      </c>
      <c r="T613">
        <f t="shared" si="49"/>
        <v>2016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50"/>
        <v>0</v>
      </c>
      <c r="Q614">
        <f t="shared" si="51"/>
        <v>0</v>
      </c>
      <c r="R614" s="10">
        <f t="shared" si="47"/>
        <v>42585.031782407401</v>
      </c>
      <c r="S6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50"/>
        <v>21</v>
      </c>
      <c r="Q615">
        <f t="shared" si="51"/>
        <v>105.93</v>
      </c>
      <c r="R615" s="10">
        <f t="shared" si="47"/>
        <v>42247.496759259258</v>
      </c>
      <c r="S61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50"/>
        <v>0</v>
      </c>
      <c r="Q616">
        <f t="shared" si="51"/>
        <v>0</v>
      </c>
      <c r="R616" s="10">
        <f t="shared" si="47"/>
        <v>42515.061805555553</v>
      </c>
      <c r="S616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50"/>
        <v>0</v>
      </c>
      <c r="Q617">
        <f t="shared" si="51"/>
        <v>0</v>
      </c>
      <c r="R617" s="10">
        <f t="shared" si="47"/>
        <v>42242.122210648144</v>
      </c>
      <c r="S617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50"/>
        <v>0</v>
      </c>
      <c r="Q618">
        <f t="shared" si="51"/>
        <v>0</v>
      </c>
      <c r="R618" s="10">
        <f t="shared" si="47"/>
        <v>42761.376238425932</v>
      </c>
      <c r="S618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50"/>
        <v>3</v>
      </c>
      <c r="Q619">
        <f t="shared" si="51"/>
        <v>20</v>
      </c>
      <c r="R619" s="10">
        <f t="shared" si="47"/>
        <v>42087.343090277776</v>
      </c>
      <c r="S619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50"/>
        <v>0</v>
      </c>
      <c r="Q620">
        <f t="shared" si="51"/>
        <v>0</v>
      </c>
      <c r="R620" s="10">
        <f t="shared" si="47"/>
        <v>42317.810219907406</v>
      </c>
      <c r="S620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50"/>
        <v>0</v>
      </c>
      <c r="Q621">
        <f t="shared" si="51"/>
        <v>1</v>
      </c>
      <c r="R621" s="10">
        <f t="shared" si="47"/>
        <v>41908.650347222225</v>
      </c>
      <c r="S621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50"/>
        <v>1</v>
      </c>
      <c r="Q622">
        <f t="shared" si="51"/>
        <v>300</v>
      </c>
      <c r="R622" s="10">
        <f t="shared" si="47"/>
        <v>41831.716874999998</v>
      </c>
      <c r="S622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50"/>
        <v>1</v>
      </c>
      <c r="Q623">
        <f t="shared" si="51"/>
        <v>87</v>
      </c>
      <c r="R623" s="10">
        <f t="shared" si="47"/>
        <v>42528.987696759257</v>
      </c>
      <c r="S623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50"/>
        <v>6</v>
      </c>
      <c r="Q624">
        <f t="shared" si="51"/>
        <v>37.89</v>
      </c>
      <c r="R624" s="10">
        <f t="shared" si="47"/>
        <v>42532.774745370371</v>
      </c>
      <c r="S62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50"/>
        <v>0</v>
      </c>
      <c r="Q625">
        <f t="shared" si="51"/>
        <v>0</v>
      </c>
      <c r="R625" s="10">
        <f t="shared" si="47"/>
        <v>42122.009224537032</v>
      </c>
      <c r="S62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50"/>
        <v>0</v>
      </c>
      <c r="Q626">
        <f t="shared" si="51"/>
        <v>0</v>
      </c>
      <c r="R626" s="10">
        <f t="shared" si="47"/>
        <v>42108.988900462966</v>
      </c>
      <c r="S626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50"/>
        <v>0</v>
      </c>
      <c r="Q627">
        <f t="shared" si="51"/>
        <v>0</v>
      </c>
      <c r="R627" s="10">
        <f t="shared" si="47"/>
        <v>42790.895567129628</v>
      </c>
      <c r="S627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50"/>
        <v>17</v>
      </c>
      <c r="Q628">
        <f t="shared" si="51"/>
        <v>111.41</v>
      </c>
      <c r="R628" s="10">
        <f t="shared" si="47"/>
        <v>42198.559479166666</v>
      </c>
      <c r="S628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50"/>
        <v>0</v>
      </c>
      <c r="Q629">
        <f t="shared" si="51"/>
        <v>90</v>
      </c>
      <c r="R629" s="10">
        <f t="shared" si="47"/>
        <v>42384.306840277779</v>
      </c>
      <c r="S629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50"/>
        <v>0</v>
      </c>
      <c r="Q630">
        <f t="shared" si="51"/>
        <v>0</v>
      </c>
      <c r="R630" s="10">
        <f t="shared" si="47"/>
        <v>41803.692789351851</v>
      </c>
      <c r="S630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50"/>
        <v>0</v>
      </c>
      <c r="Q631">
        <f t="shared" si="51"/>
        <v>116.67</v>
      </c>
      <c r="R631" s="10">
        <f t="shared" si="47"/>
        <v>42474.637824074074</v>
      </c>
      <c r="S631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50"/>
        <v>0</v>
      </c>
      <c r="Q632">
        <f t="shared" si="51"/>
        <v>10</v>
      </c>
      <c r="R632" s="10">
        <f t="shared" si="47"/>
        <v>42223.619456018518</v>
      </c>
      <c r="S632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50"/>
        <v>1</v>
      </c>
      <c r="Q633">
        <f t="shared" si="51"/>
        <v>76.67</v>
      </c>
      <c r="R633" s="10">
        <f t="shared" si="47"/>
        <v>42489.772326388891</v>
      </c>
      <c r="S633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50"/>
        <v>0</v>
      </c>
      <c r="Q634">
        <f t="shared" si="51"/>
        <v>0</v>
      </c>
      <c r="R634" s="10">
        <f t="shared" si="47"/>
        <v>42303.659317129626</v>
      </c>
      <c r="S63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50"/>
        <v>12</v>
      </c>
      <c r="Q635">
        <f t="shared" si="51"/>
        <v>49.8</v>
      </c>
      <c r="R635" s="10">
        <f t="shared" si="47"/>
        <v>42507.29932870371</v>
      </c>
      <c r="S63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50"/>
        <v>0</v>
      </c>
      <c r="Q636">
        <f t="shared" si="51"/>
        <v>1</v>
      </c>
      <c r="R636" s="10">
        <f t="shared" si="47"/>
        <v>42031.928576388891</v>
      </c>
      <c r="S636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50"/>
        <v>0</v>
      </c>
      <c r="Q637">
        <f t="shared" si="51"/>
        <v>2</v>
      </c>
      <c r="R637" s="10">
        <f t="shared" si="47"/>
        <v>42076.092152777783</v>
      </c>
      <c r="S637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50"/>
        <v>0</v>
      </c>
      <c r="Q638">
        <f t="shared" si="51"/>
        <v>4</v>
      </c>
      <c r="R638" s="10">
        <f t="shared" si="47"/>
        <v>42131.455439814818</v>
      </c>
      <c r="S638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50"/>
        <v>0</v>
      </c>
      <c r="Q639">
        <f t="shared" si="51"/>
        <v>0</v>
      </c>
      <c r="R639" s="10">
        <f t="shared" si="47"/>
        <v>42762.962013888886</v>
      </c>
      <c r="S639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50"/>
        <v>0</v>
      </c>
      <c r="Q640">
        <f t="shared" si="51"/>
        <v>3</v>
      </c>
      <c r="R640" s="10">
        <f t="shared" si="47"/>
        <v>42759.593310185184</v>
      </c>
      <c r="S640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50"/>
        <v>0</v>
      </c>
      <c r="Q641">
        <f t="shared" si="51"/>
        <v>1</v>
      </c>
      <c r="R641" s="10">
        <f t="shared" si="47"/>
        <v>41865.583275462966</v>
      </c>
      <c r="S641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50"/>
        <v>144</v>
      </c>
      <c r="Q642">
        <f t="shared" si="51"/>
        <v>50.5</v>
      </c>
      <c r="R642" s="10">
        <f t="shared" si="47"/>
        <v>42683.420312500006</v>
      </c>
      <c r="S642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50"/>
        <v>119</v>
      </c>
      <c r="Q643">
        <f t="shared" si="51"/>
        <v>151.32</v>
      </c>
      <c r="R643" s="10">
        <f t="shared" ref="R643:R706" si="52">(((J643/60)/60)/24)+DATE(1970,1,1)</f>
        <v>42199.57</v>
      </c>
      <c r="S643">
        <f t="shared" ref="S643:S706" si="53">(((I643/60)/60)/24)+DATE(1970,1,1)</f>
        <v>42229.57</v>
      </c>
      <c r="T643">
        <f t="shared" ref="T643:T706" si="54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0">
        <f t="shared" si="52"/>
        <v>42199.651319444441</v>
      </c>
      <c r="S64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0">
        <f t="shared" si="52"/>
        <v>42100.642071759255</v>
      </c>
      <c r="S64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0">
        <f t="shared" si="52"/>
        <v>41898.665960648148</v>
      </c>
      <c r="S646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0">
        <f t="shared" si="52"/>
        <v>42564.026319444441</v>
      </c>
      <c r="S647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0">
        <f t="shared" si="52"/>
        <v>41832.852627314816</v>
      </c>
      <c r="S648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0">
        <f t="shared" si="52"/>
        <v>42416.767928240741</v>
      </c>
      <c r="S649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ref="P650:P713" si="55">ROUND((E650/D650)*100,0)</f>
        <v>127</v>
      </c>
      <c r="Q650">
        <f t="shared" ref="Q650:Q713" si="56">IFERROR(ROUND(E650/L650,2),0)</f>
        <v>1644</v>
      </c>
      <c r="R650" s="10">
        <f t="shared" si="52"/>
        <v>41891.693379629629</v>
      </c>
      <c r="S650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5"/>
        <v>140</v>
      </c>
      <c r="Q651">
        <f t="shared" si="56"/>
        <v>42.67</v>
      </c>
      <c r="R651" s="10">
        <f t="shared" si="52"/>
        <v>41877.912187499998</v>
      </c>
      <c r="S651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5"/>
        <v>112</v>
      </c>
      <c r="Q652">
        <f t="shared" si="56"/>
        <v>35.130000000000003</v>
      </c>
      <c r="R652" s="10">
        <f t="shared" si="52"/>
        <v>41932.036851851852</v>
      </c>
      <c r="S652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5"/>
        <v>101</v>
      </c>
      <c r="Q653">
        <f t="shared" si="56"/>
        <v>239.35</v>
      </c>
      <c r="R653" s="10">
        <f t="shared" si="52"/>
        <v>41956.017488425925</v>
      </c>
      <c r="S653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5"/>
        <v>100</v>
      </c>
      <c r="Q654">
        <f t="shared" si="56"/>
        <v>107.64</v>
      </c>
      <c r="R654" s="10">
        <f t="shared" si="52"/>
        <v>42675.690393518518</v>
      </c>
      <c r="S65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5"/>
        <v>141</v>
      </c>
      <c r="Q655">
        <f t="shared" si="56"/>
        <v>95.83</v>
      </c>
      <c r="R655" s="10">
        <f t="shared" si="52"/>
        <v>42199.618518518517</v>
      </c>
      <c r="S65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5"/>
        <v>267</v>
      </c>
      <c r="Q656">
        <f t="shared" si="56"/>
        <v>31.66</v>
      </c>
      <c r="R656" s="10">
        <f t="shared" si="52"/>
        <v>42163.957326388889</v>
      </c>
      <c r="S656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5"/>
        <v>147</v>
      </c>
      <c r="Q657">
        <f t="shared" si="56"/>
        <v>42.89</v>
      </c>
      <c r="R657" s="10">
        <f t="shared" si="52"/>
        <v>42045.957314814819</v>
      </c>
      <c r="S657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5"/>
        <v>214</v>
      </c>
      <c r="Q658">
        <f t="shared" si="56"/>
        <v>122.74</v>
      </c>
      <c r="R658" s="10">
        <f t="shared" si="52"/>
        <v>42417.804618055554</v>
      </c>
      <c r="S658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5"/>
        <v>126</v>
      </c>
      <c r="Q659">
        <f t="shared" si="56"/>
        <v>190.45</v>
      </c>
      <c r="R659" s="10">
        <f t="shared" si="52"/>
        <v>42331.84574074074</v>
      </c>
      <c r="S659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5"/>
        <v>104</v>
      </c>
      <c r="Q660">
        <f t="shared" si="56"/>
        <v>109.34</v>
      </c>
      <c r="R660" s="10">
        <f t="shared" si="52"/>
        <v>42179.160752314812</v>
      </c>
      <c r="S660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5"/>
        <v>101</v>
      </c>
      <c r="Q661">
        <f t="shared" si="56"/>
        <v>143.66999999999999</v>
      </c>
      <c r="R661" s="10">
        <f t="shared" si="52"/>
        <v>42209.593692129631</v>
      </c>
      <c r="S661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5"/>
        <v>3</v>
      </c>
      <c r="Q662">
        <f t="shared" si="56"/>
        <v>84.94</v>
      </c>
      <c r="R662" s="10">
        <f t="shared" si="52"/>
        <v>41922.741655092592</v>
      </c>
      <c r="S662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5"/>
        <v>1</v>
      </c>
      <c r="Q663">
        <f t="shared" si="56"/>
        <v>10.56</v>
      </c>
      <c r="R663" s="10">
        <f t="shared" si="52"/>
        <v>42636.645358796297</v>
      </c>
      <c r="S663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5"/>
        <v>0</v>
      </c>
      <c r="Q664">
        <f t="shared" si="56"/>
        <v>39</v>
      </c>
      <c r="R664" s="10">
        <f t="shared" si="52"/>
        <v>41990.438043981485</v>
      </c>
      <c r="S664">
        <f t="shared" si="53"/>
        <v>42020.438043981485</v>
      </c>
      <c r="T664">
        <f t="shared" si="54"/>
        <v>2015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5"/>
        <v>0</v>
      </c>
      <c r="Q665">
        <f t="shared" si="56"/>
        <v>100</v>
      </c>
      <c r="R665" s="10">
        <f t="shared" si="52"/>
        <v>42173.843240740738</v>
      </c>
      <c r="S66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5"/>
        <v>8</v>
      </c>
      <c r="Q666">
        <f t="shared" si="56"/>
        <v>31.17</v>
      </c>
      <c r="R666" s="10">
        <f t="shared" si="52"/>
        <v>42077.666377314818</v>
      </c>
      <c r="S666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5"/>
        <v>19</v>
      </c>
      <c r="Q667">
        <f t="shared" si="56"/>
        <v>155.33000000000001</v>
      </c>
      <c r="R667" s="10">
        <f t="shared" si="52"/>
        <v>42688.711354166662</v>
      </c>
      <c r="S667">
        <f t="shared" si="53"/>
        <v>42748.711354166662</v>
      </c>
      <c r="T667">
        <f t="shared" si="54"/>
        <v>2017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5"/>
        <v>0</v>
      </c>
      <c r="Q668">
        <f t="shared" si="56"/>
        <v>2</v>
      </c>
      <c r="R668" s="10">
        <f t="shared" si="52"/>
        <v>41838.832152777781</v>
      </c>
      <c r="S668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5"/>
        <v>10</v>
      </c>
      <c r="Q669">
        <f t="shared" si="56"/>
        <v>178.93</v>
      </c>
      <c r="R669" s="10">
        <f t="shared" si="52"/>
        <v>42632.373414351852</v>
      </c>
      <c r="S669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5"/>
        <v>5</v>
      </c>
      <c r="Q670">
        <f t="shared" si="56"/>
        <v>27.36</v>
      </c>
      <c r="R670" s="10">
        <f t="shared" si="52"/>
        <v>42090.831273148149</v>
      </c>
      <c r="S670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5"/>
        <v>22</v>
      </c>
      <c r="Q671">
        <f t="shared" si="56"/>
        <v>1536.25</v>
      </c>
      <c r="R671" s="10">
        <f t="shared" si="52"/>
        <v>42527.625671296293</v>
      </c>
      <c r="S671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5"/>
        <v>29</v>
      </c>
      <c r="Q672">
        <f t="shared" si="56"/>
        <v>85</v>
      </c>
      <c r="R672" s="10">
        <f t="shared" si="52"/>
        <v>42506.709722222222</v>
      </c>
      <c r="S672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5"/>
        <v>39</v>
      </c>
      <c r="Q673">
        <f t="shared" si="56"/>
        <v>788.53</v>
      </c>
      <c r="R673" s="10">
        <f t="shared" si="52"/>
        <v>41984.692731481482</v>
      </c>
      <c r="S673">
        <f t="shared" si="53"/>
        <v>42018.166666666672</v>
      </c>
      <c r="T673">
        <f t="shared" si="54"/>
        <v>2015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5"/>
        <v>22</v>
      </c>
      <c r="Q674">
        <f t="shared" si="56"/>
        <v>50.3</v>
      </c>
      <c r="R674" s="10">
        <f t="shared" si="52"/>
        <v>41974.219490740739</v>
      </c>
      <c r="S674">
        <f t="shared" si="53"/>
        <v>42005.207638888889</v>
      </c>
      <c r="T674">
        <f t="shared" si="54"/>
        <v>2015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5"/>
        <v>0</v>
      </c>
      <c r="Q675">
        <f t="shared" si="56"/>
        <v>68.33</v>
      </c>
      <c r="R675" s="10">
        <f t="shared" si="52"/>
        <v>41838.840474537035</v>
      </c>
      <c r="S67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5"/>
        <v>0</v>
      </c>
      <c r="Q676">
        <f t="shared" si="56"/>
        <v>7.5</v>
      </c>
      <c r="R676" s="10">
        <f t="shared" si="52"/>
        <v>41803.116053240738</v>
      </c>
      <c r="S676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5"/>
        <v>15</v>
      </c>
      <c r="Q677">
        <f t="shared" si="56"/>
        <v>34.270000000000003</v>
      </c>
      <c r="R677" s="10">
        <f t="shared" si="52"/>
        <v>41975.930601851855</v>
      </c>
      <c r="S677">
        <f t="shared" si="53"/>
        <v>42005.290972222225</v>
      </c>
      <c r="T677">
        <f t="shared" si="54"/>
        <v>2015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5"/>
        <v>1</v>
      </c>
      <c r="Q678">
        <f t="shared" si="56"/>
        <v>61.29</v>
      </c>
      <c r="R678" s="10">
        <f t="shared" si="52"/>
        <v>42012.768298611118</v>
      </c>
      <c r="S678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5"/>
        <v>26</v>
      </c>
      <c r="Q679">
        <f t="shared" si="56"/>
        <v>133.25</v>
      </c>
      <c r="R679" s="10">
        <f t="shared" si="52"/>
        <v>42504.403877314813</v>
      </c>
      <c r="S679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5"/>
        <v>4</v>
      </c>
      <c r="Q680">
        <f t="shared" si="56"/>
        <v>65.180000000000007</v>
      </c>
      <c r="R680" s="10">
        <f t="shared" si="52"/>
        <v>42481.376597222217</v>
      </c>
      <c r="S680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5"/>
        <v>15</v>
      </c>
      <c r="Q681">
        <f t="shared" si="56"/>
        <v>93.9</v>
      </c>
      <c r="R681" s="10">
        <f t="shared" si="52"/>
        <v>42556.695706018523</v>
      </c>
      <c r="S681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5"/>
        <v>26</v>
      </c>
      <c r="Q682">
        <f t="shared" si="56"/>
        <v>150.65</v>
      </c>
      <c r="R682" s="10">
        <f t="shared" si="52"/>
        <v>41864.501516203702</v>
      </c>
      <c r="S682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5"/>
        <v>0</v>
      </c>
      <c r="Q683">
        <f t="shared" si="56"/>
        <v>1</v>
      </c>
      <c r="R683" s="10">
        <f t="shared" si="52"/>
        <v>42639.805601851855</v>
      </c>
      <c r="S683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5"/>
        <v>0</v>
      </c>
      <c r="Q684">
        <f t="shared" si="56"/>
        <v>13.25</v>
      </c>
      <c r="R684" s="10">
        <f t="shared" si="52"/>
        <v>42778.765300925923</v>
      </c>
      <c r="S68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5"/>
        <v>1</v>
      </c>
      <c r="Q685">
        <f t="shared" si="56"/>
        <v>99.33</v>
      </c>
      <c r="R685" s="10">
        <f t="shared" si="52"/>
        <v>42634.900046296301</v>
      </c>
      <c r="S68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5"/>
        <v>7</v>
      </c>
      <c r="Q686">
        <f t="shared" si="56"/>
        <v>177.39</v>
      </c>
      <c r="R686" s="10">
        <f t="shared" si="52"/>
        <v>41809.473275462966</v>
      </c>
      <c r="S686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5"/>
        <v>28</v>
      </c>
      <c r="Q687">
        <f t="shared" si="56"/>
        <v>55.3</v>
      </c>
      <c r="R687" s="10">
        <f t="shared" si="52"/>
        <v>41971.866574074069</v>
      </c>
      <c r="S687">
        <f t="shared" si="53"/>
        <v>42016.866574074069</v>
      </c>
      <c r="T687">
        <f t="shared" si="54"/>
        <v>2015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5"/>
        <v>0</v>
      </c>
      <c r="Q688">
        <f t="shared" si="56"/>
        <v>0</v>
      </c>
      <c r="R688" s="10">
        <f t="shared" si="52"/>
        <v>42189.673263888893</v>
      </c>
      <c r="S688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5"/>
        <v>4</v>
      </c>
      <c r="Q689">
        <f t="shared" si="56"/>
        <v>591.66999999999996</v>
      </c>
      <c r="R689" s="10">
        <f t="shared" si="52"/>
        <v>42711.750613425931</v>
      </c>
      <c r="S689">
        <f t="shared" si="53"/>
        <v>42771.750613425931</v>
      </c>
      <c r="T689">
        <f t="shared" si="54"/>
        <v>2017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5"/>
        <v>73</v>
      </c>
      <c r="Q690">
        <f t="shared" si="56"/>
        <v>405.5</v>
      </c>
      <c r="R690" s="10">
        <f t="shared" si="52"/>
        <v>42262.104780092588</v>
      </c>
      <c r="S690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5"/>
        <v>58</v>
      </c>
      <c r="Q691">
        <f t="shared" si="56"/>
        <v>343.15</v>
      </c>
      <c r="R691" s="10">
        <f t="shared" si="52"/>
        <v>42675.66778935185</v>
      </c>
      <c r="S691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5"/>
        <v>12</v>
      </c>
      <c r="Q692">
        <f t="shared" si="56"/>
        <v>72.59</v>
      </c>
      <c r="R692" s="10">
        <f t="shared" si="52"/>
        <v>42579.634733796294</v>
      </c>
      <c r="S692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5"/>
        <v>1</v>
      </c>
      <c r="Q693">
        <f t="shared" si="56"/>
        <v>26</v>
      </c>
      <c r="R693" s="10">
        <f t="shared" si="52"/>
        <v>42158.028310185182</v>
      </c>
      <c r="S693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5"/>
        <v>7</v>
      </c>
      <c r="Q694">
        <f t="shared" si="56"/>
        <v>6.5</v>
      </c>
      <c r="R694" s="10">
        <f t="shared" si="52"/>
        <v>42696.37572916667</v>
      </c>
      <c r="S69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5"/>
        <v>35</v>
      </c>
      <c r="Q695">
        <f t="shared" si="56"/>
        <v>119.39</v>
      </c>
      <c r="R695" s="10">
        <f t="shared" si="52"/>
        <v>42094.808182870373</v>
      </c>
      <c r="S69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5"/>
        <v>0</v>
      </c>
      <c r="Q696">
        <f t="shared" si="56"/>
        <v>84.29</v>
      </c>
      <c r="R696" s="10">
        <f t="shared" si="52"/>
        <v>42737.663877314815</v>
      </c>
      <c r="S696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5"/>
        <v>1</v>
      </c>
      <c r="Q697">
        <f t="shared" si="56"/>
        <v>90.86</v>
      </c>
      <c r="R697" s="10">
        <f t="shared" si="52"/>
        <v>41913.521064814813</v>
      </c>
      <c r="S697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5"/>
        <v>0</v>
      </c>
      <c r="Q698">
        <f t="shared" si="56"/>
        <v>1</v>
      </c>
      <c r="R698" s="10">
        <f t="shared" si="52"/>
        <v>41815.927106481482</v>
      </c>
      <c r="S698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5"/>
        <v>46</v>
      </c>
      <c r="Q699">
        <f t="shared" si="56"/>
        <v>20.34</v>
      </c>
      <c r="R699" s="10">
        <f t="shared" si="52"/>
        <v>42388.523020833338</v>
      </c>
      <c r="S699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5"/>
        <v>15</v>
      </c>
      <c r="Q700">
        <f t="shared" si="56"/>
        <v>530.69000000000005</v>
      </c>
      <c r="R700" s="10">
        <f t="shared" si="52"/>
        <v>41866.931076388886</v>
      </c>
      <c r="S700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5"/>
        <v>82</v>
      </c>
      <c r="Q701">
        <f t="shared" si="56"/>
        <v>120.39</v>
      </c>
      <c r="R701" s="10">
        <f t="shared" si="52"/>
        <v>41563.485509259262</v>
      </c>
      <c r="S701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5"/>
        <v>3</v>
      </c>
      <c r="Q702">
        <f t="shared" si="56"/>
        <v>13</v>
      </c>
      <c r="R702" s="10">
        <f t="shared" si="52"/>
        <v>42715.688437500001</v>
      </c>
      <c r="S702">
        <f t="shared" si="53"/>
        <v>42745.688437500001</v>
      </c>
      <c r="T702">
        <f t="shared" si="54"/>
        <v>2017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5"/>
        <v>27</v>
      </c>
      <c r="Q703">
        <f t="shared" si="56"/>
        <v>291.33</v>
      </c>
      <c r="R703" s="10">
        <f t="shared" si="52"/>
        <v>41813.662962962961</v>
      </c>
      <c r="S703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5"/>
        <v>31</v>
      </c>
      <c r="Q704">
        <f t="shared" si="56"/>
        <v>124.92</v>
      </c>
      <c r="R704" s="10">
        <f t="shared" si="52"/>
        <v>42668.726701388892</v>
      </c>
      <c r="S70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5"/>
        <v>6</v>
      </c>
      <c r="Q705">
        <f t="shared" si="56"/>
        <v>119.57</v>
      </c>
      <c r="R705" s="10">
        <f t="shared" si="52"/>
        <v>42711.950798611113</v>
      </c>
      <c r="S705">
        <f t="shared" si="53"/>
        <v>42766.98055555555</v>
      </c>
      <c r="T705">
        <f t="shared" si="54"/>
        <v>2017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55"/>
        <v>1</v>
      </c>
      <c r="Q706">
        <f t="shared" si="56"/>
        <v>120.25</v>
      </c>
      <c r="R706" s="10">
        <f t="shared" si="52"/>
        <v>42726.192916666667</v>
      </c>
      <c r="S706">
        <f t="shared" si="53"/>
        <v>42786.192916666667</v>
      </c>
      <c r="T706">
        <f t="shared" si="54"/>
        <v>2017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55"/>
        <v>1</v>
      </c>
      <c r="Q707">
        <f t="shared" si="56"/>
        <v>195.4</v>
      </c>
      <c r="R707" s="10">
        <f t="shared" ref="R707:R770" si="57">(((J707/60)/60)/24)+DATE(1970,1,1)</f>
        <v>42726.491643518515</v>
      </c>
      <c r="S707">
        <f t="shared" ref="S707:S770" si="58">(((I707/60)/60)/24)+DATE(1970,1,1)</f>
        <v>42756.491643518515</v>
      </c>
      <c r="T707">
        <f t="shared" ref="T707:T770" si="59">YEAR(S707)</f>
        <v>2017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55"/>
        <v>0</v>
      </c>
      <c r="Q708">
        <f t="shared" si="56"/>
        <v>0</v>
      </c>
      <c r="R708" s="10">
        <f t="shared" si="57"/>
        <v>42676.995173611111</v>
      </c>
      <c r="S708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0">
        <f t="shared" si="57"/>
        <v>42696.663506944446</v>
      </c>
      <c r="S709">
        <f t="shared" si="58"/>
        <v>42736.663506944446</v>
      </c>
      <c r="T709">
        <f t="shared" si="59"/>
        <v>2017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0">
        <f t="shared" si="57"/>
        <v>41835.581018518518</v>
      </c>
      <c r="S710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0">
        <f t="shared" si="57"/>
        <v>41948.041192129633</v>
      </c>
      <c r="S711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5"/>
        <v>0</v>
      </c>
      <c r="Q712">
        <f t="shared" si="56"/>
        <v>0</v>
      </c>
      <c r="R712" s="10">
        <f t="shared" si="57"/>
        <v>41837.984976851854</v>
      </c>
      <c r="S712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0">
        <f t="shared" si="57"/>
        <v>42678.459120370375</v>
      </c>
      <c r="S713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ref="P714:P777" si="60">ROUND((E714/D714)*100,0)</f>
        <v>0</v>
      </c>
      <c r="Q714">
        <f t="shared" ref="Q714:Q777" si="61">IFERROR(ROUND(E714/L714,2),0)</f>
        <v>26.25</v>
      </c>
      <c r="R714" s="10">
        <f t="shared" si="57"/>
        <v>42384.680925925932</v>
      </c>
      <c r="S7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60"/>
        <v>1</v>
      </c>
      <c r="Q715">
        <f t="shared" si="61"/>
        <v>199</v>
      </c>
      <c r="R715" s="10">
        <f t="shared" si="57"/>
        <v>42496.529305555552</v>
      </c>
      <c r="S71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60"/>
        <v>15</v>
      </c>
      <c r="Q716">
        <f t="shared" si="61"/>
        <v>80.319999999999993</v>
      </c>
      <c r="R716" s="10">
        <f t="shared" si="57"/>
        <v>42734.787986111114</v>
      </c>
      <c r="S716">
        <f t="shared" si="58"/>
        <v>42794.787986111114</v>
      </c>
      <c r="T716">
        <f t="shared" si="59"/>
        <v>2017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60"/>
        <v>5</v>
      </c>
      <c r="Q717">
        <f t="shared" si="61"/>
        <v>115.75</v>
      </c>
      <c r="R717" s="10">
        <f t="shared" si="57"/>
        <v>42273.090740740736</v>
      </c>
      <c r="S717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60"/>
        <v>10</v>
      </c>
      <c r="Q718">
        <f t="shared" si="61"/>
        <v>44.69</v>
      </c>
      <c r="R718" s="10">
        <f t="shared" si="57"/>
        <v>41940.658645833333</v>
      </c>
      <c r="S718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60"/>
        <v>0</v>
      </c>
      <c r="Q719">
        <f t="shared" si="61"/>
        <v>76.25</v>
      </c>
      <c r="R719" s="10">
        <f t="shared" si="57"/>
        <v>41857.854189814818</v>
      </c>
      <c r="S719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60"/>
        <v>1</v>
      </c>
      <c r="Q720">
        <f t="shared" si="61"/>
        <v>22.5</v>
      </c>
      <c r="R720" s="10">
        <f t="shared" si="57"/>
        <v>42752.845451388886</v>
      </c>
      <c r="S720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60"/>
        <v>1</v>
      </c>
      <c r="Q721">
        <f t="shared" si="61"/>
        <v>19.399999999999999</v>
      </c>
      <c r="R721" s="10">
        <f t="shared" si="57"/>
        <v>42409.040231481486</v>
      </c>
      <c r="S721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60"/>
        <v>144</v>
      </c>
      <c r="Q722">
        <f t="shared" si="61"/>
        <v>66.709999999999994</v>
      </c>
      <c r="R722" s="10">
        <f t="shared" si="57"/>
        <v>40909.649201388893</v>
      </c>
      <c r="S722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60"/>
        <v>122</v>
      </c>
      <c r="Q723">
        <f t="shared" si="61"/>
        <v>84.14</v>
      </c>
      <c r="R723" s="10">
        <f t="shared" si="57"/>
        <v>41807.571840277778</v>
      </c>
      <c r="S723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60"/>
        <v>132</v>
      </c>
      <c r="Q724">
        <f t="shared" si="61"/>
        <v>215.73</v>
      </c>
      <c r="R724" s="10">
        <f t="shared" si="57"/>
        <v>40977.805300925924</v>
      </c>
      <c r="S72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60"/>
        <v>109</v>
      </c>
      <c r="Q725">
        <f t="shared" si="61"/>
        <v>54.69</v>
      </c>
      <c r="R725" s="10">
        <f t="shared" si="57"/>
        <v>42184.816539351858</v>
      </c>
      <c r="S72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60"/>
        <v>105</v>
      </c>
      <c r="Q726">
        <f t="shared" si="61"/>
        <v>51.63</v>
      </c>
      <c r="R726" s="10">
        <f t="shared" si="57"/>
        <v>40694.638460648144</v>
      </c>
      <c r="S726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60"/>
        <v>100</v>
      </c>
      <c r="Q727">
        <f t="shared" si="61"/>
        <v>143.36000000000001</v>
      </c>
      <c r="R727" s="10">
        <f t="shared" si="57"/>
        <v>42321.626296296294</v>
      </c>
      <c r="S727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60"/>
        <v>101</v>
      </c>
      <c r="Q728">
        <f t="shared" si="61"/>
        <v>72.430000000000007</v>
      </c>
      <c r="R728" s="10">
        <f t="shared" si="57"/>
        <v>41346.042673611111</v>
      </c>
      <c r="S728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60"/>
        <v>156</v>
      </c>
      <c r="Q729">
        <f t="shared" si="61"/>
        <v>36.53</v>
      </c>
      <c r="R729" s="10">
        <f t="shared" si="57"/>
        <v>41247.020243055551</v>
      </c>
      <c r="S729">
        <f t="shared" si="58"/>
        <v>41288.888888888891</v>
      </c>
      <c r="T729">
        <f t="shared" si="59"/>
        <v>2013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60"/>
        <v>106</v>
      </c>
      <c r="Q730">
        <f t="shared" si="61"/>
        <v>60.9</v>
      </c>
      <c r="R730" s="10">
        <f t="shared" si="57"/>
        <v>40731.837465277778</v>
      </c>
      <c r="S730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60"/>
        <v>131</v>
      </c>
      <c r="Q731">
        <f t="shared" si="61"/>
        <v>43.55</v>
      </c>
      <c r="R731" s="10">
        <f t="shared" si="57"/>
        <v>41111.185891203706</v>
      </c>
      <c r="S731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60"/>
        <v>132</v>
      </c>
      <c r="Q732">
        <f t="shared" si="61"/>
        <v>99.77</v>
      </c>
      <c r="R732" s="10">
        <f t="shared" si="57"/>
        <v>40854.745266203703</v>
      </c>
      <c r="S732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60"/>
        <v>126</v>
      </c>
      <c r="Q733">
        <f t="shared" si="61"/>
        <v>88.73</v>
      </c>
      <c r="R733" s="10">
        <f t="shared" si="57"/>
        <v>40879.795682870368</v>
      </c>
      <c r="S733">
        <f t="shared" si="58"/>
        <v>40930.25</v>
      </c>
      <c r="T733">
        <f t="shared" si="59"/>
        <v>2012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60"/>
        <v>160</v>
      </c>
      <c r="Q734">
        <f t="shared" si="61"/>
        <v>4.92</v>
      </c>
      <c r="R734" s="10">
        <f t="shared" si="57"/>
        <v>41486.424317129626</v>
      </c>
      <c r="S73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60"/>
        <v>120</v>
      </c>
      <c r="Q735">
        <f t="shared" si="61"/>
        <v>17.82</v>
      </c>
      <c r="R735" s="10">
        <f t="shared" si="57"/>
        <v>41598.420046296298</v>
      </c>
      <c r="S73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60"/>
        <v>126</v>
      </c>
      <c r="Q736">
        <f t="shared" si="61"/>
        <v>187.19</v>
      </c>
      <c r="R736" s="10">
        <f t="shared" si="57"/>
        <v>42102.164583333331</v>
      </c>
      <c r="S736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60"/>
        <v>114</v>
      </c>
      <c r="Q737">
        <f t="shared" si="61"/>
        <v>234.81</v>
      </c>
      <c r="R737" s="10">
        <f t="shared" si="57"/>
        <v>41946.029467592591</v>
      </c>
      <c r="S737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60"/>
        <v>315</v>
      </c>
      <c r="Q738">
        <f t="shared" si="61"/>
        <v>105.05</v>
      </c>
      <c r="R738" s="10">
        <f t="shared" si="57"/>
        <v>41579.734259259261</v>
      </c>
      <c r="S738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60"/>
        <v>122</v>
      </c>
      <c r="Q739">
        <f t="shared" si="61"/>
        <v>56.67</v>
      </c>
      <c r="R739" s="10">
        <f t="shared" si="57"/>
        <v>41667.275312500002</v>
      </c>
      <c r="S739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60"/>
        <v>107</v>
      </c>
      <c r="Q740">
        <f t="shared" si="61"/>
        <v>39.049999999999997</v>
      </c>
      <c r="R740" s="10">
        <f t="shared" si="57"/>
        <v>41943.604097222218</v>
      </c>
      <c r="S740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60"/>
        <v>158</v>
      </c>
      <c r="Q741">
        <f t="shared" si="61"/>
        <v>68.349999999999994</v>
      </c>
      <c r="R741" s="10">
        <f t="shared" si="57"/>
        <v>41829.502650462964</v>
      </c>
      <c r="S741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60"/>
        <v>107</v>
      </c>
      <c r="Q742">
        <f t="shared" si="61"/>
        <v>169.58</v>
      </c>
      <c r="R742" s="10">
        <f t="shared" si="57"/>
        <v>42162.146782407406</v>
      </c>
      <c r="S742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60"/>
        <v>102</v>
      </c>
      <c r="Q743">
        <f t="shared" si="61"/>
        <v>141.41999999999999</v>
      </c>
      <c r="R743" s="10">
        <f t="shared" si="57"/>
        <v>41401.648217592592</v>
      </c>
      <c r="S743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60"/>
        <v>111</v>
      </c>
      <c r="Q744">
        <f t="shared" si="61"/>
        <v>67.39</v>
      </c>
      <c r="R744" s="10">
        <f t="shared" si="57"/>
        <v>41689.917962962965</v>
      </c>
      <c r="S74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60"/>
        <v>148</v>
      </c>
      <c r="Q745">
        <f t="shared" si="61"/>
        <v>54.27</v>
      </c>
      <c r="R745" s="10">
        <f t="shared" si="57"/>
        <v>40990.709317129629</v>
      </c>
      <c r="S74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60"/>
        <v>102</v>
      </c>
      <c r="Q746">
        <f t="shared" si="61"/>
        <v>82.52</v>
      </c>
      <c r="R746" s="10">
        <f t="shared" si="57"/>
        <v>41226.95721064815</v>
      </c>
      <c r="S746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60"/>
        <v>179</v>
      </c>
      <c r="Q747">
        <f t="shared" si="61"/>
        <v>53.73</v>
      </c>
      <c r="R747" s="10">
        <f t="shared" si="57"/>
        <v>41367.572280092594</v>
      </c>
      <c r="S747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60"/>
        <v>111</v>
      </c>
      <c r="Q748">
        <f t="shared" si="61"/>
        <v>34.21</v>
      </c>
      <c r="R748" s="10">
        <f t="shared" si="57"/>
        <v>41157.042928240742</v>
      </c>
      <c r="S748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60"/>
        <v>100</v>
      </c>
      <c r="Q749">
        <f t="shared" si="61"/>
        <v>127.33</v>
      </c>
      <c r="R749" s="10">
        <f t="shared" si="57"/>
        <v>41988.548831018517</v>
      </c>
      <c r="S749">
        <f t="shared" si="58"/>
        <v>42019.454166666663</v>
      </c>
      <c r="T749">
        <f t="shared" si="59"/>
        <v>2015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60"/>
        <v>100</v>
      </c>
      <c r="Q750">
        <f t="shared" si="61"/>
        <v>45.57</v>
      </c>
      <c r="R750" s="10">
        <f t="shared" si="57"/>
        <v>41831.846828703703</v>
      </c>
      <c r="S750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60"/>
        <v>106</v>
      </c>
      <c r="Q751">
        <f t="shared" si="61"/>
        <v>95.96</v>
      </c>
      <c r="R751" s="10">
        <f t="shared" si="57"/>
        <v>42733.94131944445</v>
      </c>
      <c r="S751">
        <f t="shared" si="58"/>
        <v>42763.94131944445</v>
      </c>
      <c r="T751">
        <f t="shared" si="59"/>
        <v>2017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60"/>
        <v>103</v>
      </c>
      <c r="Q752">
        <f t="shared" si="61"/>
        <v>77.27</v>
      </c>
      <c r="R752" s="10">
        <f t="shared" si="57"/>
        <v>41299.878148148149</v>
      </c>
      <c r="S752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60"/>
        <v>119</v>
      </c>
      <c r="Q753">
        <f t="shared" si="61"/>
        <v>57.34</v>
      </c>
      <c r="R753" s="10">
        <f t="shared" si="57"/>
        <v>40713.630497685182</v>
      </c>
      <c r="S753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60"/>
        <v>112</v>
      </c>
      <c r="Q754">
        <f t="shared" si="61"/>
        <v>53.19</v>
      </c>
      <c r="R754" s="10">
        <f t="shared" si="57"/>
        <v>42639.421493055561</v>
      </c>
      <c r="S75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60"/>
        <v>128</v>
      </c>
      <c r="Q755">
        <f t="shared" si="61"/>
        <v>492.31</v>
      </c>
      <c r="R755" s="10">
        <f t="shared" si="57"/>
        <v>42019.590173611112</v>
      </c>
      <c r="S75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60"/>
        <v>104</v>
      </c>
      <c r="Q756">
        <f t="shared" si="61"/>
        <v>42.35</v>
      </c>
      <c r="R756" s="10">
        <f t="shared" si="57"/>
        <v>41249.749085648145</v>
      </c>
      <c r="S756">
        <f t="shared" si="58"/>
        <v>41279.749085648145</v>
      </c>
      <c r="T756">
        <f t="shared" si="59"/>
        <v>2013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60"/>
        <v>102</v>
      </c>
      <c r="Q757">
        <f t="shared" si="61"/>
        <v>37.47</v>
      </c>
      <c r="R757" s="10">
        <f t="shared" si="57"/>
        <v>41383.605057870373</v>
      </c>
      <c r="S757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60"/>
        <v>118</v>
      </c>
      <c r="Q758">
        <f t="shared" si="61"/>
        <v>37.450000000000003</v>
      </c>
      <c r="R758" s="10">
        <f t="shared" si="57"/>
        <v>40590.766886574071</v>
      </c>
      <c r="S758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60"/>
        <v>238</v>
      </c>
      <c r="Q759">
        <f t="shared" si="61"/>
        <v>33.06</v>
      </c>
      <c r="R759" s="10">
        <f t="shared" si="57"/>
        <v>41235.054560185185</v>
      </c>
      <c r="S759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60"/>
        <v>102</v>
      </c>
      <c r="Q760">
        <f t="shared" si="61"/>
        <v>134.21</v>
      </c>
      <c r="R760" s="10">
        <f t="shared" si="57"/>
        <v>40429.836435185185</v>
      </c>
      <c r="S760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60"/>
        <v>102</v>
      </c>
      <c r="Q761">
        <f t="shared" si="61"/>
        <v>51.47</v>
      </c>
      <c r="R761" s="10">
        <f t="shared" si="57"/>
        <v>41789.330312500002</v>
      </c>
      <c r="S761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60"/>
        <v>0</v>
      </c>
      <c r="Q762">
        <f t="shared" si="61"/>
        <v>0</v>
      </c>
      <c r="R762" s="10">
        <f t="shared" si="57"/>
        <v>42670.764039351852</v>
      </c>
      <c r="S762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60"/>
        <v>5</v>
      </c>
      <c r="Q763">
        <f t="shared" si="61"/>
        <v>39.17</v>
      </c>
      <c r="R763" s="10">
        <f t="shared" si="57"/>
        <v>41642.751458333332</v>
      </c>
      <c r="S763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60"/>
        <v>0</v>
      </c>
      <c r="Q764">
        <f t="shared" si="61"/>
        <v>0</v>
      </c>
      <c r="R764" s="10">
        <f t="shared" si="57"/>
        <v>42690.858449074076</v>
      </c>
      <c r="S76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60"/>
        <v>0</v>
      </c>
      <c r="Q765">
        <f t="shared" si="61"/>
        <v>5</v>
      </c>
      <c r="R765" s="10">
        <f t="shared" si="57"/>
        <v>41471.446851851848</v>
      </c>
      <c r="S76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60"/>
        <v>0</v>
      </c>
      <c r="Q766">
        <f t="shared" si="61"/>
        <v>0</v>
      </c>
      <c r="R766" s="10">
        <f t="shared" si="57"/>
        <v>42227.173159722224</v>
      </c>
      <c r="S766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60"/>
        <v>36</v>
      </c>
      <c r="Q767">
        <f t="shared" si="61"/>
        <v>57.3</v>
      </c>
      <c r="R767" s="10">
        <f t="shared" si="57"/>
        <v>41901.542638888888</v>
      </c>
      <c r="S767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60"/>
        <v>0</v>
      </c>
      <c r="Q768">
        <f t="shared" si="61"/>
        <v>0</v>
      </c>
      <c r="R768" s="10">
        <f t="shared" si="57"/>
        <v>42021.783368055556</v>
      </c>
      <c r="S768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60"/>
        <v>4</v>
      </c>
      <c r="Q769">
        <f t="shared" si="61"/>
        <v>59</v>
      </c>
      <c r="R769" s="10">
        <f t="shared" si="57"/>
        <v>42115.143634259264</v>
      </c>
      <c r="S769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60"/>
        <v>0</v>
      </c>
      <c r="Q770">
        <f t="shared" si="61"/>
        <v>0</v>
      </c>
      <c r="R770" s="10">
        <f t="shared" si="57"/>
        <v>41594.207060185188</v>
      </c>
      <c r="S770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60"/>
        <v>41</v>
      </c>
      <c r="Q771">
        <f t="shared" si="61"/>
        <v>31.85</v>
      </c>
      <c r="R771" s="10">
        <f t="shared" ref="R771:R834" si="62">(((J771/60)/60)/24)+DATE(1970,1,1)</f>
        <v>41604.996458333335</v>
      </c>
      <c r="S771">
        <f t="shared" ref="S771:S834" si="63">(((I771/60)/60)/24)+DATE(1970,1,1)</f>
        <v>41634.996458333335</v>
      </c>
      <c r="T771">
        <f t="shared" ref="T771:T834" si="64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60"/>
        <v>0</v>
      </c>
      <c r="Q772">
        <f t="shared" si="61"/>
        <v>0</v>
      </c>
      <c r="R772" s="10">
        <f t="shared" si="62"/>
        <v>41289.999641203707</v>
      </c>
      <c r="S772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0"/>
        <v>0</v>
      </c>
      <c r="Q773">
        <f t="shared" si="61"/>
        <v>10</v>
      </c>
      <c r="R773" s="10">
        <f t="shared" si="62"/>
        <v>42349.824097222227</v>
      </c>
      <c r="S773">
        <f t="shared" si="63"/>
        <v>42399.824097222227</v>
      </c>
      <c r="T773">
        <f t="shared" si="64"/>
        <v>2016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0"/>
        <v>3</v>
      </c>
      <c r="Q774">
        <f t="shared" si="61"/>
        <v>50</v>
      </c>
      <c r="R774" s="10">
        <f t="shared" si="62"/>
        <v>40068.056932870371</v>
      </c>
      <c r="S77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0"/>
        <v>1</v>
      </c>
      <c r="Q775">
        <f t="shared" si="61"/>
        <v>16</v>
      </c>
      <c r="R775" s="10">
        <f t="shared" si="62"/>
        <v>42100.735937499994</v>
      </c>
      <c r="S77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0"/>
        <v>70</v>
      </c>
      <c r="Q776">
        <f t="shared" si="61"/>
        <v>39</v>
      </c>
      <c r="R776" s="10">
        <f t="shared" si="62"/>
        <v>41663.780300925922</v>
      </c>
      <c r="S776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0"/>
        <v>2</v>
      </c>
      <c r="Q777">
        <f t="shared" si="61"/>
        <v>34</v>
      </c>
      <c r="R777" s="10">
        <f t="shared" si="62"/>
        <v>40863.060127314813</v>
      </c>
      <c r="S777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ref="P778:P841" si="65">ROUND((E778/D778)*100,0)</f>
        <v>51</v>
      </c>
      <c r="Q778">
        <f t="shared" ref="Q778:Q841" si="66">IFERROR(ROUND(E778/L778,2),0)</f>
        <v>63.12</v>
      </c>
      <c r="R778" s="10">
        <f t="shared" si="62"/>
        <v>42250.685706018514</v>
      </c>
      <c r="S778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5"/>
        <v>1</v>
      </c>
      <c r="Q779">
        <f t="shared" si="66"/>
        <v>7</v>
      </c>
      <c r="R779" s="10">
        <f t="shared" si="62"/>
        <v>41456.981215277774</v>
      </c>
      <c r="S779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5"/>
        <v>0</v>
      </c>
      <c r="Q780">
        <f t="shared" si="66"/>
        <v>2</v>
      </c>
      <c r="R780" s="10">
        <f t="shared" si="62"/>
        <v>41729.702314814815</v>
      </c>
      <c r="S780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5"/>
        <v>3</v>
      </c>
      <c r="Q781">
        <f t="shared" si="66"/>
        <v>66.67</v>
      </c>
      <c r="R781" s="10">
        <f t="shared" si="62"/>
        <v>40436.68408564815</v>
      </c>
      <c r="S781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5"/>
        <v>104</v>
      </c>
      <c r="Q782">
        <f t="shared" si="66"/>
        <v>38.520000000000003</v>
      </c>
      <c r="R782" s="10">
        <f t="shared" si="62"/>
        <v>40636.673900462964</v>
      </c>
      <c r="S782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5"/>
        <v>133</v>
      </c>
      <c r="Q783">
        <f t="shared" si="66"/>
        <v>42.61</v>
      </c>
      <c r="R783" s="10">
        <f t="shared" si="62"/>
        <v>41403.000856481485</v>
      </c>
      <c r="S783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5"/>
        <v>100</v>
      </c>
      <c r="Q784">
        <f t="shared" si="66"/>
        <v>50</v>
      </c>
      <c r="R784" s="10">
        <f t="shared" si="62"/>
        <v>41116.758125</v>
      </c>
      <c r="S78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5"/>
        <v>148</v>
      </c>
      <c r="Q785">
        <f t="shared" si="66"/>
        <v>63.49</v>
      </c>
      <c r="R785" s="10">
        <f t="shared" si="62"/>
        <v>40987.773715277777</v>
      </c>
      <c r="S78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5"/>
        <v>103</v>
      </c>
      <c r="Q786">
        <f t="shared" si="66"/>
        <v>102.5</v>
      </c>
      <c r="R786" s="10">
        <f t="shared" si="62"/>
        <v>41675.149525462963</v>
      </c>
      <c r="S786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5"/>
        <v>181</v>
      </c>
      <c r="Q787">
        <f t="shared" si="66"/>
        <v>31.14</v>
      </c>
      <c r="R787" s="10">
        <f t="shared" si="62"/>
        <v>41303.593923611108</v>
      </c>
      <c r="S787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5"/>
        <v>143</v>
      </c>
      <c r="Q788">
        <f t="shared" si="66"/>
        <v>162.27000000000001</v>
      </c>
      <c r="R788" s="10">
        <f t="shared" si="62"/>
        <v>40983.055949074071</v>
      </c>
      <c r="S788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5"/>
        <v>114</v>
      </c>
      <c r="Q789">
        <f t="shared" si="66"/>
        <v>80.59</v>
      </c>
      <c r="R789" s="10">
        <f t="shared" si="62"/>
        <v>41549.627615740741</v>
      </c>
      <c r="S789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5"/>
        <v>204</v>
      </c>
      <c r="Q790">
        <f t="shared" si="66"/>
        <v>59.85</v>
      </c>
      <c r="R790" s="10">
        <f t="shared" si="62"/>
        <v>41059.006805555553</v>
      </c>
      <c r="S790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5"/>
        <v>109</v>
      </c>
      <c r="Q791">
        <f t="shared" si="66"/>
        <v>132.86000000000001</v>
      </c>
      <c r="R791" s="10">
        <f t="shared" si="62"/>
        <v>41277.186111111114</v>
      </c>
      <c r="S791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5"/>
        <v>144</v>
      </c>
      <c r="Q792">
        <f t="shared" si="66"/>
        <v>92.55</v>
      </c>
      <c r="R792" s="10">
        <f t="shared" si="62"/>
        <v>41276.047905092593</v>
      </c>
      <c r="S792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5"/>
        <v>104</v>
      </c>
      <c r="Q793">
        <f t="shared" si="66"/>
        <v>60.86</v>
      </c>
      <c r="R793" s="10">
        <f t="shared" si="62"/>
        <v>41557.780624999999</v>
      </c>
      <c r="S793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5"/>
        <v>100</v>
      </c>
      <c r="Q794">
        <f t="shared" si="66"/>
        <v>41.85</v>
      </c>
      <c r="R794" s="10">
        <f t="shared" si="62"/>
        <v>41555.873645833337</v>
      </c>
      <c r="S79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5"/>
        <v>103</v>
      </c>
      <c r="Q795">
        <f t="shared" si="66"/>
        <v>88.33</v>
      </c>
      <c r="R795" s="10">
        <f t="shared" si="62"/>
        <v>41442.741249999999</v>
      </c>
      <c r="S79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5"/>
        <v>105</v>
      </c>
      <c r="Q796">
        <f t="shared" si="66"/>
        <v>158.96</v>
      </c>
      <c r="R796" s="10">
        <f t="shared" si="62"/>
        <v>40736.115011574075</v>
      </c>
      <c r="S796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5"/>
        <v>112</v>
      </c>
      <c r="Q797">
        <f t="shared" si="66"/>
        <v>85.05</v>
      </c>
      <c r="R797" s="10">
        <f t="shared" si="62"/>
        <v>40963.613032407404</v>
      </c>
      <c r="S797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5"/>
        <v>101</v>
      </c>
      <c r="Q798">
        <f t="shared" si="66"/>
        <v>112.61</v>
      </c>
      <c r="R798" s="10">
        <f t="shared" si="62"/>
        <v>41502.882928240739</v>
      </c>
      <c r="S798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5"/>
        <v>108</v>
      </c>
      <c r="Q799">
        <f t="shared" si="66"/>
        <v>45.44</v>
      </c>
      <c r="R799" s="10">
        <f t="shared" si="62"/>
        <v>40996.994074074071</v>
      </c>
      <c r="S799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5"/>
        <v>115</v>
      </c>
      <c r="Q800">
        <f t="shared" si="66"/>
        <v>46.22</v>
      </c>
      <c r="R800" s="10">
        <f t="shared" si="62"/>
        <v>41882.590127314819</v>
      </c>
      <c r="S800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5"/>
        <v>100</v>
      </c>
      <c r="Q801">
        <f t="shared" si="66"/>
        <v>178.61</v>
      </c>
      <c r="R801" s="10">
        <f t="shared" si="62"/>
        <v>40996.667199074072</v>
      </c>
      <c r="S801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5"/>
        <v>152</v>
      </c>
      <c r="Q802">
        <f t="shared" si="66"/>
        <v>40.75</v>
      </c>
      <c r="R802" s="10">
        <f t="shared" si="62"/>
        <v>41863.433495370373</v>
      </c>
      <c r="S802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5"/>
        <v>112</v>
      </c>
      <c r="Q803">
        <f t="shared" si="66"/>
        <v>43.73</v>
      </c>
      <c r="R803" s="10">
        <f t="shared" si="62"/>
        <v>40695.795370370368</v>
      </c>
      <c r="S803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5"/>
        <v>101</v>
      </c>
      <c r="Q804">
        <f t="shared" si="66"/>
        <v>81.069999999999993</v>
      </c>
      <c r="R804" s="10">
        <f t="shared" si="62"/>
        <v>41123.022268518522</v>
      </c>
      <c r="S80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5"/>
        <v>123</v>
      </c>
      <c r="Q805">
        <f t="shared" si="66"/>
        <v>74.61</v>
      </c>
      <c r="R805" s="10">
        <f t="shared" si="62"/>
        <v>40665.949976851851</v>
      </c>
      <c r="S80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5"/>
        <v>100</v>
      </c>
      <c r="Q806">
        <f t="shared" si="66"/>
        <v>305.56</v>
      </c>
      <c r="R806" s="10">
        <f t="shared" si="62"/>
        <v>40730.105625000004</v>
      </c>
      <c r="S806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5"/>
        <v>105</v>
      </c>
      <c r="Q807">
        <f t="shared" si="66"/>
        <v>58.33</v>
      </c>
      <c r="R807" s="10">
        <f t="shared" si="62"/>
        <v>40690.823055555556</v>
      </c>
      <c r="S807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5"/>
        <v>104</v>
      </c>
      <c r="Q808">
        <f t="shared" si="66"/>
        <v>117.68</v>
      </c>
      <c r="R808" s="10">
        <f t="shared" si="62"/>
        <v>40763.691423611112</v>
      </c>
      <c r="S808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5"/>
        <v>105</v>
      </c>
      <c r="Q809">
        <f t="shared" si="66"/>
        <v>73.77</v>
      </c>
      <c r="R809" s="10">
        <f t="shared" si="62"/>
        <v>42759.628599537042</v>
      </c>
      <c r="S809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5"/>
        <v>100</v>
      </c>
      <c r="Q810">
        <f t="shared" si="66"/>
        <v>104.65</v>
      </c>
      <c r="R810" s="10">
        <f t="shared" si="62"/>
        <v>41962.100532407407</v>
      </c>
      <c r="S810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5"/>
        <v>104</v>
      </c>
      <c r="Q811">
        <f t="shared" si="66"/>
        <v>79.83</v>
      </c>
      <c r="R811" s="10">
        <f t="shared" si="62"/>
        <v>41628.833680555559</v>
      </c>
      <c r="S811">
        <f t="shared" si="63"/>
        <v>41658.833680555559</v>
      </c>
      <c r="T811">
        <f t="shared" si="64"/>
        <v>2014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5"/>
        <v>105</v>
      </c>
      <c r="Q812">
        <f t="shared" si="66"/>
        <v>58.33</v>
      </c>
      <c r="R812" s="10">
        <f t="shared" si="62"/>
        <v>41123.056273148148</v>
      </c>
      <c r="S812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5"/>
        <v>104</v>
      </c>
      <c r="Q813">
        <f t="shared" si="66"/>
        <v>86.67</v>
      </c>
      <c r="R813" s="10">
        <f t="shared" si="62"/>
        <v>41443.643541666665</v>
      </c>
      <c r="S813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5"/>
        <v>152</v>
      </c>
      <c r="Q814">
        <f t="shared" si="66"/>
        <v>27.61</v>
      </c>
      <c r="R814" s="10">
        <f t="shared" si="62"/>
        <v>41282.017962962964</v>
      </c>
      <c r="S8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5"/>
        <v>160</v>
      </c>
      <c r="Q815">
        <f t="shared" si="66"/>
        <v>25</v>
      </c>
      <c r="R815" s="10">
        <f t="shared" si="62"/>
        <v>41080.960243055553</v>
      </c>
      <c r="S81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5"/>
        <v>127</v>
      </c>
      <c r="Q816">
        <f t="shared" si="66"/>
        <v>45.46</v>
      </c>
      <c r="R816" s="10">
        <f t="shared" si="62"/>
        <v>40679.743067129632</v>
      </c>
      <c r="S816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5"/>
        <v>107</v>
      </c>
      <c r="Q817">
        <f t="shared" si="66"/>
        <v>99.53</v>
      </c>
      <c r="R817" s="10">
        <f t="shared" si="62"/>
        <v>41914.917858796296</v>
      </c>
      <c r="S817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5"/>
        <v>115</v>
      </c>
      <c r="Q818">
        <f t="shared" si="66"/>
        <v>39.31</v>
      </c>
      <c r="R818" s="10">
        <f t="shared" si="62"/>
        <v>41341.870868055557</v>
      </c>
      <c r="S818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5"/>
        <v>137</v>
      </c>
      <c r="Q819">
        <f t="shared" si="66"/>
        <v>89.42</v>
      </c>
      <c r="R819" s="10">
        <f t="shared" si="62"/>
        <v>40925.599664351852</v>
      </c>
      <c r="S819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5"/>
        <v>156</v>
      </c>
      <c r="Q820">
        <f t="shared" si="66"/>
        <v>28.68</v>
      </c>
      <c r="R820" s="10">
        <f t="shared" si="62"/>
        <v>41120.882881944446</v>
      </c>
      <c r="S820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5"/>
        <v>109</v>
      </c>
      <c r="Q821">
        <f t="shared" si="66"/>
        <v>31.07</v>
      </c>
      <c r="R821" s="10">
        <f t="shared" si="62"/>
        <v>41619.998310185183</v>
      </c>
      <c r="S821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5"/>
        <v>134</v>
      </c>
      <c r="Q822">
        <f t="shared" si="66"/>
        <v>70.55</v>
      </c>
      <c r="R822" s="10">
        <f t="shared" si="62"/>
        <v>41768.841921296298</v>
      </c>
      <c r="S822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5"/>
        <v>100</v>
      </c>
      <c r="Q823">
        <f t="shared" si="66"/>
        <v>224.13</v>
      </c>
      <c r="R823" s="10">
        <f t="shared" si="62"/>
        <v>42093.922048611115</v>
      </c>
      <c r="S823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5"/>
        <v>119</v>
      </c>
      <c r="Q824">
        <f t="shared" si="66"/>
        <v>51.81</v>
      </c>
      <c r="R824" s="10">
        <f t="shared" si="62"/>
        <v>41157.947337962964</v>
      </c>
      <c r="S82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5"/>
        <v>180</v>
      </c>
      <c r="Q825">
        <f t="shared" si="66"/>
        <v>43.52</v>
      </c>
      <c r="R825" s="10">
        <f t="shared" si="62"/>
        <v>42055.972824074073</v>
      </c>
      <c r="S82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5"/>
        <v>134</v>
      </c>
      <c r="Q826">
        <f t="shared" si="66"/>
        <v>39.82</v>
      </c>
      <c r="R826" s="10">
        <f t="shared" si="62"/>
        <v>40250.242106481484</v>
      </c>
      <c r="S826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5"/>
        <v>100</v>
      </c>
      <c r="Q827">
        <f t="shared" si="66"/>
        <v>126.81</v>
      </c>
      <c r="R827" s="10">
        <f t="shared" si="62"/>
        <v>41186.306527777779</v>
      </c>
      <c r="S827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5"/>
        <v>101</v>
      </c>
      <c r="Q828">
        <f t="shared" si="66"/>
        <v>113.88</v>
      </c>
      <c r="R828" s="10">
        <f t="shared" si="62"/>
        <v>40973.038541666669</v>
      </c>
      <c r="S828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5"/>
        <v>103</v>
      </c>
      <c r="Q829">
        <f t="shared" si="66"/>
        <v>28.18</v>
      </c>
      <c r="R829" s="10">
        <f t="shared" si="62"/>
        <v>40927.473460648151</v>
      </c>
      <c r="S829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5"/>
        <v>107</v>
      </c>
      <c r="Q830">
        <f t="shared" si="66"/>
        <v>36.61</v>
      </c>
      <c r="R830" s="10">
        <f t="shared" si="62"/>
        <v>41073.050717592596</v>
      </c>
      <c r="S830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5"/>
        <v>104</v>
      </c>
      <c r="Q831">
        <f t="shared" si="66"/>
        <v>32.5</v>
      </c>
      <c r="R831" s="10">
        <f t="shared" si="62"/>
        <v>42504.801388888889</v>
      </c>
      <c r="S831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5"/>
        <v>108</v>
      </c>
      <c r="Q832">
        <f t="shared" si="66"/>
        <v>60.66</v>
      </c>
      <c r="R832" s="10">
        <f t="shared" si="62"/>
        <v>41325.525752314818</v>
      </c>
      <c r="S832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5"/>
        <v>233</v>
      </c>
      <c r="Q833">
        <f t="shared" si="66"/>
        <v>175</v>
      </c>
      <c r="R833" s="10">
        <f t="shared" si="62"/>
        <v>40996.646921296298</v>
      </c>
      <c r="S833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65"/>
        <v>101</v>
      </c>
      <c r="Q834">
        <f t="shared" si="66"/>
        <v>97.99</v>
      </c>
      <c r="R834" s="10">
        <f t="shared" si="62"/>
        <v>40869.675173611111</v>
      </c>
      <c r="S834">
        <f t="shared" si="63"/>
        <v>40929.342361111114</v>
      </c>
      <c r="T834">
        <f t="shared" si="64"/>
        <v>2012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65"/>
        <v>102</v>
      </c>
      <c r="Q835">
        <f t="shared" si="66"/>
        <v>148.78</v>
      </c>
      <c r="R835" s="10">
        <f t="shared" ref="R835:R898" si="67">(((J835/60)/60)/24)+DATE(1970,1,1)</f>
        <v>41718.878182870372</v>
      </c>
      <c r="S835">
        <f t="shared" ref="S835:S898" si="68">(((I835/60)/60)/24)+DATE(1970,1,1)</f>
        <v>41748.878182870372</v>
      </c>
      <c r="T835">
        <f t="shared" ref="T835:T898" si="69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0">
        <f t="shared" si="67"/>
        <v>41422.822824074072</v>
      </c>
      <c r="S836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0">
        <f t="shared" si="67"/>
        <v>41005.45784722222</v>
      </c>
      <c r="S837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0">
        <f t="shared" si="67"/>
        <v>41524.056921296295</v>
      </c>
      <c r="S838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0">
        <f t="shared" si="67"/>
        <v>41730.998402777775</v>
      </c>
      <c r="S839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0">
        <f t="shared" si="67"/>
        <v>40895.897974537038</v>
      </c>
      <c r="S840">
        <f t="shared" si="68"/>
        <v>40925.897974537038</v>
      </c>
      <c r="T840">
        <f t="shared" si="69"/>
        <v>2012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0">
        <f t="shared" si="67"/>
        <v>41144.763379629629</v>
      </c>
      <c r="S841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ref="P842:P905" si="70">ROUND((E842/D842)*100,0)</f>
        <v>120</v>
      </c>
      <c r="Q842">
        <f t="shared" ref="Q842:Q905" si="71">IFERROR(ROUND(E842/L842,2),0)</f>
        <v>63.38</v>
      </c>
      <c r="R842" s="10">
        <f t="shared" si="67"/>
        <v>42607.226701388892</v>
      </c>
      <c r="S842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70"/>
        <v>101</v>
      </c>
      <c r="Q843">
        <f t="shared" si="71"/>
        <v>53.89</v>
      </c>
      <c r="R843" s="10">
        <f t="shared" si="67"/>
        <v>41923.838692129626</v>
      </c>
      <c r="S843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70"/>
        <v>104</v>
      </c>
      <c r="Q844">
        <f t="shared" si="71"/>
        <v>66.87</v>
      </c>
      <c r="R844" s="10">
        <f t="shared" si="67"/>
        <v>41526.592395833337</v>
      </c>
      <c r="S84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70"/>
        <v>267</v>
      </c>
      <c r="Q845">
        <f t="shared" si="71"/>
        <v>63.1</v>
      </c>
      <c r="R845" s="10">
        <f t="shared" si="67"/>
        <v>42695.257870370369</v>
      </c>
      <c r="S84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70"/>
        <v>194</v>
      </c>
      <c r="Q846">
        <f t="shared" si="71"/>
        <v>36.630000000000003</v>
      </c>
      <c r="R846" s="10">
        <f t="shared" si="67"/>
        <v>41905.684629629628</v>
      </c>
      <c r="S846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70"/>
        <v>120</v>
      </c>
      <c r="Q847">
        <f t="shared" si="71"/>
        <v>34.01</v>
      </c>
      <c r="R847" s="10">
        <f t="shared" si="67"/>
        <v>42578.205972222218</v>
      </c>
      <c r="S847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70"/>
        <v>122</v>
      </c>
      <c r="Q848">
        <f t="shared" si="71"/>
        <v>28.55</v>
      </c>
      <c r="R848" s="10">
        <f t="shared" si="67"/>
        <v>41694.391840277778</v>
      </c>
      <c r="S848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70"/>
        <v>100</v>
      </c>
      <c r="Q849">
        <f t="shared" si="71"/>
        <v>10</v>
      </c>
      <c r="R849" s="10">
        <f t="shared" si="67"/>
        <v>42165.79833333334</v>
      </c>
      <c r="S849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70"/>
        <v>100</v>
      </c>
      <c r="Q850">
        <f t="shared" si="71"/>
        <v>18.75</v>
      </c>
      <c r="R850" s="10">
        <f t="shared" si="67"/>
        <v>42078.792048611111</v>
      </c>
      <c r="S850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70"/>
        <v>120</v>
      </c>
      <c r="Q851">
        <f t="shared" si="71"/>
        <v>41.7</v>
      </c>
      <c r="R851" s="10">
        <f t="shared" si="67"/>
        <v>42051.148888888885</v>
      </c>
      <c r="S851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70"/>
        <v>155</v>
      </c>
      <c r="Q852">
        <f t="shared" si="71"/>
        <v>46.67</v>
      </c>
      <c r="R852" s="10">
        <f t="shared" si="67"/>
        <v>42452.827743055561</v>
      </c>
      <c r="S852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70"/>
        <v>130</v>
      </c>
      <c r="Q853">
        <f t="shared" si="71"/>
        <v>37.270000000000003</v>
      </c>
      <c r="R853" s="10">
        <f t="shared" si="67"/>
        <v>42522.880243055552</v>
      </c>
      <c r="S853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70"/>
        <v>105</v>
      </c>
      <c r="Q854">
        <f t="shared" si="71"/>
        <v>59.26</v>
      </c>
      <c r="R854" s="10">
        <f t="shared" si="67"/>
        <v>42656.805497685185</v>
      </c>
      <c r="S85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70"/>
        <v>100</v>
      </c>
      <c r="Q855">
        <f t="shared" si="71"/>
        <v>30</v>
      </c>
      <c r="R855" s="10">
        <f t="shared" si="67"/>
        <v>42021.832280092596</v>
      </c>
      <c r="S85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70"/>
        <v>118</v>
      </c>
      <c r="Q856">
        <f t="shared" si="71"/>
        <v>65.86</v>
      </c>
      <c r="R856" s="10">
        <f t="shared" si="67"/>
        <v>42702.212337962963</v>
      </c>
      <c r="S856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70"/>
        <v>103</v>
      </c>
      <c r="Q857">
        <f t="shared" si="71"/>
        <v>31.91</v>
      </c>
      <c r="R857" s="10">
        <f t="shared" si="67"/>
        <v>42545.125196759262</v>
      </c>
      <c r="S857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70"/>
        <v>218</v>
      </c>
      <c r="Q858">
        <f t="shared" si="71"/>
        <v>19.46</v>
      </c>
      <c r="R858" s="10">
        <f t="shared" si="67"/>
        <v>42609.311990740738</v>
      </c>
      <c r="S858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70"/>
        <v>100</v>
      </c>
      <c r="Q859">
        <f t="shared" si="71"/>
        <v>50</v>
      </c>
      <c r="R859" s="10">
        <f t="shared" si="67"/>
        <v>42291.581377314811</v>
      </c>
      <c r="S859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70"/>
        <v>144</v>
      </c>
      <c r="Q860">
        <f t="shared" si="71"/>
        <v>22.74</v>
      </c>
      <c r="R860" s="10">
        <f t="shared" si="67"/>
        <v>42079.745578703703</v>
      </c>
      <c r="S860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70"/>
        <v>105</v>
      </c>
      <c r="Q861">
        <f t="shared" si="71"/>
        <v>42.72</v>
      </c>
      <c r="R861" s="10">
        <f t="shared" si="67"/>
        <v>42128.820231481484</v>
      </c>
      <c r="S861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70"/>
        <v>18</v>
      </c>
      <c r="Q862">
        <f t="shared" si="71"/>
        <v>52.92</v>
      </c>
      <c r="R862" s="10">
        <f t="shared" si="67"/>
        <v>41570.482789351852</v>
      </c>
      <c r="S862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70"/>
        <v>2</v>
      </c>
      <c r="Q863">
        <f t="shared" si="71"/>
        <v>50.5</v>
      </c>
      <c r="R863" s="10">
        <f t="shared" si="67"/>
        <v>42599.965324074074</v>
      </c>
      <c r="S863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70"/>
        <v>0</v>
      </c>
      <c r="Q864">
        <f t="shared" si="71"/>
        <v>42.5</v>
      </c>
      <c r="R864" s="10">
        <f t="shared" si="67"/>
        <v>41559.5549537037</v>
      </c>
      <c r="S86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70"/>
        <v>5</v>
      </c>
      <c r="Q865">
        <f t="shared" si="71"/>
        <v>18</v>
      </c>
      <c r="R865" s="10">
        <f t="shared" si="67"/>
        <v>40921.117662037039</v>
      </c>
      <c r="S86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70"/>
        <v>42</v>
      </c>
      <c r="Q866">
        <f t="shared" si="71"/>
        <v>34.18</v>
      </c>
      <c r="R866" s="10">
        <f t="shared" si="67"/>
        <v>41541.106921296298</v>
      </c>
      <c r="S866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70"/>
        <v>2</v>
      </c>
      <c r="Q867">
        <f t="shared" si="71"/>
        <v>22.5</v>
      </c>
      <c r="R867" s="10">
        <f t="shared" si="67"/>
        <v>41230.77311342593</v>
      </c>
      <c r="S867">
        <f t="shared" si="68"/>
        <v>41290.77311342593</v>
      </c>
      <c r="T867">
        <f t="shared" si="69"/>
        <v>2013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70"/>
        <v>18</v>
      </c>
      <c r="Q868">
        <f t="shared" si="71"/>
        <v>58.18</v>
      </c>
      <c r="R868" s="10">
        <f t="shared" si="67"/>
        <v>42025.637939814813</v>
      </c>
      <c r="S868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70"/>
        <v>24</v>
      </c>
      <c r="Q869">
        <f t="shared" si="71"/>
        <v>109.18</v>
      </c>
      <c r="R869" s="10">
        <f t="shared" si="67"/>
        <v>40088.105393518519</v>
      </c>
      <c r="S869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70"/>
        <v>0</v>
      </c>
      <c r="Q870">
        <f t="shared" si="71"/>
        <v>50</v>
      </c>
      <c r="R870" s="10">
        <f t="shared" si="67"/>
        <v>41616.027754629627</v>
      </c>
      <c r="S870">
        <f t="shared" si="68"/>
        <v>41646.027754629627</v>
      </c>
      <c r="T870">
        <f t="shared" si="69"/>
        <v>2014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70"/>
        <v>12</v>
      </c>
      <c r="Q871">
        <f t="shared" si="71"/>
        <v>346.67</v>
      </c>
      <c r="R871" s="10">
        <f t="shared" si="67"/>
        <v>41342.845567129632</v>
      </c>
      <c r="S871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70"/>
        <v>0</v>
      </c>
      <c r="Q872">
        <f t="shared" si="71"/>
        <v>12.4</v>
      </c>
      <c r="R872" s="10">
        <f t="shared" si="67"/>
        <v>41488.022256944445</v>
      </c>
      <c r="S872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70"/>
        <v>5</v>
      </c>
      <c r="Q873">
        <f t="shared" si="71"/>
        <v>27.08</v>
      </c>
      <c r="R873" s="10">
        <f t="shared" si="67"/>
        <v>41577.561284722222</v>
      </c>
      <c r="S873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70"/>
        <v>1</v>
      </c>
      <c r="Q874">
        <f t="shared" si="71"/>
        <v>32.5</v>
      </c>
      <c r="R874" s="10">
        <f t="shared" si="67"/>
        <v>40567.825543981482</v>
      </c>
      <c r="S87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70"/>
        <v>1</v>
      </c>
      <c r="Q875">
        <f t="shared" si="71"/>
        <v>9</v>
      </c>
      <c r="R875" s="10">
        <f t="shared" si="67"/>
        <v>41184.167129629634</v>
      </c>
      <c r="S87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70"/>
        <v>24</v>
      </c>
      <c r="Q876">
        <f t="shared" si="71"/>
        <v>34.76</v>
      </c>
      <c r="R876" s="10">
        <f t="shared" si="67"/>
        <v>41368.583726851852</v>
      </c>
      <c r="S876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70"/>
        <v>0</v>
      </c>
      <c r="Q877">
        <f t="shared" si="71"/>
        <v>0</v>
      </c>
      <c r="R877" s="10">
        <f t="shared" si="67"/>
        <v>42248.723738425921</v>
      </c>
      <c r="S877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70"/>
        <v>41</v>
      </c>
      <c r="Q878">
        <f t="shared" si="71"/>
        <v>28.58</v>
      </c>
      <c r="R878" s="10">
        <f t="shared" si="67"/>
        <v>41276.496840277774</v>
      </c>
      <c r="S878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70"/>
        <v>68</v>
      </c>
      <c r="Q879">
        <f t="shared" si="71"/>
        <v>46.59</v>
      </c>
      <c r="R879" s="10">
        <f t="shared" si="67"/>
        <v>41597.788888888892</v>
      </c>
      <c r="S879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70"/>
        <v>1</v>
      </c>
      <c r="Q880">
        <f t="shared" si="71"/>
        <v>32.5</v>
      </c>
      <c r="R880" s="10">
        <f t="shared" si="67"/>
        <v>40505.232916666668</v>
      </c>
      <c r="S880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70"/>
        <v>31</v>
      </c>
      <c r="Q881">
        <f t="shared" si="71"/>
        <v>21.47</v>
      </c>
      <c r="R881" s="10">
        <f t="shared" si="67"/>
        <v>41037.829918981479</v>
      </c>
      <c r="S881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70"/>
        <v>3</v>
      </c>
      <c r="Q882">
        <f t="shared" si="71"/>
        <v>14.13</v>
      </c>
      <c r="R882" s="10">
        <f t="shared" si="67"/>
        <v>41179.32104166667</v>
      </c>
      <c r="S882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70"/>
        <v>1</v>
      </c>
      <c r="Q883">
        <f t="shared" si="71"/>
        <v>30</v>
      </c>
      <c r="R883" s="10">
        <f t="shared" si="67"/>
        <v>40877.25099537037</v>
      </c>
      <c r="S883">
        <f t="shared" si="68"/>
        <v>40922.25099537037</v>
      </c>
      <c r="T883">
        <f t="shared" si="69"/>
        <v>2012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70"/>
        <v>20</v>
      </c>
      <c r="Q884">
        <f t="shared" si="71"/>
        <v>21.57</v>
      </c>
      <c r="R884" s="10">
        <f t="shared" si="67"/>
        <v>40759.860532407409</v>
      </c>
      <c r="S88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70"/>
        <v>40</v>
      </c>
      <c r="Q885">
        <f t="shared" si="71"/>
        <v>83.38</v>
      </c>
      <c r="R885" s="10">
        <f t="shared" si="67"/>
        <v>42371.935590277775</v>
      </c>
      <c r="S88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70"/>
        <v>1</v>
      </c>
      <c r="Q886">
        <f t="shared" si="71"/>
        <v>10</v>
      </c>
      <c r="R886" s="10">
        <f t="shared" si="67"/>
        <v>40981.802615740737</v>
      </c>
      <c r="S886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70"/>
        <v>75</v>
      </c>
      <c r="Q887">
        <f t="shared" si="71"/>
        <v>35.71</v>
      </c>
      <c r="R887" s="10">
        <f t="shared" si="67"/>
        <v>42713.941099537042</v>
      </c>
      <c r="S887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70"/>
        <v>41</v>
      </c>
      <c r="Q888">
        <f t="shared" si="71"/>
        <v>29.29</v>
      </c>
      <c r="R888" s="10">
        <f t="shared" si="67"/>
        <v>42603.870520833334</v>
      </c>
      <c r="S888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70"/>
        <v>0</v>
      </c>
      <c r="Q889">
        <f t="shared" si="71"/>
        <v>0</v>
      </c>
      <c r="R889" s="10">
        <f t="shared" si="67"/>
        <v>41026.958969907406</v>
      </c>
      <c r="S889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70"/>
        <v>7</v>
      </c>
      <c r="Q890">
        <f t="shared" si="71"/>
        <v>18</v>
      </c>
      <c r="R890" s="10">
        <f t="shared" si="67"/>
        <v>40751.753298611111</v>
      </c>
      <c r="S890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70"/>
        <v>9</v>
      </c>
      <c r="Q891">
        <f t="shared" si="71"/>
        <v>73.760000000000005</v>
      </c>
      <c r="R891" s="10">
        <f t="shared" si="67"/>
        <v>41887.784062500003</v>
      </c>
      <c r="S891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70"/>
        <v>4</v>
      </c>
      <c r="Q892">
        <f t="shared" si="71"/>
        <v>31.25</v>
      </c>
      <c r="R892" s="10">
        <f t="shared" si="67"/>
        <v>41569.698831018519</v>
      </c>
      <c r="S892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70"/>
        <v>3</v>
      </c>
      <c r="Q893">
        <f t="shared" si="71"/>
        <v>28.89</v>
      </c>
      <c r="R893" s="10">
        <f t="shared" si="67"/>
        <v>41842.031597222223</v>
      </c>
      <c r="S893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70"/>
        <v>41</v>
      </c>
      <c r="Q894">
        <f t="shared" si="71"/>
        <v>143.82</v>
      </c>
      <c r="R894" s="10">
        <f t="shared" si="67"/>
        <v>40304.20003472222</v>
      </c>
      <c r="S89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70"/>
        <v>10</v>
      </c>
      <c r="Q895">
        <f t="shared" si="71"/>
        <v>40</v>
      </c>
      <c r="R895" s="10">
        <f t="shared" si="67"/>
        <v>42065.897719907407</v>
      </c>
      <c r="S89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70"/>
        <v>39</v>
      </c>
      <c r="Q896">
        <f t="shared" si="71"/>
        <v>147.81</v>
      </c>
      <c r="R896" s="10">
        <f t="shared" si="67"/>
        <v>42496.981597222228</v>
      </c>
      <c r="S896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70"/>
        <v>2</v>
      </c>
      <c r="Q897">
        <f t="shared" si="71"/>
        <v>27.86</v>
      </c>
      <c r="R897" s="10">
        <f t="shared" si="67"/>
        <v>40431.127650462964</v>
      </c>
      <c r="S897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70"/>
        <v>40</v>
      </c>
      <c r="Q898">
        <f t="shared" si="71"/>
        <v>44.44</v>
      </c>
      <c r="R898" s="10">
        <f t="shared" si="67"/>
        <v>42218.872986111113</v>
      </c>
      <c r="S898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70"/>
        <v>0</v>
      </c>
      <c r="Q899">
        <f t="shared" si="71"/>
        <v>0</v>
      </c>
      <c r="R899" s="10">
        <f t="shared" ref="R899:R962" si="72">(((J899/60)/60)/24)+DATE(1970,1,1)</f>
        <v>41211.688750000001</v>
      </c>
      <c r="S899">
        <f t="shared" ref="S899:S962" si="73">(((I899/60)/60)/24)+DATE(1970,1,1)</f>
        <v>41241.730416666665</v>
      </c>
      <c r="T899">
        <f t="shared" ref="T899:T962" si="74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70"/>
        <v>3</v>
      </c>
      <c r="Q900">
        <f t="shared" si="71"/>
        <v>35</v>
      </c>
      <c r="R900" s="10">
        <f t="shared" si="72"/>
        <v>40878.758217592593</v>
      </c>
      <c r="S900">
        <f t="shared" si="73"/>
        <v>40923.758217592593</v>
      </c>
      <c r="T900">
        <f t="shared" si="74"/>
        <v>2012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0"/>
        <v>37</v>
      </c>
      <c r="Q901">
        <f t="shared" si="71"/>
        <v>35</v>
      </c>
      <c r="R901" s="10">
        <f t="shared" si="72"/>
        <v>40646.099097222221</v>
      </c>
      <c r="S901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0">
        <f t="shared" si="72"/>
        <v>42429.84956018519</v>
      </c>
      <c r="S902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0"/>
        <v>0</v>
      </c>
      <c r="Q903">
        <f t="shared" si="71"/>
        <v>0</v>
      </c>
      <c r="R903" s="10">
        <f t="shared" si="72"/>
        <v>40291.81150462963</v>
      </c>
      <c r="S903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0"/>
        <v>0</v>
      </c>
      <c r="Q904">
        <f t="shared" si="71"/>
        <v>30</v>
      </c>
      <c r="R904" s="10">
        <f t="shared" si="72"/>
        <v>41829.965532407405</v>
      </c>
      <c r="S90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0"/>
        <v>3</v>
      </c>
      <c r="Q905">
        <f t="shared" si="71"/>
        <v>40</v>
      </c>
      <c r="R905" s="10">
        <f t="shared" si="72"/>
        <v>41149.796064814815</v>
      </c>
      <c r="S90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ref="P906:P969" si="75">ROUND((E906/D906)*100,0)</f>
        <v>0</v>
      </c>
      <c r="Q906">
        <f t="shared" ref="Q906:Q969" si="76">IFERROR(ROUND(E906/L906,2),0)</f>
        <v>50.33</v>
      </c>
      <c r="R906" s="10">
        <f t="shared" si="72"/>
        <v>42342.080289351856</v>
      </c>
      <c r="S906">
        <f t="shared" si="73"/>
        <v>42372.080289351856</v>
      </c>
      <c r="T906">
        <f t="shared" si="74"/>
        <v>2016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5"/>
        <v>3</v>
      </c>
      <c r="Q907">
        <f t="shared" si="76"/>
        <v>32.67</v>
      </c>
      <c r="R907" s="10">
        <f t="shared" si="72"/>
        <v>40507.239884259259</v>
      </c>
      <c r="S907">
        <f t="shared" si="73"/>
        <v>40567.239884259259</v>
      </c>
      <c r="T907">
        <f t="shared" si="74"/>
        <v>2011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5"/>
        <v>0</v>
      </c>
      <c r="Q908">
        <f t="shared" si="76"/>
        <v>0</v>
      </c>
      <c r="R908" s="10">
        <f t="shared" si="72"/>
        <v>41681.189699074072</v>
      </c>
      <c r="S908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5"/>
        <v>0</v>
      </c>
      <c r="Q909">
        <f t="shared" si="76"/>
        <v>0</v>
      </c>
      <c r="R909" s="10">
        <f t="shared" si="72"/>
        <v>40767.192395833335</v>
      </c>
      <c r="S909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5"/>
        <v>0</v>
      </c>
      <c r="Q910">
        <f t="shared" si="76"/>
        <v>0</v>
      </c>
      <c r="R910" s="10">
        <f t="shared" si="72"/>
        <v>40340.801562499997</v>
      </c>
      <c r="S910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5"/>
        <v>3</v>
      </c>
      <c r="Q911">
        <f t="shared" si="76"/>
        <v>65</v>
      </c>
      <c r="R911" s="10">
        <f t="shared" si="72"/>
        <v>41081.69027777778</v>
      </c>
      <c r="S911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5"/>
        <v>22</v>
      </c>
      <c r="Q912">
        <f t="shared" si="76"/>
        <v>24.6</v>
      </c>
      <c r="R912" s="10">
        <f t="shared" si="72"/>
        <v>42737.545358796298</v>
      </c>
      <c r="S912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5"/>
        <v>0</v>
      </c>
      <c r="Q913">
        <f t="shared" si="76"/>
        <v>0</v>
      </c>
      <c r="R913" s="10">
        <f t="shared" si="72"/>
        <v>41642.005150462966</v>
      </c>
      <c r="S913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5"/>
        <v>1</v>
      </c>
      <c r="Q914">
        <f t="shared" si="76"/>
        <v>15</v>
      </c>
      <c r="R914" s="10">
        <f t="shared" si="72"/>
        <v>41194.109340277777</v>
      </c>
      <c r="S9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5"/>
        <v>7</v>
      </c>
      <c r="Q915">
        <f t="shared" si="76"/>
        <v>82.58</v>
      </c>
      <c r="R915" s="10">
        <f t="shared" si="72"/>
        <v>41004.139108796298</v>
      </c>
      <c r="S91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5"/>
        <v>0</v>
      </c>
      <c r="Q916">
        <f t="shared" si="76"/>
        <v>0</v>
      </c>
      <c r="R916" s="10">
        <f t="shared" si="72"/>
        <v>41116.763275462967</v>
      </c>
      <c r="S916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5"/>
        <v>6</v>
      </c>
      <c r="Q917">
        <f t="shared" si="76"/>
        <v>41.67</v>
      </c>
      <c r="R917" s="10">
        <f t="shared" si="72"/>
        <v>40937.679560185185</v>
      </c>
      <c r="S917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5"/>
        <v>0</v>
      </c>
      <c r="Q918">
        <f t="shared" si="76"/>
        <v>0</v>
      </c>
      <c r="R918" s="10">
        <f t="shared" si="72"/>
        <v>40434.853402777779</v>
      </c>
      <c r="S918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5"/>
        <v>1</v>
      </c>
      <c r="Q919">
        <f t="shared" si="76"/>
        <v>30</v>
      </c>
      <c r="R919" s="10">
        <f t="shared" si="72"/>
        <v>41802.94363425926</v>
      </c>
      <c r="S919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5"/>
        <v>5</v>
      </c>
      <c r="Q920">
        <f t="shared" si="76"/>
        <v>19.600000000000001</v>
      </c>
      <c r="R920" s="10">
        <f t="shared" si="72"/>
        <v>41944.916215277779</v>
      </c>
      <c r="S920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5"/>
        <v>1</v>
      </c>
      <c r="Q921">
        <f t="shared" si="76"/>
        <v>100</v>
      </c>
      <c r="R921" s="10">
        <f t="shared" si="72"/>
        <v>41227.641724537039</v>
      </c>
      <c r="S921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5"/>
        <v>0</v>
      </c>
      <c r="Q922">
        <f t="shared" si="76"/>
        <v>0</v>
      </c>
      <c r="R922" s="10">
        <f t="shared" si="72"/>
        <v>41562.67155092593</v>
      </c>
      <c r="S922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5"/>
        <v>31</v>
      </c>
      <c r="Q923">
        <f t="shared" si="76"/>
        <v>231.75</v>
      </c>
      <c r="R923" s="10">
        <f t="shared" si="72"/>
        <v>40847.171018518515</v>
      </c>
      <c r="S923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5"/>
        <v>21</v>
      </c>
      <c r="Q924">
        <f t="shared" si="76"/>
        <v>189.33</v>
      </c>
      <c r="R924" s="10">
        <f t="shared" si="72"/>
        <v>41878.530011574076</v>
      </c>
      <c r="S92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5"/>
        <v>2</v>
      </c>
      <c r="Q925">
        <f t="shared" si="76"/>
        <v>55</v>
      </c>
      <c r="R925" s="10">
        <f t="shared" si="72"/>
        <v>41934.959756944445</v>
      </c>
      <c r="S92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5"/>
        <v>11</v>
      </c>
      <c r="Q926">
        <f t="shared" si="76"/>
        <v>21.8</v>
      </c>
      <c r="R926" s="10">
        <f t="shared" si="72"/>
        <v>41288.942928240744</v>
      </c>
      <c r="S926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5"/>
        <v>3</v>
      </c>
      <c r="Q927">
        <f t="shared" si="76"/>
        <v>32</v>
      </c>
      <c r="R927" s="10">
        <f t="shared" si="72"/>
        <v>41575.880914351852</v>
      </c>
      <c r="S927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5"/>
        <v>0</v>
      </c>
      <c r="Q928">
        <f t="shared" si="76"/>
        <v>0</v>
      </c>
      <c r="R928" s="10">
        <f t="shared" si="72"/>
        <v>40338.02002314815</v>
      </c>
      <c r="S928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5"/>
        <v>0</v>
      </c>
      <c r="Q929">
        <f t="shared" si="76"/>
        <v>0</v>
      </c>
      <c r="R929" s="10">
        <f t="shared" si="72"/>
        <v>41013.822858796295</v>
      </c>
      <c r="S929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5"/>
        <v>11</v>
      </c>
      <c r="Q930">
        <f t="shared" si="76"/>
        <v>56.25</v>
      </c>
      <c r="R930" s="10">
        <f t="shared" si="72"/>
        <v>41180.86241898148</v>
      </c>
      <c r="S930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5"/>
        <v>0</v>
      </c>
      <c r="Q931">
        <f t="shared" si="76"/>
        <v>0</v>
      </c>
      <c r="R931" s="10">
        <f t="shared" si="72"/>
        <v>40978.238067129627</v>
      </c>
      <c r="S931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5"/>
        <v>38</v>
      </c>
      <c r="Q932">
        <f t="shared" si="76"/>
        <v>69</v>
      </c>
      <c r="R932" s="10">
        <f t="shared" si="72"/>
        <v>40312.915578703702</v>
      </c>
      <c r="S932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5"/>
        <v>7</v>
      </c>
      <c r="Q933">
        <f t="shared" si="76"/>
        <v>18.71</v>
      </c>
      <c r="R933" s="10">
        <f t="shared" si="72"/>
        <v>41680.359976851854</v>
      </c>
      <c r="S933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5"/>
        <v>15</v>
      </c>
      <c r="Q934">
        <f t="shared" si="76"/>
        <v>46.03</v>
      </c>
      <c r="R934" s="10">
        <f t="shared" si="72"/>
        <v>41310.969270833331</v>
      </c>
      <c r="S93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5"/>
        <v>6</v>
      </c>
      <c r="Q935">
        <f t="shared" si="76"/>
        <v>60</v>
      </c>
      <c r="R935" s="10">
        <f t="shared" si="72"/>
        <v>41711.169085648151</v>
      </c>
      <c r="S93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5"/>
        <v>30</v>
      </c>
      <c r="Q936">
        <f t="shared" si="76"/>
        <v>50.67</v>
      </c>
      <c r="R936" s="10">
        <f t="shared" si="72"/>
        <v>41733.737083333333</v>
      </c>
      <c r="S936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5"/>
        <v>1</v>
      </c>
      <c r="Q937">
        <f t="shared" si="76"/>
        <v>25</v>
      </c>
      <c r="R937" s="10">
        <f t="shared" si="72"/>
        <v>42368.333668981482</v>
      </c>
      <c r="S937">
        <f t="shared" si="73"/>
        <v>42398.333668981482</v>
      </c>
      <c r="T937">
        <f t="shared" si="74"/>
        <v>2016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5"/>
        <v>0</v>
      </c>
      <c r="Q938">
        <f t="shared" si="76"/>
        <v>0</v>
      </c>
      <c r="R938" s="10">
        <f t="shared" si="72"/>
        <v>40883.024178240739</v>
      </c>
      <c r="S938">
        <f t="shared" si="73"/>
        <v>40926.833333333336</v>
      </c>
      <c r="T938">
        <f t="shared" si="74"/>
        <v>2012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5"/>
        <v>1</v>
      </c>
      <c r="Q939">
        <f t="shared" si="76"/>
        <v>20</v>
      </c>
      <c r="R939" s="10">
        <f t="shared" si="72"/>
        <v>41551.798113425924</v>
      </c>
      <c r="S939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5"/>
        <v>0</v>
      </c>
      <c r="Q940">
        <f t="shared" si="76"/>
        <v>25</v>
      </c>
      <c r="R940" s="10">
        <f t="shared" si="72"/>
        <v>41124.479722222226</v>
      </c>
      <c r="S940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5"/>
        <v>1</v>
      </c>
      <c r="Q941">
        <f t="shared" si="76"/>
        <v>20</v>
      </c>
      <c r="R941" s="10">
        <f t="shared" si="72"/>
        <v>41416.763171296298</v>
      </c>
      <c r="S941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5"/>
        <v>17</v>
      </c>
      <c r="Q942">
        <f t="shared" si="76"/>
        <v>110.29</v>
      </c>
      <c r="R942" s="10">
        <f t="shared" si="72"/>
        <v>42182.008402777778</v>
      </c>
      <c r="S942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5"/>
        <v>2</v>
      </c>
      <c r="Q943">
        <f t="shared" si="76"/>
        <v>37.450000000000003</v>
      </c>
      <c r="R943" s="10">
        <f t="shared" si="72"/>
        <v>42746.096585648149</v>
      </c>
      <c r="S943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5"/>
        <v>9</v>
      </c>
      <c r="Q944">
        <f t="shared" si="76"/>
        <v>41.75</v>
      </c>
      <c r="R944" s="10">
        <f t="shared" si="72"/>
        <v>42382.843287037031</v>
      </c>
      <c r="S94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5"/>
        <v>10</v>
      </c>
      <c r="Q945">
        <f t="shared" si="76"/>
        <v>24.08</v>
      </c>
      <c r="R945" s="10">
        <f t="shared" si="72"/>
        <v>42673.66788194445</v>
      </c>
      <c r="S94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5"/>
        <v>13</v>
      </c>
      <c r="Q946">
        <f t="shared" si="76"/>
        <v>69.41</v>
      </c>
      <c r="R946" s="10">
        <f t="shared" si="72"/>
        <v>42444.583912037036</v>
      </c>
      <c r="S946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5"/>
        <v>2</v>
      </c>
      <c r="Q947">
        <f t="shared" si="76"/>
        <v>155.25</v>
      </c>
      <c r="R947" s="10">
        <f t="shared" si="72"/>
        <v>42732.872986111113</v>
      </c>
      <c r="S947">
        <f t="shared" si="73"/>
        <v>42784.999305555553</v>
      </c>
      <c r="T947">
        <f t="shared" si="74"/>
        <v>2017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5"/>
        <v>2</v>
      </c>
      <c r="Q948">
        <f t="shared" si="76"/>
        <v>57.2</v>
      </c>
      <c r="R948" s="10">
        <f t="shared" si="72"/>
        <v>42592.750555555554</v>
      </c>
      <c r="S948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5"/>
        <v>0</v>
      </c>
      <c r="Q949">
        <f t="shared" si="76"/>
        <v>0</v>
      </c>
      <c r="R949" s="10">
        <f t="shared" si="72"/>
        <v>42491.781319444446</v>
      </c>
      <c r="S949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5"/>
        <v>12</v>
      </c>
      <c r="Q950">
        <f t="shared" si="76"/>
        <v>60</v>
      </c>
      <c r="R950" s="10">
        <f t="shared" si="72"/>
        <v>42411.828287037039</v>
      </c>
      <c r="S950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5"/>
        <v>1</v>
      </c>
      <c r="Q951">
        <f t="shared" si="76"/>
        <v>39</v>
      </c>
      <c r="R951" s="10">
        <f t="shared" si="72"/>
        <v>42361.043703703705</v>
      </c>
      <c r="S951">
        <f t="shared" si="73"/>
        <v>42421.043703703705</v>
      </c>
      <c r="T951">
        <f t="shared" si="74"/>
        <v>2016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5"/>
        <v>28</v>
      </c>
      <c r="Q952">
        <f t="shared" si="76"/>
        <v>58.42</v>
      </c>
      <c r="R952" s="10">
        <f t="shared" si="72"/>
        <v>42356.750706018516</v>
      </c>
      <c r="S952">
        <f t="shared" si="73"/>
        <v>42386.750706018516</v>
      </c>
      <c r="T952">
        <f t="shared" si="74"/>
        <v>2016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5"/>
        <v>38</v>
      </c>
      <c r="Q953">
        <f t="shared" si="76"/>
        <v>158.63999999999999</v>
      </c>
      <c r="R953" s="10">
        <f t="shared" si="72"/>
        <v>42480.653611111105</v>
      </c>
      <c r="S953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5"/>
        <v>40</v>
      </c>
      <c r="Q954">
        <f t="shared" si="76"/>
        <v>99.86</v>
      </c>
      <c r="R954" s="10">
        <f t="shared" si="72"/>
        <v>42662.613564814819</v>
      </c>
      <c r="S95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5"/>
        <v>1</v>
      </c>
      <c r="Q955">
        <f t="shared" si="76"/>
        <v>25.2</v>
      </c>
      <c r="R955" s="10">
        <f t="shared" si="72"/>
        <v>41999.164340277777</v>
      </c>
      <c r="S955">
        <f t="shared" si="73"/>
        <v>42029.164340277777</v>
      </c>
      <c r="T955">
        <f t="shared" si="74"/>
        <v>2015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5"/>
        <v>43</v>
      </c>
      <c r="Q956">
        <f t="shared" si="76"/>
        <v>89.19</v>
      </c>
      <c r="R956" s="10">
        <f t="shared" si="72"/>
        <v>42194.833784722221</v>
      </c>
      <c r="S956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5"/>
        <v>6</v>
      </c>
      <c r="Q957">
        <f t="shared" si="76"/>
        <v>182.62</v>
      </c>
      <c r="R957" s="10">
        <f t="shared" si="72"/>
        <v>42586.295138888891</v>
      </c>
      <c r="S957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5"/>
        <v>2</v>
      </c>
      <c r="Q958">
        <f t="shared" si="76"/>
        <v>50.65</v>
      </c>
      <c r="R958" s="10">
        <f t="shared" si="72"/>
        <v>42060.913877314815</v>
      </c>
      <c r="S958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5"/>
        <v>2</v>
      </c>
      <c r="Q959">
        <f t="shared" si="76"/>
        <v>33.29</v>
      </c>
      <c r="R959" s="10">
        <f t="shared" si="72"/>
        <v>42660.552465277782</v>
      </c>
      <c r="S959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5"/>
        <v>11</v>
      </c>
      <c r="Q960">
        <f t="shared" si="76"/>
        <v>51.82</v>
      </c>
      <c r="R960" s="10">
        <f t="shared" si="72"/>
        <v>42082.802812499998</v>
      </c>
      <c r="S960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5"/>
        <v>39</v>
      </c>
      <c r="Q961">
        <f t="shared" si="76"/>
        <v>113.63</v>
      </c>
      <c r="R961" s="10">
        <f t="shared" si="72"/>
        <v>41993.174363425926</v>
      </c>
      <c r="S961">
        <f t="shared" si="73"/>
        <v>42023.174363425926</v>
      </c>
      <c r="T961">
        <f t="shared" si="74"/>
        <v>2015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75"/>
        <v>46</v>
      </c>
      <c r="Q962">
        <f t="shared" si="76"/>
        <v>136.46</v>
      </c>
      <c r="R962" s="10">
        <f t="shared" si="72"/>
        <v>42766.626793981486</v>
      </c>
      <c r="S962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75"/>
        <v>42</v>
      </c>
      <c r="Q963">
        <f t="shared" si="76"/>
        <v>364.35</v>
      </c>
      <c r="R963" s="10">
        <f t="shared" ref="R963:R1026" si="77">(((J963/60)/60)/24)+DATE(1970,1,1)</f>
        <v>42740.693692129629</v>
      </c>
      <c r="S963">
        <f t="shared" ref="S963:S1026" si="78">(((I963/60)/60)/24)+DATE(1970,1,1)</f>
        <v>42786.791666666672</v>
      </c>
      <c r="T963">
        <f t="shared" ref="T963:T1026" si="79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0">
        <f t="shared" si="77"/>
        <v>42373.712418981479</v>
      </c>
      <c r="S96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0">
        <f t="shared" si="77"/>
        <v>42625.635636574079</v>
      </c>
      <c r="S96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0">
        <f t="shared" si="77"/>
        <v>42208.628692129627</v>
      </c>
      <c r="S966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0">
        <f t="shared" si="77"/>
        <v>42637.016736111109</v>
      </c>
      <c r="S967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0">
        <f t="shared" si="77"/>
        <v>42619.635787037041</v>
      </c>
      <c r="S968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0">
        <f t="shared" si="77"/>
        <v>42422.254328703704</v>
      </c>
      <c r="S969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ref="P970:P1033" si="80">ROUND((E970/D970)*100,0)</f>
        <v>1</v>
      </c>
      <c r="Q970">
        <f t="shared" ref="Q970:Q1033" si="81">IFERROR(ROUND(E970/L970,2),0)</f>
        <v>26.5</v>
      </c>
      <c r="R970" s="10">
        <f t="shared" si="77"/>
        <v>41836.847615740742</v>
      </c>
      <c r="S970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80"/>
        <v>47</v>
      </c>
      <c r="Q971">
        <f t="shared" si="81"/>
        <v>1272.73</v>
      </c>
      <c r="R971" s="10">
        <f t="shared" si="77"/>
        <v>42742.30332175926</v>
      </c>
      <c r="S971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80"/>
        <v>46</v>
      </c>
      <c r="Q972">
        <f t="shared" si="81"/>
        <v>164</v>
      </c>
      <c r="R972" s="10">
        <f t="shared" si="77"/>
        <v>42721.220520833333</v>
      </c>
      <c r="S972">
        <f t="shared" si="78"/>
        <v>42758.207638888889</v>
      </c>
      <c r="T972">
        <f t="shared" si="79"/>
        <v>2017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80"/>
        <v>0</v>
      </c>
      <c r="Q973">
        <f t="shared" si="81"/>
        <v>45.2</v>
      </c>
      <c r="R973" s="10">
        <f t="shared" si="77"/>
        <v>42111.709027777775</v>
      </c>
      <c r="S973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80"/>
        <v>35</v>
      </c>
      <c r="Q974">
        <f t="shared" si="81"/>
        <v>153.88999999999999</v>
      </c>
      <c r="R974" s="10">
        <f t="shared" si="77"/>
        <v>41856.865717592591</v>
      </c>
      <c r="S97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80"/>
        <v>2</v>
      </c>
      <c r="Q975">
        <f t="shared" si="81"/>
        <v>51.38</v>
      </c>
      <c r="R975" s="10">
        <f t="shared" si="77"/>
        <v>42257.014965277776</v>
      </c>
      <c r="S97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80"/>
        <v>1</v>
      </c>
      <c r="Q976">
        <f t="shared" si="81"/>
        <v>93.33</v>
      </c>
      <c r="R976" s="10">
        <f t="shared" si="77"/>
        <v>42424.749490740738</v>
      </c>
      <c r="S976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80"/>
        <v>3</v>
      </c>
      <c r="Q977">
        <f t="shared" si="81"/>
        <v>108.63</v>
      </c>
      <c r="R977" s="10">
        <f t="shared" si="77"/>
        <v>42489.696585648147</v>
      </c>
      <c r="S977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80"/>
        <v>2</v>
      </c>
      <c r="Q978">
        <f t="shared" si="81"/>
        <v>160.5</v>
      </c>
      <c r="R978" s="10">
        <f t="shared" si="77"/>
        <v>42185.058993055558</v>
      </c>
      <c r="S978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80"/>
        <v>34</v>
      </c>
      <c r="Q979">
        <f t="shared" si="81"/>
        <v>75.75</v>
      </c>
      <c r="R979" s="10">
        <f t="shared" si="77"/>
        <v>42391.942094907412</v>
      </c>
      <c r="S979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80"/>
        <v>56</v>
      </c>
      <c r="Q980">
        <f t="shared" si="81"/>
        <v>790.84</v>
      </c>
      <c r="R980" s="10">
        <f t="shared" si="77"/>
        <v>42395.309039351851</v>
      </c>
      <c r="S980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80"/>
        <v>83</v>
      </c>
      <c r="Q981">
        <f t="shared" si="81"/>
        <v>301.94</v>
      </c>
      <c r="R981" s="10">
        <f t="shared" si="77"/>
        <v>42506.416990740734</v>
      </c>
      <c r="S981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80"/>
        <v>15</v>
      </c>
      <c r="Q982">
        <f t="shared" si="81"/>
        <v>47.94</v>
      </c>
      <c r="R982" s="10">
        <f t="shared" si="77"/>
        <v>41928.904189814813</v>
      </c>
      <c r="S982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80"/>
        <v>0</v>
      </c>
      <c r="Q983">
        <f t="shared" si="81"/>
        <v>2.75</v>
      </c>
      <c r="R983" s="10">
        <f t="shared" si="77"/>
        <v>41830.947013888886</v>
      </c>
      <c r="S983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80"/>
        <v>0</v>
      </c>
      <c r="Q984">
        <f t="shared" si="81"/>
        <v>1</v>
      </c>
      <c r="R984" s="10">
        <f t="shared" si="77"/>
        <v>42615.753310185188</v>
      </c>
      <c r="S98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80"/>
        <v>30</v>
      </c>
      <c r="Q985">
        <f t="shared" si="81"/>
        <v>171.79</v>
      </c>
      <c r="R985" s="10">
        <f t="shared" si="77"/>
        <v>42574.667650462965</v>
      </c>
      <c r="S98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80"/>
        <v>1</v>
      </c>
      <c r="Q986">
        <f t="shared" si="81"/>
        <v>35.33</v>
      </c>
      <c r="R986" s="10">
        <f t="shared" si="77"/>
        <v>42061.11583333333</v>
      </c>
      <c r="S986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80"/>
        <v>6</v>
      </c>
      <c r="Q987">
        <f t="shared" si="81"/>
        <v>82.09</v>
      </c>
      <c r="R987" s="10">
        <f t="shared" si="77"/>
        <v>42339.967708333337</v>
      </c>
      <c r="S987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80"/>
        <v>13</v>
      </c>
      <c r="Q988">
        <f t="shared" si="81"/>
        <v>110.87</v>
      </c>
      <c r="R988" s="10">
        <f t="shared" si="77"/>
        <v>42324.767361111109</v>
      </c>
      <c r="S988">
        <f t="shared" si="78"/>
        <v>42379</v>
      </c>
      <c r="T988">
        <f t="shared" si="79"/>
        <v>2016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80"/>
        <v>13</v>
      </c>
      <c r="Q989">
        <f t="shared" si="81"/>
        <v>161.22</v>
      </c>
      <c r="R989" s="10">
        <f t="shared" si="77"/>
        <v>41773.294560185182</v>
      </c>
      <c r="S989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80"/>
        <v>0</v>
      </c>
      <c r="Q990">
        <f t="shared" si="81"/>
        <v>0</v>
      </c>
      <c r="R990" s="10">
        <f t="shared" si="77"/>
        <v>42614.356770833328</v>
      </c>
      <c r="S990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80"/>
        <v>17</v>
      </c>
      <c r="Q991">
        <f t="shared" si="81"/>
        <v>52.41</v>
      </c>
      <c r="R991" s="10">
        <f t="shared" si="77"/>
        <v>42611.933969907404</v>
      </c>
      <c r="S991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80"/>
        <v>0</v>
      </c>
      <c r="Q992">
        <f t="shared" si="81"/>
        <v>13</v>
      </c>
      <c r="R992" s="10">
        <f t="shared" si="77"/>
        <v>41855.784305555557</v>
      </c>
      <c r="S992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80"/>
        <v>4</v>
      </c>
      <c r="Q993">
        <f t="shared" si="81"/>
        <v>30.29</v>
      </c>
      <c r="R993" s="10">
        <f t="shared" si="77"/>
        <v>42538.75680555556</v>
      </c>
      <c r="S993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80"/>
        <v>0</v>
      </c>
      <c r="Q994">
        <f t="shared" si="81"/>
        <v>116.75</v>
      </c>
      <c r="R994" s="10">
        <f t="shared" si="77"/>
        <v>42437.924988425926</v>
      </c>
      <c r="S99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80"/>
        <v>25</v>
      </c>
      <c r="Q995">
        <f t="shared" si="81"/>
        <v>89.6</v>
      </c>
      <c r="R995" s="10">
        <f t="shared" si="77"/>
        <v>42652.964907407411</v>
      </c>
      <c r="S99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80"/>
        <v>2</v>
      </c>
      <c r="Q996">
        <f t="shared" si="81"/>
        <v>424.45</v>
      </c>
      <c r="R996" s="10">
        <f t="shared" si="77"/>
        <v>41921.263078703705</v>
      </c>
      <c r="S996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80"/>
        <v>7</v>
      </c>
      <c r="Q997">
        <f t="shared" si="81"/>
        <v>80.67</v>
      </c>
      <c r="R997" s="10">
        <f t="shared" si="77"/>
        <v>41947.940740740742</v>
      </c>
      <c r="S997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80"/>
        <v>2</v>
      </c>
      <c r="Q998">
        <f t="shared" si="81"/>
        <v>13</v>
      </c>
      <c r="R998" s="10">
        <f t="shared" si="77"/>
        <v>41817.866435185184</v>
      </c>
      <c r="S998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80"/>
        <v>1</v>
      </c>
      <c r="Q999">
        <f t="shared" si="81"/>
        <v>8.1300000000000008</v>
      </c>
      <c r="R999" s="10">
        <f t="shared" si="77"/>
        <v>41941.10297453704</v>
      </c>
      <c r="S999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80"/>
        <v>59</v>
      </c>
      <c r="Q1000">
        <f t="shared" si="81"/>
        <v>153.43</v>
      </c>
      <c r="R1000" s="10">
        <f t="shared" si="77"/>
        <v>42282.168993055559</v>
      </c>
      <c r="S1000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80"/>
        <v>8</v>
      </c>
      <c r="Q1001">
        <f t="shared" si="81"/>
        <v>292.08</v>
      </c>
      <c r="R1001" s="10">
        <f t="shared" si="77"/>
        <v>41926.29965277778</v>
      </c>
      <c r="S1001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80"/>
        <v>2</v>
      </c>
      <c r="Q1002">
        <f t="shared" si="81"/>
        <v>3304</v>
      </c>
      <c r="R1002" s="10">
        <f t="shared" si="77"/>
        <v>42749.059722222228</v>
      </c>
      <c r="S1002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80"/>
        <v>104</v>
      </c>
      <c r="Q1003">
        <f t="shared" si="81"/>
        <v>1300</v>
      </c>
      <c r="R1003" s="10">
        <f t="shared" si="77"/>
        <v>42720.720057870371</v>
      </c>
      <c r="S1003">
        <f t="shared" si="78"/>
        <v>42765.720057870371</v>
      </c>
      <c r="T1003">
        <f t="shared" si="79"/>
        <v>2017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80"/>
        <v>30</v>
      </c>
      <c r="Q1004">
        <f t="shared" si="81"/>
        <v>134.55000000000001</v>
      </c>
      <c r="R1004" s="10">
        <f t="shared" si="77"/>
        <v>42325.684189814812</v>
      </c>
      <c r="S100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80"/>
        <v>16</v>
      </c>
      <c r="Q1005">
        <f t="shared" si="81"/>
        <v>214.07</v>
      </c>
      <c r="R1005" s="10">
        <f t="shared" si="77"/>
        <v>42780.709039351852</v>
      </c>
      <c r="S100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80"/>
        <v>82</v>
      </c>
      <c r="Q1006">
        <f t="shared" si="81"/>
        <v>216.34</v>
      </c>
      <c r="R1006" s="10">
        <f t="shared" si="77"/>
        <v>42388.708645833336</v>
      </c>
      <c r="S1006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80"/>
        <v>75</v>
      </c>
      <c r="Q1007">
        <f t="shared" si="81"/>
        <v>932.31</v>
      </c>
      <c r="R1007" s="10">
        <f t="shared" si="77"/>
        <v>42276.624803240738</v>
      </c>
      <c r="S1007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80"/>
        <v>6</v>
      </c>
      <c r="Q1008">
        <f t="shared" si="81"/>
        <v>29.25</v>
      </c>
      <c r="R1008" s="10">
        <f t="shared" si="77"/>
        <v>41977.040185185186</v>
      </c>
      <c r="S1008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80"/>
        <v>44</v>
      </c>
      <c r="Q1009">
        <f t="shared" si="81"/>
        <v>174.95</v>
      </c>
      <c r="R1009" s="10">
        <f t="shared" si="77"/>
        <v>42676.583599537036</v>
      </c>
      <c r="S1009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80"/>
        <v>0</v>
      </c>
      <c r="Q1010">
        <f t="shared" si="81"/>
        <v>250</v>
      </c>
      <c r="R1010" s="10">
        <f t="shared" si="77"/>
        <v>42702.809201388889</v>
      </c>
      <c r="S1010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80"/>
        <v>13</v>
      </c>
      <c r="Q1011">
        <f t="shared" si="81"/>
        <v>65</v>
      </c>
      <c r="R1011" s="10">
        <f t="shared" si="77"/>
        <v>42510.604699074072</v>
      </c>
      <c r="S1011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80"/>
        <v>0</v>
      </c>
      <c r="Q1012">
        <f t="shared" si="81"/>
        <v>55</v>
      </c>
      <c r="R1012" s="10">
        <f t="shared" si="77"/>
        <v>42561.829421296294</v>
      </c>
      <c r="S1012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80"/>
        <v>0</v>
      </c>
      <c r="Q1013">
        <f t="shared" si="81"/>
        <v>75</v>
      </c>
      <c r="R1013" s="10">
        <f t="shared" si="77"/>
        <v>41946.898090277777</v>
      </c>
      <c r="S1013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80"/>
        <v>21535</v>
      </c>
      <c r="Q1014">
        <f t="shared" si="81"/>
        <v>1389.36</v>
      </c>
      <c r="R1014" s="10">
        <f t="shared" si="77"/>
        <v>42714.440416666665</v>
      </c>
      <c r="S1014">
        <f t="shared" si="78"/>
        <v>42759.440416666665</v>
      </c>
      <c r="T1014">
        <f t="shared" si="79"/>
        <v>2017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80"/>
        <v>35</v>
      </c>
      <c r="Q1015">
        <f t="shared" si="81"/>
        <v>95.91</v>
      </c>
      <c r="R1015" s="10">
        <f t="shared" si="77"/>
        <v>42339.833981481483</v>
      </c>
      <c r="S101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80"/>
        <v>31</v>
      </c>
      <c r="Q1016">
        <f t="shared" si="81"/>
        <v>191.25</v>
      </c>
      <c r="R1016" s="10">
        <f t="shared" si="77"/>
        <v>41955.002488425926</v>
      </c>
      <c r="S1016">
        <f t="shared" si="78"/>
        <v>42005.002488425926</v>
      </c>
      <c r="T1016">
        <f t="shared" si="79"/>
        <v>2015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80"/>
        <v>3</v>
      </c>
      <c r="Q1017">
        <f t="shared" si="81"/>
        <v>40</v>
      </c>
      <c r="R1017" s="10">
        <f t="shared" si="77"/>
        <v>42303.878414351857</v>
      </c>
      <c r="S1017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80"/>
        <v>3</v>
      </c>
      <c r="Q1018">
        <f t="shared" si="81"/>
        <v>74.790000000000006</v>
      </c>
      <c r="R1018" s="10">
        <f t="shared" si="77"/>
        <v>42422.107129629629</v>
      </c>
      <c r="S1018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80"/>
        <v>23</v>
      </c>
      <c r="Q1019">
        <f t="shared" si="81"/>
        <v>161.12</v>
      </c>
      <c r="R1019" s="10">
        <f t="shared" si="77"/>
        <v>42289.675173611111</v>
      </c>
      <c r="S1019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80"/>
        <v>3</v>
      </c>
      <c r="Q1020">
        <f t="shared" si="81"/>
        <v>88.71</v>
      </c>
      <c r="R1020" s="10">
        <f t="shared" si="77"/>
        <v>42535.492280092592</v>
      </c>
      <c r="S1020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80"/>
        <v>47</v>
      </c>
      <c r="Q1021">
        <f t="shared" si="81"/>
        <v>53.25</v>
      </c>
      <c r="R1021" s="10">
        <f t="shared" si="77"/>
        <v>42009.973946759259</v>
      </c>
      <c r="S1021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80"/>
        <v>206</v>
      </c>
      <c r="Q1022">
        <f t="shared" si="81"/>
        <v>106.2</v>
      </c>
      <c r="R1022" s="10">
        <f t="shared" si="77"/>
        <v>42127.069548611107</v>
      </c>
      <c r="S1022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80"/>
        <v>352</v>
      </c>
      <c r="Q1023">
        <f t="shared" si="81"/>
        <v>22.08</v>
      </c>
      <c r="R1023" s="10">
        <f t="shared" si="77"/>
        <v>42271.251979166671</v>
      </c>
      <c r="S1023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80"/>
        <v>115</v>
      </c>
      <c r="Q1024">
        <f t="shared" si="81"/>
        <v>31.05</v>
      </c>
      <c r="R1024" s="10">
        <f t="shared" si="77"/>
        <v>42111.646724537044</v>
      </c>
      <c r="S102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80"/>
        <v>237</v>
      </c>
      <c r="Q1025">
        <f t="shared" si="81"/>
        <v>36.21</v>
      </c>
      <c r="R1025" s="10">
        <f t="shared" si="77"/>
        <v>42145.919687500005</v>
      </c>
      <c r="S102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80"/>
        <v>119</v>
      </c>
      <c r="Q1026">
        <f t="shared" si="81"/>
        <v>388.98</v>
      </c>
      <c r="R1026" s="10">
        <f t="shared" si="77"/>
        <v>42370.580590277779</v>
      </c>
      <c r="S1026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80"/>
        <v>110</v>
      </c>
      <c r="Q1027">
        <f t="shared" si="81"/>
        <v>71.849999999999994</v>
      </c>
      <c r="R1027" s="10">
        <f t="shared" ref="R1027:R1090" si="82">(((J1027/60)/60)/24)+DATE(1970,1,1)</f>
        <v>42049.833761574075</v>
      </c>
      <c r="S1027">
        <f t="shared" ref="S1027:S1090" si="83">(((I1027/60)/60)/24)+DATE(1970,1,1)</f>
        <v>42079.792094907403</v>
      </c>
      <c r="T1027">
        <f t="shared" ref="T1027:T1090" si="84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0">
        <f t="shared" si="82"/>
        <v>42426.407592592594</v>
      </c>
      <c r="S1028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0">
        <f t="shared" si="82"/>
        <v>41905.034108796295</v>
      </c>
      <c r="S1029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0">
        <f t="shared" si="82"/>
        <v>42755.627372685187</v>
      </c>
      <c r="S1030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0">
        <f t="shared" si="82"/>
        <v>42044.711886574078</v>
      </c>
      <c r="S1031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0">
        <f t="shared" si="82"/>
        <v>42611.483206018514</v>
      </c>
      <c r="S1032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0">
        <f t="shared" si="82"/>
        <v>42324.764004629629</v>
      </c>
      <c r="S1033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ref="P1034:P1097" si="85">ROUND((E1034/D1034)*100,0)</f>
        <v>108</v>
      </c>
      <c r="Q1034">
        <f t="shared" ref="Q1034:Q1097" si="86">IFERROR(ROUND(E1034/L1034,2),0)</f>
        <v>61.03</v>
      </c>
      <c r="R1034" s="10">
        <f t="shared" si="82"/>
        <v>42514.666956018518</v>
      </c>
      <c r="S103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5"/>
        <v>103</v>
      </c>
      <c r="Q1035">
        <f t="shared" si="86"/>
        <v>50.59</v>
      </c>
      <c r="R1035" s="10">
        <f t="shared" si="82"/>
        <v>42688.732407407413</v>
      </c>
      <c r="S103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5"/>
        <v>130</v>
      </c>
      <c r="Q1036">
        <f t="shared" si="86"/>
        <v>39.159999999999997</v>
      </c>
      <c r="R1036" s="10">
        <f t="shared" si="82"/>
        <v>42555.166712962964</v>
      </c>
      <c r="S1036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5"/>
        <v>108</v>
      </c>
      <c r="Q1037">
        <f t="shared" si="86"/>
        <v>65.16</v>
      </c>
      <c r="R1037" s="10">
        <f t="shared" si="82"/>
        <v>42016.641435185185</v>
      </c>
      <c r="S1037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5"/>
        <v>112</v>
      </c>
      <c r="Q1038">
        <f t="shared" si="86"/>
        <v>23.96</v>
      </c>
      <c r="R1038" s="10">
        <f t="shared" si="82"/>
        <v>41249.448958333334</v>
      </c>
      <c r="S1038">
        <f t="shared" si="83"/>
        <v>41281.333333333336</v>
      </c>
      <c r="T1038">
        <f t="shared" si="84"/>
        <v>2013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5"/>
        <v>102</v>
      </c>
      <c r="Q1039">
        <f t="shared" si="86"/>
        <v>48.62</v>
      </c>
      <c r="R1039" s="10">
        <f t="shared" si="82"/>
        <v>42119.822476851856</v>
      </c>
      <c r="S1039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5"/>
        <v>145</v>
      </c>
      <c r="Q1040">
        <f t="shared" si="86"/>
        <v>35.74</v>
      </c>
      <c r="R1040" s="10">
        <f t="shared" si="82"/>
        <v>42418.231747685189</v>
      </c>
      <c r="S1040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5"/>
        <v>128</v>
      </c>
      <c r="Q1041">
        <f t="shared" si="86"/>
        <v>21.37</v>
      </c>
      <c r="R1041" s="10">
        <f t="shared" si="82"/>
        <v>42692.109328703707</v>
      </c>
      <c r="S1041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5"/>
        <v>0</v>
      </c>
      <c r="Q1042">
        <f t="shared" si="86"/>
        <v>250</v>
      </c>
      <c r="R1042" s="10">
        <f t="shared" si="82"/>
        <v>42579.708437499998</v>
      </c>
      <c r="S1042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5"/>
        <v>0</v>
      </c>
      <c r="Q1043">
        <f t="shared" si="86"/>
        <v>0</v>
      </c>
      <c r="R1043" s="10">
        <f t="shared" si="82"/>
        <v>41831.060092592597</v>
      </c>
      <c r="S1043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5"/>
        <v>2</v>
      </c>
      <c r="Q1044">
        <f t="shared" si="86"/>
        <v>10</v>
      </c>
      <c r="R1044" s="10">
        <f t="shared" si="82"/>
        <v>41851.696157407408</v>
      </c>
      <c r="S104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5"/>
        <v>9</v>
      </c>
      <c r="Q1045">
        <f t="shared" si="86"/>
        <v>29.24</v>
      </c>
      <c r="R1045" s="10">
        <f t="shared" si="82"/>
        <v>42114.252951388888</v>
      </c>
      <c r="S104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5"/>
        <v>0</v>
      </c>
      <c r="Q1046">
        <f t="shared" si="86"/>
        <v>3</v>
      </c>
      <c r="R1046" s="10">
        <f t="shared" si="82"/>
        <v>42011.925937499997</v>
      </c>
      <c r="S1046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5"/>
        <v>3</v>
      </c>
      <c r="Q1047">
        <f t="shared" si="86"/>
        <v>33.25</v>
      </c>
      <c r="R1047" s="10">
        <f t="shared" si="82"/>
        <v>41844.874421296299</v>
      </c>
      <c r="S1047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5"/>
        <v>0</v>
      </c>
      <c r="Q1048">
        <f t="shared" si="86"/>
        <v>0</v>
      </c>
      <c r="R1048" s="10">
        <f t="shared" si="82"/>
        <v>42319.851388888885</v>
      </c>
      <c r="S1048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5"/>
        <v>0</v>
      </c>
      <c r="Q1049">
        <f t="shared" si="86"/>
        <v>1</v>
      </c>
      <c r="R1049" s="10">
        <f t="shared" si="82"/>
        <v>41918.818460648145</v>
      </c>
      <c r="S1049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5"/>
        <v>1</v>
      </c>
      <c r="Q1050">
        <f t="shared" si="86"/>
        <v>53</v>
      </c>
      <c r="R1050" s="10">
        <f t="shared" si="82"/>
        <v>42598.053113425922</v>
      </c>
      <c r="S1050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5"/>
        <v>0</v>
      </c>
      <c r="Q1051">
        <f t="shared" si="86"/>
        <v>0</v>
      </c>
      <c r="R1051" s="10">
        <f t="shared" si="82"/>
        <v>42382.431076388893</v>
      </c>
      <c r="S1051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5"/>
        <v>0</v>
      </c>
      <c r="Q1052">
        <f t="shared" si="86"/>
        <v>0</v>
      </c>
      <c r="R1052" s="10">
        <f t="shared" si="82"/>
        <v>42231.7971875</v>
      </c>
      <c r="S1052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5"/>
        <v>0</v>
      </c>
      <c r="Q1053">
        <f t="shared" si="86"/>
        <v>0</v>
      </c>
      <c r="R1053" s="10">
        <f t="shared" si="82"/>
        <v>41850.014178240745</v>
      </c>
      <c r="S1053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5"/>
        <v>0</v>
      </c>
      <c r="Q1054">
        <f t="shared" si="86"/>
        <v>0</v>
      </c>
      <c r="R1054" s="10">
        <f t="shared" si="82"/>
        <v>42483.797395833331</v>
      </c>
      <c r="S105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5"/>
        <v>1</v>
      </c>
      <c r="Q1055">
        <f t="shared" si="86"/>
        <v>15</v>
      </c>
      <c r="R1055" s="10">
        <f t="shared" si="82"/>
        <v>42775.172824074078</v>
      </c>
      <c r="S105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5"/>
        <v>0</v>
      </c>
      <c r="Q1056">
        <f t="shared" si="86"/>
        <v>0</v>
      </c>
      <c r="R1056" s="10">
        <f t="shared" si="82"/>
        <v>41831.851840277777</v>
      </c>
      <c r="S1056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5"/>
        <v>0</v>
      </c>
      <c r="Q1057">
        <f t="shared" si="86"/>
        <v>0</v>
      </c>
      <c r="R1057" s="10">
        <f t="shared" si="82"/>
        <v>42406.992418981477</v>
      </c>
      <c r="S1057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5"/>
        <v>0</v>
      </c>
      <c r="Q1058">
        <f t="shared" si="86"/>
        <v>0</v>
      </c>
      <c r="R1058" s="10">
        <f t="shared" si="82"/>
        <v>42058.719641203701</v>
      </c>
      <c r="S1058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5"/>
        <v>0</v>
      </c>
      <c r="Q1059">
        <f t="shared" si="86"/>
        <v>0</v>
      </c>
      <c r="R1059" s="10">
        <f t="shared" si="82"/>
        <v>42678.871331018512</v>
      </c>
      <c r="S1059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5"/>
        <v>0</v>
      </c>
      <c r="Q1060">
        <f t="shared" si="86"/>
        <v>0</v>
      </c>
      <c r="R1060" s="10">
        <f t="shared" si="82"/>
        <v>42047.900960648149</v>
      </c>
      <c r="S1060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5"/>
        <v>0</v>
      </c>
      <c r="Q1061">
        <f t="shared" si="86"/>
        <v>0</v>
      </c>
      <c r="R1061" s="10">
        <f t="shared" si="82"/>
        <v>42046.79</v>
      </c>
      <c r="S1061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5"/>
        <v>1</v>
      </c>
      <c r="Q1062">
        <f t="shared" si="86"/>
        <v>50</v>
      </c>
      <c r="R1062" s="10">
        <f t="shared" si="82"/>
        <v>42079.913113425922</v>
      </c>
      <c r="S1062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5"/>
        <v>0</v>
      </c>
      <c r="Q1063">
        <f t="shared" si="86"/>
        <v>0</v>
      </c>
      <c r="R1063" s="10">
        <f t="shared" si="82"/>
        <v>42432.276712962965</v>
      </c>
      <c r="S1063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5"/>
        <v>95</v>
      </c>
      <c r="Q1064">
        <f t="shared" si="86"/>
        <v>47.5</v>
      </c>
      <c r="R1064" s="10">
        <f t="shared" si="82"/>
        <v>42556.807187500002</v>
      </c>
      <c r="S106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5"/>
        <v>0</v>
      </c>
      <c r="Q1065">
        <f t="shared" si="86"/>
        <v>0</v>
      </c>
      <c r="R1065" s="10">
        <f t="shared" si="82"/>
        <v>42583.030810185184</v>
      </c>
      <c r="S106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5"/>
        <v>9</v>
      </c>
      <c r="Q1066">
        <f t="shared" si="86"/>
        <v>65.67</v>
      </c>
      <c r="R1066" s="10">
        <f t="shared" si="82"/>
        <v>41417.228043981479</v>
      </c>
      <c r="S1066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5"/>
        <v>3</v>
      </c>
      <c r="Q1067">
        <f t="shared" si="86"/>
        <v>16.2</v>
      </c>
      <c r="R1067" s="10">
        <f t="shared" si="82"/>
        <v>41661.381041666667</v>
      </c>
      <c r="S1067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5"/>
        <v>3</v>
      </c>
      <c r="Q1068">
        <f t="shared" si="86"/>
        <v>34.130000000000003</v>
      </c>
      <c r="R1068" s="10">
        <f t="shared" si="82"/>
        <v>41445.962754629632</v>
      </c>
      <c r="S1068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5"/>
        <v>26</v>
      </c>
      <c r="Q1069">
        <f t="shared" si="86"/>
        <v>13</v>
      </c>
      <c r="R1069" s="10">
        <f t="shared" si="82"/>
        <v>41599.855682870373</v>
      </c>
      <c r="S1069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5"/>
        <v>0</v>
      </c>
      <c r="Q1070">
        <f t="shared" si="86"/>
        <v>11.25</v>
      </c>
      <c r="R1070" s="10">
        <f t="shared" si="82"/>
        <v>42440.371111111104</v>
      </c>
      <c r="S1070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5"/>
        <v>39</v>
      </c>
      <c r="Q1071">
        <f t="shared" si="86"/>
        <v>40.479999999999997</v>
      </c>
      <c r="R1071" s="10">
        <f t="shared" si="82"/>
        <v>41572.229849537034</v>
      </c>
      <c r="S1071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5"/>
        <v>1</v>
      </c>
      <c r="Q1072">
        <f t="shared" si="86"/>
        <v>35</v>
      </c>
      <c r="R1072" s="10">
        <f t="shared" si="82"/>
        <v>41163.011828703704</v>
      </c>
      <c r="S1072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5"/>
        <v>0</v>
      </c>
      <c r="Q1073">
        <f t="shared" si="86"/>
        <v>0</v>
      </c>
      <c r="R1073" s="10">
        <f t="shared" si="82"/>
        <v>42295.753391203703</v>
      </c>
      <c r="S1073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5"/>
        <v>0</v>
      </c>
      <c r="Q1074">
        <f t="shared" si="86"/>
        <v>12.75</v>
      </c>
      <c r="R1074" s="10">
        <f t="shared" si="82"/>
        <v>41645.832141203704</v>
      </c>
      <c r="S107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5"/>
        <v>1</v>
      </c>
      <c r="Q1075">
        <f t="shared" si="86"/>
        <v>10</v>
      </c>
      <c r="R1075" s="10">
        <f t="shared" si="82"/>
        <v>40802.964594907404</v>
      </c>
      <c r="S107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5"/>
        <v>6</v>
      </c>
      <c r="Q1076">
        <f t="shared" si="86"/>
        <v>113.57</v>
      </c>
      <c r="R1076" s="10">
        <f t="shared" si="82"/>
        <v>41613.172974537039</v>
      </c>
      <c r="S1076">
        <f t="shared" si="83"/>
        <v>41643.172974537039</v>
      </c>
      <c r="T1076">
        <f t="shared" si="84"/>
        <v>2014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5"/>
        <v>5</v>
      </c>
      <c r="Q1077">
        <f t="shared" si="86"/>
        <v>15</v>
      </c>
      <c r="R1077" s="10">
        <f t="shared" si="82"/>
        <v>41005.904120370367</v>
      </c>
      <c r="S1077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5"/>
        <v>63</v>
      </c>
      <c r="Q1078">
        <f t="shared" si="86"/>
        <v>48.28</v>
      </c>
      <c r="R1078" s="10">
        <f t="shared" si="82"/>
        <v>41838.377893518518</v>
      </c>
      <c r="S1078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5"/>
        <v>29</v>
      </c>
      <c r="Q1079">
        <f t="shared" si="86"/>
        <v>43.98</v>
      </c>
      <c r="R1079" s="10">
        <f t="shared" si="82"/>
        <v>42353.16679398148</v>
      </c>
      <c r="S1079">
        <f t="shared" si="83"/>
        <v>42383.16679398148</v>
      </c>
      <c r="T1079">
        <f t="shared" si="84"/>
        <v>2016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5"/>
        <v>8</v>
      </c>
      <c r="Q1080">
        <f t="shared" si="86"/>
        <v>9</v>
      </c>
      <c r="R1080" s="10">
        <f t="shared" si="82"/>
        <v>40701.195844907408</v>
      </c>
      <c r="S1080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5"/>
        <v>3</v>
      </c>
      <c r="Q1081">
        <f t="shared" si="86"/>
        <v>37.67</v>
      </c>
      <c r="R1081" s="10">
        <f t="shared" si="82"/>
        <v>42479.566388888896</v>
      </c>
      <c r="S1081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5"/>
        <v>9</v>
      </c>
      <c r="Q1082">
        <f t="shared" si="86"/>
        <v>18.579999999999998</v>
      </c>
      <c r="R1082" s="10">
        <f t="shared" si="82"/>
        <v>41740.138113425928</v>
      </c>
      <c r="S1082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5"/>
        <v>0</v>
      </c>
      <c r="Q1083">
        <f t="shared" si="86"/>
        <v>3</v>
      </c>
      <c r="R1083" s="10">
        <f t="shared" si="82"/>
        <v>42002.926990740743</v>
      </c>
      <c r="S1083">
        <f t="shared" si="83"/>
        <v>42032.926990740743</v>
      </c>
      <c r="T1083">
        <f t="shared" si="84"/>
        <v>2015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5"/>
        <v>1</v>
      </c>
      <c r="Q1084">
        <f t="shared" si="86"/>
        <v>18.670000000000002</v>
      </c>
      <c r="R1084" s="10">
        <f t="shared" si="82"/>
        <v>41101.906111111115</v>
      </c>
      <c r="S108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5"/>
        <v>1</v>
      </c>
      <c r="Q1085">
        <f t="shared" si="86"/>
        <v>410</v>
      </c>
      <c r="R1085" s="10">
        <f t="shared" si="82"/>
        <v>41793.659525462965</v>
      </c>
      <c r="S108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5"/>
        <v>0</v>
      </c>
      <c r="Q1086">
        <f t="shared" si="86"/>
        <v>0</v>
      </c>
      <c r="R1086" s="10">
        <f t="shared" si="82"/>
        <v>41829.912083333329</v>
      </c>
      <c r="S1086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5"/>
        <v>3</v>
      </c>
      <c r="Q1087">
        <f t="shared" si="86"/>
        <v>114</v>
      </c>
      <c r="R1087" s="10">
        <f t="shared" si="82"/>
        <v>42413.671006944445</v>
      </c>
      <c r="S1087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5"/>
        <v>0</v>
      </c>
      <c r="Q1088">
        <f t="shared" si="86"/>
        <v>7.5</v>
      </c>
      <c r="R1088" s="10">
        <f t="shared" si="82"/>
        <v>41845.866793981484</v>
      </c>
      <c r="S1088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5"/>
        <v>0</v>
      </c>
      <c r="Q1089">
        <f t="shared" si="86"/>
        <v>0</v>
      </c>
      <c r="R1089" s="10">
        <f t="shared" si="82"/>
        <v>41775.713969907411</v>
      </c>
      <c r="S1089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85"/>
        <v>14</v>
      </c>
      <c r="Q1090">
        <f t="shared" si="86"/>
        <v>43.42</v>
      </c>
      <c r="R1090" s="10">
        <f t="shared" si="82"/>
        <v>41723.799386574072</v>
      </c>
      <c r="S1090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85"/>
        <v>8</v>
      </c>
      <c r="Q1091">
        <f t="shared" si="86"/>
        <v>23.96</v>
      </c>
      <c r="R1091" s="10">
        <f t="shared" ref="R1091:R1154" si="87">(((J1091/60)/60)/24)+DATE(1970,1,1)</f>
        <v>42151.189525462964</v>
      </c>
      <c r="S1091">
        <f t="shared" ref="S1091:S1154" si="88">(((I1091/60)/60)/24)+DATE(1970,1,1)</f>
        <v>42181.189525462964</v>
      </c>
      <c r="T1091">
        <f t="shared" ref="T1091:T1154" si="89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0">
        <f t="shared" si="87"/>
        <v>42123.185798611114</v>
      </c>
      <c r="S1092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0">
        <f t="shared" si="87"/>
        <v>42440.820277777777</v>
      </c>
      <c r="S1093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0">
        <f t="shared" si="87"/>
        <v>41250.025902777779</v>
      </c>
      <c r="S1094">
        <f t="shared" si="88"/>
        <v>41280.025902777779</v>
      </c>
      <c r="T1094">
        <f t="shared" si="89"/>
        <v>2013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0">
        <f t="shared" si="87"/>
        <v>42396.973807870367</v>
      </c>
      <c r="S109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0">
        <f t="shared" si="87"/>
        <v>40795.713344907403</v>
      </c>
      <c r="S1096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0">
        <f t="shared" si="87"/>
        <v>41486.537268518521</v>
      </c>
      <c r="S1097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ref="P1098:P1161" si="90">ROUND((E1098/D1098)*100,0)</f>
        <v>18</v>
      </c>
      <c r="Q1098">
        <f t="shared" ref="Q1098:Q1161" si="91">IFERROR(ROUND(E1098/L1098,2),0)</f>
        <v>74.209999999999994</v>
      </c>
      <c r="R1098" s="10">
        <f t="shared" si="87"/>
        <v>41885.51798611111</v>
      </c>
      <c r="S1098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90"/>
        <v>0</v>
      </c>
      <c r="Q1099">
        <f t="shared" si="91"/>
        <v>6.71</v>
      </c>
      <c r="R1099" s="10">
        <f t="shared" si="87"/>
        <v>41660.792557870373</v>
      </c>
      <c r="S1099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90"/>
        <v>7</v>
      </c>
      <c r="Q1100">
        <f t="shared" si="91"/>
        <v>81.95</v>
      </c>
      <c r="R1100" s="10">
        <f t="shared" si="87"/>
        <v>41712.762673611112</v>
      </c>
      <c r="S1100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90"/>
        <v>1</v>
      </c>
      <c r="Q1101">
        <f t="shared" si="91"/>
        <v>25</v>
      </c>
      <c r="R1101" s="10">
        <f t="shared" si="87"/>
        <v>42107.836435185185</v>
      </c>
      <c r="S1101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90"/>
        <v>3</v>
      </c>
      <c r="Q1102">
        <f t="shared" si="91"/>
        <v>10</v>
      </c>
      <c r="R1102" s="10">
        <f t="shared" si="87"/>
        <v>42384.110775462963</v>
      </c>
      <c r="S1102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90"/>
        <v>0</v>
      </c>
      <c r="Q1103">
        <f t="shared" si="91"/>
        <v>6.83</v>
      </c>
      <c r="R1103" s="10">
        <f t="shared" si="87"/>
        <v>42538.77243055556</v>
      </c>
      <c r="S1103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90"/>
        <v>5</v>
      </c>
      <c r="Q1104">
        <f t="shared" si="91"/>
        <v>17.71</v>
      </c>
      <c r="R1104" s="10">
        <f t="shared" si="87"/>
        <v>41577.045428240745</v>
      </c>
      <c r="S110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90"/>
        <v>2</v>
      </c>
      <c r="Q1105">
        <f t="shared" si="91"/>
        <v>16.2</v>
      </c>
      <c r="R1105" s="10">
        <f t="shared" si="87"/>
        <v>42479.22210648148</v>
      </c>
      <c r="S110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90"/>
        <v>5</v>
      </c>
      <c r="Q1106">
        <f t="shared" si="91"/>
        <v>80.3</v>
      </c>
      <c r="R1106" s="10">
        <f t="shared" si="87"/>
        <v>41771.40996527778</v>
      </c>
      <c r="S1106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90"/>
        <v>0</v>
      </c>
      <c r="Q1107">
        <f t="shared" si="91"/>
        <v>71.55</v>
      </c>
      <c r="R1107" s="10">
        <f t="shared" si="87"/>
        <v>41692.135729166665</v>
      </c>
      <c r="S1107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90"/>
        <v>41</v>
      </c>
      <c r="Q1108">
        <f t="shared" si="91"/>
        <v>23.57</v>
      </c>
      <c r="R1108" s="10">
        <f t="shared" si="87"/>
        <v>40973.740451388891</v>
      </c>
      <c r="S1108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90"/>
        <v>0</v>
      </c>
      <c r="Q1109">
        <f t="shared" si="91"/>
        <v>0</v>
      </c>
      <c r="R1109" s="10">
        <f t="shared" si="87"/>
        <v>41813.861388888887</v>
      </c>
      <c r="S1109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90"/>
        <v>3</v>
      </c>
      <c r="Q1110">
        <f t="shared" si="91"/>
        <v>34.880000000000003</v>
      </c>
      <c r="R1110" s="10">
        <f t="shared" si="87"/>
        <v>40952.636979166666</v>
      </c>
      <c r="S1110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90"/>
        <v>0</v>
      </c>
      <c r="Q1111">
        <f t="shared" si="91"/>
        <v>15</v>
      </c>
      <c r="R1111" s="10">
        <f t="shared" si="87"/>
        <v>42662.752199074079</v>
      </c>
      <c r="S1111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90"/>
        <v>1</v>
      </c>
      <c r="Q1112">
        <f t="shared" si="91"/>
        <v>23.18</v>
      </c>
      <c r="R1112" s="10">
        <f t="shared" si="87"/>
        <v>41220.933124999996</v>
      </c>
      <c r="S1112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90"/>
        <v>0</v>
      </c>
      <c r="Q1113">
        <f t="shared" si="91"/>
        <v>1</v>
      </c>
      <c r="R1113" s="10">
        <f t="shared" si="87"/>
        <v>42347.203587962969</v>
      </c>
      <c r="S1113">
        <f t="shared" si="88"/>
        <v>42377.203587962969</v>
      </c>
      <c r="T1113">
        <f t="shared" si="89"/>
        <v>2016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90"/>
        <v>36</v>
      </c>
      <c r="Q1114">
        <f t="shared" si="91"/>
        <v>100.23</v>
      </c>
      <c r="R1114" s="10">
        <f t="shared" si="87"/>
        <v>41963.759386574078</v>
      </c>
      <c r="S1114">
        <f t="shared" si="88"/>
        <v>42023.354166666672</v>
      </c>
      <c r="T1114">
        <f t="shared" si="89"/>
        <v>2015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90"/>
        <v>1</v>
      </c>
      <c r="Q1115">
        <f t="shared" si="91"/>
        <v>5</v>
      </c>
      <c r="R1115" s="10">
        <f t="shared" si="87"/>
        <v>41835.977083333331</v>
      </c>
      <c r="S111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90"/>
        <v>0</v>
      </c>
      <c r="Q1116">
        <f t="shared" si="91"/>
        <v>3.33</v>
      </c>
      <c r="R1116" s="10">
        <f t="shared" si="87"/>
        <v>41526.345914351856</v>
      </c>
      <c r="S1116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90"/>
        <v>0</v>
      </c>
      <c r="Q1117">
        <f t="shared" si="91"/>
        <v>13.25</v>
      </c>
      <c r="R1117" s="10">
        <f t="shared" si="87"/>
        <v>42429.695543981477</v>
      </c>
      <c r="S1117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90"/>
        <v>0</v>
      </c>
      <c r="Q1118">
        <f t="shared" si="91"/>
        <v>17.850000000000001</v>
      </c>
      <c r="R1118" s="10">
        <f t="shared" si="87"/>
        <v>41009.847314814811</v>
      </c>
      <c r="S1118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90"/>
        <v>8</v>
      </c>
      <c r="Q1119">
        <f t="shared" si="91"/>
        <v>10.38</v>
      </c>
      <c r="R1119" s="10">
        <f t="shared" si="87"/>
        <v>42333.598530092597</v>
      </c>
      <c r="S1119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90"/>
        <v>2</v>
      </c>
      <c r="Q1120">
        <f t="shared" si="91"/>
        <v>36.33</v>
      </c>
      <c r="R1120" s="10">
        <f t="shared" si="87"/>
        <v>41704.16642361111</v>
      </c>
      <c r="S1120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90"/>
        <v>0</v>
      </c>
      <c r="Q1121">
        <f t="shared" si="91"/>
        <v>5</v>
      </c>
      <c r="R1121" s="10">
        <f t="shared" si="87"/>
        <v>41722.792407407411</v>
      </c>
      <c r="S1121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90"/>
        <v>0</v>
      </c>
      <c r="Q1122">
        <f t="shared" si="91"/>
        <v>0</v>
      </c>
      <c r="R1122" s="10">
        <f t="shared" si="87"/>
        <v>40799.872685185182</v>
      </c>
      <c r="S1122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90"/>
        <v>0</v>
      </c>
      <c r="Q1123">
        <f t="shared" si="91"/>
        <v>5.8</v>
      </c>
      <c r="R1123" s="10">
        <f t="shared" si="87"/>
        <v>42412.934212962966</v>
      </c>
      <c r="S1123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90"/>
        <v>0</v>
      </c>
      <c r="Q1124">
        <f t="shared" si="91"/>
        <v>0</v>
      </c>
      <c r="R1124" s="10">
        <f t="shared" si="87"/>
        <v>41410.703993055555</v>
      </c>
      <c r="S112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90"/>
        <v>0</v>
      </c>
      <c r="Q1125">
        <f t="shared" si="91"/>
        <v>3.67</v>
      </c>
      <c r="R1125" s="10">
        <f t="shared" si="87"/>
        <v>41718.5237037037</v>
      </c>
      <c r="S112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90"/>
        <v>0</v>
      </c>
      <c r="Q1126">
        <f t="shared" si="91"/>
        <v>60.71</v>
      </c>
      <c r="R1126" s="10">
        <f t="shared" si="87"/>
        <v>42094.667256944449</v>
      </c>
      <c r="S1126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90"/>
        <v>0</v>
      </c>
      <c r="Q1127">
        <f t="shared" si="91"/>
        <v>0</v>
      </c>
      <c r="R1127" s="10">
        <f t="shared" si="87"/>
        <v>42212.624189814815</v>
      </c>
      <c r="S1127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90"/>
        <v>1</v>
      </c>
      <c r="Q1128">
        <f t="shared" si="91"/>
        <v>5</v>
      </c>
      <c r="R1128" s="10">
        <f t="shared" si="87"/>
        <v>42535.327476851846</v>
      </c>
      <c r="S1128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90"/>
        <v>2</v>
      </c>
      <c r="Q1129">
        <f t="shared" si="91"/>
        <v>25.43</v>
      </c>
      <c r="R1129" s="10">
        <f t="shared" si="87"/>
        <v>41926.854166666664</v>
      </c>
      <c r="S1129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90"/>
        <v>0</v>
      </c>
      <c r="Q1130">
        <f t="shared" si="91"/>
        <v>1</v>
      </c>
      <c r="R1130" s="10">
        <f t="shared" si="87"/>
        <v>41828.649502314816</v>
      </c>
      <c r="S1130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90"/>
        <v>0</v>
      </c>
      <c r="Q1131">
        <f t="shared" si="91"/>
        <v>10.5</v>
      </c>
      <c r="R1131" s="10">
        <f t="shared" si="87"/>
        <v>42496.264965277776</v>
      </c>
      <c r="S1131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90"/>
        <v>0</v>
      </c>
      <c r="Q1132">
        <f t="shared" si="91"/>
        <v>3.67</v>
      </c>
      <c r="R1132" s="10">
        <f t="shared" si="87"/>
        <v>41908.996527777781</v>
      </c>
      <c r="S1132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90"/>
        <v>0</v>
      </c>
      <c r="Q1133">
        <f t="shared" si="91"/>
        <v>0</v>
      </c>
      <c r="R1133" s="10">
        <f t="shared" si="87"/>
        <v>42332.908194444448</v>
      </c>
      <c r="S1133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90"/>
        <v>14</v>
      </c>
      <c r="Q1134">
        <f t="shared" si="91"/>
        <v>110.62</v>
      </c>
      <c r="R1134" s="10">
        <f t="shared" si="87"/>
        <v>42706.115405092598</v>
      </c>
      <c r="S1134">
        <f t="shared" si="88"/>
        <v>42736.115405092598</v>
      </c>
      <c r="T1134">
        <f t="shared" si="89"/>
        <v>2017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90"/>
        <v>1</v>
      </c>
      <c r="Q1135">
        <f t="shared" si="91"/>
        <v>20</v>
      </c>
      <c r="R1135" s="10">
        <f t="shared" si="87"/>
        <v>41821.407187500001</v>
      </c>
      <c r="S113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90"/>
        <v>0</v>
      </c>
      <c r="Q1136">
        <f t="shared" si="91"/>
        <v>1</v>
      </c>
      <c r="R1136" s="10">
        <f t="shared" si="87"/>
        <v>41958.285046296296</v>
      </c>
      <c r="S1136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90"/>
        <v>5</v>
      </c>
      <c r="Q1137">
        <f t="shared" si="91"/>
        <v>50</v>
      </c>
      <c r="R1137" s="10">
        <f t="shared" si="87"/>
        <v>42558.989513888882</v>
      </c>
      <c r="S1137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90"/>
        <v>6</v>
      </c>
      <c r="Q1138">
        <f t="shared" si="91"/>
        <v>45</v>
      </c>
      <c r="R1138" s="10">
        <f t="shared" si="87"/>
        <v>42327.671631944439</v>
      </c>
      <c r="S1138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90"/>
        <v>40</v>
      </c>
      <c r="Q1139">
        <f t="shared" si="91"/>
        <v>253.21</v>
      </c>
      <c r="R1139" s="10">
        <f t="shared" si="87"/>
        <v>42453.819687499999</v>
      </c>
      <c r="S1139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90"/>
        <v>0</v>
      </c>
      <c r="Q1140">
        <f t="shared" si="91"/>
        <v>31.25</v>
      </c>
      <c r="R1140" s="10">
        <f t="shared" si="87"/>
        <v>42736.9066087963</v>
      </c>
      <c r="S1140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90"/>
        <v>0</v>
      </c>
      <c r="Q1141">
        <f t="shared" si="91"/>
        <v>5</v>
      </c>
      <c r="R1141" s="10">
        <f t="shared" si="87"/>
        <v>41975.347523148142</v>
      </c>
      <c r="S1141">
        <f t="shared" si="88"/>
        <v>42005.347523148142</v>
      </c>
      <c r="T1141">
        <f t="shared" si="89"/>
        <v>2015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90"/>
        <v>0</v>
      </c>
      <c r="Q1142">
        <f t="shared" si="91"/>
        <v>0</v>
      </c>
      <c r="R1142" s="10">
        <f t="shared" si="87"/>
        <v>42192.462048611109</v>
      </c>
      <c r="S1142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90"/>
        <v>0</v>
      </c>
      <c r="Q1143">
        <f t="shared" si="91"/>
        <v>0</v>
      </c>
      <c r="R1143" s="10">
        <f t="shared" si="87"/>
        <v>42164.699652777781</v>
      </c>
      <c r="S1143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90"/>
        <v>0</v>
      </c>
      <c r="Q1144">
        <f t="shared" si="91"/>
        <v>0</v>
      </c>
      <c r="R1144" s="10">
        <f t="shared" si="87"/>
        <v>42022.006099537044</v>
      </c>
      <c r="S114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90"/>
        <v>0</v>
      </c>
      <c r="Q1145">
        <f t="shared" si="91"/>
        <v>23.25</v>
      </c>
      <c r="R1145" s="10">
        <f t="shared" si="87"/>
        <v>42325.19358796296</v>
      </c>
      <c r="S114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90"/>
        <v>0</v>
      </c>
      <c r="Q1146">
        <f t="shared" si="91"/>
        <v>0</v>
      </c>
      <c r="R1146" s="10">
        <f t="shared" si="87"/>
        <v>42093.181944444441</v>
      </c>
      <c r="S1146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90"/>
        <v>0</v>
      </c>
      <c r="Q1147">
        <f t="shared" si="91"/>
        <v>100</v>
      </c>
      <c r="R1147" s="10">
        <f t="shared" si="87"/>
        <v>41854.747592592597</v>
      </c>
      <c r="S1147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90"/>
        <v>9</v>
      </c>
      <c r="Q1148">
        <f t="shared" si="91"/>
        <v>44.17</v>
      </c>
      <c r="R1148" s="10">
        <f t="shared" si="87"/>
        <v>41723.9533912037</v>
      </c>
      <c r="S1148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90"/>
        <v>0</v>
      </c>
      <c r="Q1149">
        <f t="shared" si="91"/>
        <v>0</v>
      </c>
      <c r="R1149" s="10">
        <f t="shared" si="87"/>
        <v>41871.972025462965</v>
      </c>
      <c r="S1149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90"/>
        <v>0</v>
      </c>
      <c r="Q1150">
        <f t="shared" si="91"/>
        <v>24.33</v>
      </c>
      <c r="R1150" s="10">
        <f t="shared" si="87"/>
        <v>42675.171076388884</v>
      </c>
      <c r="S1150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90"/>
        <v>0</v>
      </c>
      <c r="Q1151">
        <f t="shared" si="91"/>
        <v>37.5</v>
      </c>
      <c r="R1151" s="10">
        <f t="shared" si="87"/>
        <v>42507.71025462963</v>
      </c>
      <c r="S1151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90"/>
        <v>10</v>
      </c>
      <c r="Q1152">
        <f t="shared" si="91"/>
        <v>42</v>
      </c>
      <c r="R1152" s="10">
        <f t="shared" si="87"/>
        <v>42317.954571759255</v>
      </c>
      <c r="S1152">
        <f t="shared" si="88"/>
        <v>42377.954571759255</v>
      </c>
      <c r="T1152">
        <f t="shared" si="89"/>
        <v>2016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90"/>
        <v>0</v>
      </c>
      <c r="Q1153">
        <f t="shared" si="91"/>
        <v>0</v>
      </c>
      <c r="R1153" s="10">
        <f t="shared" si="87"/>
        <v>42224.102581018517</v>
      </c>
      <c r="S1153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90"/>
        <v>6</v>
      </c>
      <c r="Q1154">
        <f t="shared" si="91"/>
        <v>60.73</v>
      </c>
      <c r="R1154" s="10">
        <f t="shared" si="87"/>
        <v>42109.709629629629</v>
      </c>
      <c r="S115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90"/>
        <v>1</v>
      </c>
      <c r="Q1155">
        <f t="shared" si="91"/>
        <v>50</v>
      </c>
      <c r="R1155" s="10">
        <f t="shared" ref="R1155:R1218" si="92">(((J1155/60)/60)/24)+DATE(1970,1,1)</f>
        <v>42143.714178240742</v>
      </c>
      <c r="S1155">
        <f t="shared" ref="S1155:S1218" si="93">(((I1155/60)/60)/24)+DATE(1970,1,1)</f>
        <v>42173.714178240742</v>
      </c>
      <c r="T1155">
        <f t="shared" ref="T1155:T1218" si="94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0">
        <f t="shared" si="92"/>
        <v>42223.108865740738</v>
      </c>
      <c r="S1156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0">
        <f t="shared" si="92"/>
        <v>41835.763981481483</v>
      </c>
      <c r="S1157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0">
        <f t="shared" si="92"/>
        <v>42029.07131944444</v>
      </c>
      <c r="S1158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0">
        <f t="shared" si="92"/>
        <v>41918.628240740742</v>
      </c>
      <c r="S1159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0">
        <f t="shared" si="92"/>
        <v>41952.09175925926</v>
      </c>
      <c r="S1160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0">
        <f t="shared" si="92"/>
        <v>42154.726446759261</v>
      </c>
      <c r="S1161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ref="P1162:P1225" si="95">ROUND((E1162/D1162)*100,0)</f>
        <v>4</v>
      </c>
      <c r="Q1162">
        <f t="shared" ref="Q1162:Q1225" si="96">IFERROR(ROUND(E1162/L1162,2),0)</f>
        <v>60.79</v>
      </c>
      <c r="R1162" s="10">
        <f t="shared" si="92"/>
        <v>42061.154930555553</v>
      </c>
      <c r="S1162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5"/>
        <v>0</v>
      </c>
      <c r="Q1163">
        <f t="shared" si="96"/>
        <v>0</v>
      </c>
      <c r="R1163" s="10">
        <f t="shared" si="92"/>
        <v>42122.629502314812</v>
      </c>
      <c r="S1163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5"/>
        <v>0</v>
      </c>
      <c r="Q1164">
        <f t="shared" si="96"/>
        <v>17.5</v>
      </c>
      <c r="R1164" s="10">
        <f t="shared" si="92"/>
        <v>41876.683611111112</v>
      </c>
      <c r="S116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5"/>
        <v>0</v>
      </c>
      <c r="Q1165">
        <f t="shared" si="96"/>
        <v>0</v>
      </c>
      <c r="R1165" s="10">
        <f t="shared" si="92"/>
        <v>41830.723611111112</v>
      </c>
      <c r="S116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5"/>
        <v>0</v>
      </c>
      <c r="Q1166">
        <f t="shared" si="96"/>
        <v>0</v>
      </c>
      <c r="R1166" s="10">
        <f t="shared" si="92"/>
        <v>42509.724328703705</v>
      </c>
      <c r="S1166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5"/>
        <v>21</v>
      </c>
      <c r="Q1167">
        <f t="shared" si="96"/>
        <v>82.82</v>
      </c>
      <c r="R1167" s="10">
        <f t="shared" si="92"/>
        <v>41792.214467592588</v>
      </c>
      <c r="S1167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5"/>
        <v>19</v>
      </c>
      <c r="Q1168">
        <f t="shared" si="96"/>
        <v>358.88</v>
      </c>
      <c r="R1168" s="10">
        <f t="shared" si="92"/>
        <v>42150.485439814816</v>
      </c>
      <c r="S1168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5"/>
        <v>2</v>
      </c>
      <c r="Q1169">
        <f t="shared" si="96"/>
        <v>61.19</v>
      </c>
      <c r="R1169" s="10">
        <f t="shared" si="92"/>
        <v>41863.734895833331</v>
      </c>
      <c r="S1169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5"/>
        <v>6</v>
      </c>
      <c r="Q1170">
        <f t="shared" si="96"/>
        <v>340</v>
      </c>
      <c r="R1170" s="10">
        <f t="shared" si="92"/>
        <v>42605.053993055553</v>
      </c>
      <c r="S1170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5"/>
        <v>0</v>
      </c>
      <c r="Q1171">
        <f t="shared" si="96"/>
        <v>5.67</v>
      </c>
      <c r="R1171" s="10">
        <f t="shared" si="92"/>
        <v>42027.353738425925</v>
      </c>
      <c r="S1171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5"/>
        <v>0</v>
      </c>
      <c r="Q1172">
        <f t="shared" si="96"/>
        <v>50</v>
      </c>
      <c r="R1172" s="10">
        <f t="shared" si="92"/>
        <v>42124.893182870372</v>
      </c>
      <c r="S1172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5"/>
        <v>0</v>
      </c>
      <c r="Q1173">
        <f t="shared" si="96"/>
        <v>25</v>
      </c>
      <c r="R1173" s="10">
        <f t="shared" si="92"/>
        <v>41938.804710648146</v>
      </c>
      <c r="S1173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5"/>
        <v>0</v>
      </c>
      <c r="Q1174">
        <f t="shared" si="96"/>
        <v>0</v>
      </c>
      <c r="R1174" s="10">
        <f t="shared" si="92"/>
        <v>41841.682314814818</v>
      </c>
      <c r="S117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5"/>
        <v>0</v>
      </c>
      <c r="Q1175">
        <f t="shared" si="96"/>
        <v>30</v>
      </c>
      <c r="R1175" s="10">
        <f t="shared" si="92"/>
        <v>42184.185844907406</v>
      </c>
      <c r="S117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5"/>
        <v>6</v>
      </c>
      <c r="Q1176">
        <f t="shared" si="96"/>
        <v>46.63</v>
      </c>
      <c r="R1176" s="10">
        <f t="shared" si="92"/>
        <v>42468.84174768519</v>
      </c>
      <c r="S1176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5"/>
        <v>3</v>
      </c>
      <c r="Q1177">
        <f t="shared" si="96"/>
        <v>65</v>
      </c>
      <c r="R1177" s="10">
        <f t="shared" si="92"/>
        <v>42170.728460648148</v>
      </c>
      <c r="S1177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5"/>
        <v>0</v>
      </c>
      <c r="Q1178">
        <f t="shared" si="96"/>
        <v>10</v>
      </c>
      <c r="R1178" s="10">
        <f t="shared" si="92"/>
        <v>42746.019652777773</v>
      </c>
      <c r="S1178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5"/>
        <v>0</v>
      </c>
      <c r="Q1179">
        <f t="shared" si="96"/>
        <v>0</v>
      </c>
      <c r="R1179" s="10">
        <f t="shared" si="92"/>
        <v>41897.660833333335</v>
      </c>
      <c r="S1179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5"/>
        <v>0</v>
      </c>
      <c r="Q1180">
        <f t="shared" si="96"/>
        <v>5</v>
      </c>
      <c r="R1180" s="10">
        <f t="shared" si="92"/>
        <v>41837.905694444446</v>
      </c>
      <c r="S1180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5"/>
        <v>5</v>
      </c>
      <c r="Q1181">
        <f t="shared" si="96"/>
        <v>640</v>
      </c>
      <c r="R1181" s="10">
        <f t="shared" si="92"/>
        <v>42275.720219907409</v>
      </c>
      <c r="S1181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5"/>
        <v>12</v>
      </c>
      <c r="Q1182">
        <f t="shared" si="96"/>
        <v>69.12</v>
      </c>
      <c r="R1182" s="10">
        <f t="shared" si="92"/>
        <v>41781.806875000002</v>
      </c>
      <c r="S1182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5"/>
        <v>0</v>
      </c>
      <c r="Q1183">
        <f t="shared" si="96"/>
        <v>1.33</v>
      </c>
      <c r="R1183" s="10">
        <f t="shared" si="92"/>
        <v>42034.339363425926</v>
      </c>
      <c r="S1183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5"/>
        <v>4</v>
      </c>
      <c r="Q1184">
        <f t="shared" si="96"/>
        <v>10.5</v>
      </c>
      <c r="R1184" s="10">
        <f t="shared" si="92"/>
        <v>42728.827407407407</v>
      </c>
      <c r="S1184">
        <f t="shared" si="93"/>
        <v>42747.695833333331</v>
      </c>
      <c r="T1184">
        <f t="shared" si="94"/>
        <v>2017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5"/>
        <v>4</v>
      </c>
      <c r="Q1185">
        <f t="shared" si="96"/>
        <v>33.33</v>
      </c>
      <c r="R1185" s="10">
        <f t="shared" si="92"/>
        <v>42656.86137731481</v>
      </c>
      <c r="S118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5"/>
        <v>105</v>
      </c>
      <c r="Q1186">
        <f t="shared" si="96"/>
        <v>61.56</v>
      </c>
      <c r="R1186" s="10">
        <f t="shared" si="92"/>
        <v>42741.599664351852</v>
      </c>
      <c r="S1186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5"/>
        <v>105</v>
      </c>
      <c r="Q1187">
        <f t="shared" si="96"/>
        <v>118.74</v>
      </c>
      <c r="R1187" s="10">
        <f t="shared" si="92"/>
        <v>42130.865150462967</v>
      </c>
      <c r="S1187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5"/>
        <v>107</v>
      </c>
      <c r="Q1188">
        <f t="shared" si="96"/>
        <v>65.08</v>
      </c>
      <c r="R1188" s="10">
        <f t="shared" si="92"/>
        <v>42123.86336805555</v>
      </c>
      <c r="S1188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5"/>
        <v>104</v>
      </c>
      <c r="Q1189">
        <f t="shared" si="96"/>
        <v>130.16</v>
      </c>
      <c r="R1189" s="10">
        <f t="shared" si="92"/>
        <v>42109.894942129627</v>
      </c>
      <c r="S1189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5"/>
        <v>161</v>
      </c>
      <c r="Q1190">
        <f t="shared" si="96"/>
        <v>37.78</v>
      </c>
      <c r="R1190" s="10">
        <f t="shared" si="92"/>
        <v>42711.700694444444</v>
      </c>
      <c r="S1190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5"/>
        <v>108</v>
      </c>
      <c r="Q1191">
        <f t="shared" si="96"/>
        <v>112.79</v>
      </c>
      <c r="R1191" s="10">
        <f t="shared" si="92"/>
        <v>42529.979108796295</v>
      </c>
      <c r="S1191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5"/>
        <v>135</v>
      </c>
      <c r="Q1192">
        <f t="shared" si="96"/>
        <v>51.92</v>
      </c>
      <c r="R1192" s="10">
        <f t="shared" si="92"/>
        <v>41852.665798611109</v>
      </c>
      <c r="S1192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5"/>
        <v>109</v>
      </c>
      <c r="Q1193">
        <f t="shared" si="96"/>
        <v>89.24</v>
      </c>
      <c r="R1193" s="10">
        <f t="shared" si="92"/>
        <v>42419.603703703702</v>
      </c>
      <c r="S1193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5"/>
        <v>290</v>
      </c>
      <c r="Q1194">
        <f t="shared" si="96"/>
        <v>19.329999999999998</v>
      </c>
      <c r="R1194" s="10">
        <f t="shared" si="92"/>
        <v>42747.506689814814</v>
      </c>
      <c r="S119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5"/>
        <v>104</v>
      </c>
      <c r="Q1195">
        <f t="shared" si="96"/>
        <v>79.97</v>
      </c>
      <c r="R1195" s="10">
        <f t="shared" si="92"/>
        <v>42409.776076388895</v>
      </c>
      <c r="S119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5"/>
        <v>322</v>
      </c>
      <c r="Q1196">
        <f t="shared" si="96"/>
        <v>56.41</v>
      </c>
      <c r="R1196" s="10">
        <f t="shared" si="92"/>
        <v>42072.488182870366</v>
      </c>
      <c r="S1196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5"/>
        <v>135</v>
      </c>
      <c r="Q1197">
        <f t="shared" si="96"/>
        <v>79.41</v>
      </c>
      <c r="R1197" s="10">
        <f t="shared" si="92"/>
        <v>42298.34783564815</v>
      </c>
      <c r="S1197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5"/>
        <v>270</v>
      </c>
      <c r="Q1198">
        <f t="shared" si="96"/>
        <v>76.44</v>
      </c>
      <c r="R1198" s="10">
        <f t="shared" si="92"/>
        <v>42326.818738425922</v>
      </c>
      <c r="S1198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5"/>
        <v>253</v>
      </c>
      <c r="Q1199">
        <f t="shared" si="96"/>
        <v>121</v>
      </c>
      <c r="R1199" s="10">
        <f t="shared" si="92"/>
        <v>42503.66474537037</v>
      </c>
      <c r="S1199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5"/>
        <v>261</v>
      </c>
      <c r="Q1200">
        <f t="shared" si="96"/>
        <v>54.62</v>
      </c>
      <c r="R1200" s="10">
        <f t="shared" si="92"/>
        <v>42333.619050925925</v>
      </c>
      <c r="S1200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5"/>
        <v>101</v>
      </c>
      <c r="Q1201">
        <f t="shared" si="96"/>
        <v>299.22000000000003</v>
      </c>
      <c r="R1201" s="10">
        <f t="shared" si="92"/>
        <v>42161.770833333328</v>
      </c>
      <c r="S1201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5"/>
        <v>126</v>
      </c>
      <c r="Q1202">
        <f t="shared" si="96"/>
        <v>58.53</v>
      </c>
      <c r="R1202" s="10">
        <f t="shared" si="92"/>
        <v>42089.477500000001</v>
      </c>
      <c r="S1202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5"/>
        <v>102</v>
      </c>
      <c r="Q1203">
        <f t="shared" si="96"/>
        <v>55.37</v>
      </c>
      <c r="R1203" s="10">
        <f t="shared" si="92"/>
        <v>42536.60701388889</v>
      </c>
      <c r="S1203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5"/>
        <v>199</v>
      </c>
      <c r="Q1204">
        <f t="shared" si="96"/>
        <v>183.8</v>
      </c>
      <c r="R1204" s="10">
        <f t="shared" si="92"/>
        <v>42152.288819444439</v>
      </c>
      <c r="S120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5"/>
        <v>102</v>
      </c>
      <c r="Q1205">
        <f t="shared" si="96"/>
        <v>165.35</v>
      </c>
      <c r="R1205" s="10">
        <f t="shared" si="92"/>
        <v>42125.614895833336</v>
      </c>
      <c r="S120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5"/>
        <v>103</v>
      </c>
      <c r="Q1206">
        <f t="shared" si="96"/>
        <v>234.79</v>
      </c>
      <c r="R1206" s="10">
        <f t="shared" si="92"/>
        <v>42297.748067129629</v>
      </c>
      <c r="S1206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5"/>
        <v>101</v>
      </c>
      <c r="Q1207">
        <f t="shared" si="96"/>
        <v>211.48</v>
      </c>
      <c r="R1207" s="10">
        <f t="shared" si="92"/>
        <v>42138.506377314814</v>
      </c>
      <c r="S1207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5"/>
        <v>115</v>
      </c>
      <c r="Q1208">
        <f t="shared" si="96"/>
        <v>32.340000000000003</v>
      </c>
      <c r="R1208" s="10">
        <f t="shared" si="92"/>
        <v>42772.776076388895</v>
      </c>
      <c r="S1208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5"/>
        <v>104</v>
      </c>
      <c r="Q1209">
        <f t="shared" si="96"/>
        <v>123.38</v>
      </c>
      <c r="R1209" s="10">
        <f t="shared" si="92"/>
        <v>42430.430243055554</v>
      </c>
      <c r="S1209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5"/>
        <v>155</v>
      </c>
      <c r="Q1210">
        <f t="shared" si="96"/>
        <v>207.07</v>
      </c>
      <c r="R1210" s="10">
        <f t="shared" si="92"/>
        <v>42423.709074074075</v>
      </c>
      <c r="S1210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5"/>
        <v>106</v>
      </c>
      <c r="Q1211">
        <f t="shared" si="96"/>
        <v>138.26</v>
      </c>
      <c r="R1211" s="10">
        <f t="shared" si="92"/>
        <v>42761.846122685187</v>
      </c>
      <c r="S1211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5"/>
        <v>254</v>
      </c>
      <c r="Q1212">
        <f t="shared" si="96"/>
        <v>493.82</v>
      </c>
      <c r="R1212" s="10">
        <f t="shared" si="92"/>
        <v>42132.941805555558</v>
      </c>
      <c r="S1212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5"/>
        <v>101</v>
      </c>
      <c r="Q1213">
        <f t="shared" si="96"/>
        <v>168.5</v>
      </c>
      <c r="R1213" s="10">
        <f t="shared" si="92"/>
        <v>42515.866446759261</v>
      </c>
      <c r="S1213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5"/>
        <v>129</v>
      </c>
      <c r="Q1214">
        <f t="shared" si="96"/>
        <v>38.869999999999997</v>
      </c>
      <c r="R1214" s="10">
        <f t="shared" si="92"/>
        <v>42318.950173611112</v>
      </c>
      <c r="S12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5"/>
        <v>102</v>
      </c>
      <c r="Q1215">
        <f t="shared" si="96"/>
        <v>61.53</v>
      </c>
      <c r="R1215" s="10">
        <f t="shared" si="92"/>
        <v>42731.755787037036</v>
      </c>
      <c r="S1215">
        <f t="shared" si="93"/>
        <v>42766.755787037036</v>
      </c>
      <c r="T1215">
        <f t="shared" si="94"/>
        <v>2017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5"/>
        <v>132</v>
      </c>
      <c r="Q1216">
        <f t="shared" si="96"/>
        <v>105.44</v>
      </c>
      <c r="R1216" s="10">
        <f t="shared" si="92"/>
        <v>42104.840335648143</v>
      </c>
      <c r="S1216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5"/>
        <v>786</v>
      </c>
      <c r="Q1217">
        <f t="shared" si="96"/>
        <v>71.59</v>
      </c>
      <c r="R1217" s="10">
        <f t="shared" si="92"/>
        <v>41759.923101851848</v>
      </c>
      <c r="S1217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95"/>
        <v>146</v>
      </c>
      <c r="Q1218">
        <f t="shared" si="96"/>
        <v>91.88</v>
      </c>
      <c r="R1218" s="10">
        <f t="shared" si="92"/>
        <v>42247.616400462968</v>
      </c>
      <c r="S1218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95"/>
        <v>103</v>
      </c>
      <c r="Q1219">
        <f t="shared" si="96"/>
        <v>148.57</v>
      </c>
      <c r="R1219" s="10">
        <f t="shared" ref="R1219:R1282" si="97">(((J1219/60)/60)/24)+DATE(1970,1,1)</f>
        <v>42535.809490740736</v>
      </c>
      <c r="S1219">
        <f t="shared" ref="S1219:S1282" si="98">(((I1219/60)/60)/24)+DATE(1970,1,1)</f>
        <v>42565.809490740736</v>
      </c>
      <c r="T1219">
        <f t="shared" ref="T1219:T1282" si="9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0">
        <f t="shared" si="97"/>
        <v>42278.662037037036</v>
      </c>
      <c r="S1220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0">
        <f t="shared" si="97"/>
        <v>42633.461956018517</v>
      </c>
      <c r="S1221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0">
        <f t="shared" si="97"/>
        <v>42211.628611111111</v>
      </c>
      <c r="S1222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0">
        <f t="shared" si="97"/>
        <v>42680.47555555556</v>
      </c>
      <c r="S1223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0">
        <f t="shared" si="97"/>
        <v>42430.720451388886</v>
      </c>
      <c r="S122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0">
        <f t="shared" si="97"/>
        <v>42654.177187499998</v>
      </c>
      <c r="S122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ref="P1226:P1289" si="100">ROUND((E1226/D1226)*100,0)</f>
        <v>7</v>
      </c>
      <c r="Q1226">
        <f t="shared" ref="Q1226:Q1289" si="101">IFERROR(ROUND(E1226/L1226,2),0)</f>
        <v>58.89</v>
      </c>
      <c r="R1226" s="10">
        <f t="shared" si="97"/>
        <v>41736.549791666665</v>
      </c>
      <c r="S1226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100"/>
        <v>4</v>
      </c>
      <c r="Q1227">
        <f t="shared" si="101"/>
        <v>44</v>
      </c>
      <c r="R1227" s="10">
        <f t="shared" si="97"/>
        <v>41509.905995370369</v>
      </c>
      <c r="S1227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100"/>
        <v>4</v>
      </c>
      <c r="Q1228">
        <f t="shared" si="101"/>
        <v>48.43</v>
      </c>
      <c r="R1228" s="10">
        <f t="shared" si="97"/>
        <v>41715.874780092592</v>
      </c>
      <c r="S1228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100"/>
        <v>0</v>
      </c>
      <c r="Q1229">
        <f t="shared" si="101"/>
        <v>0</v>
      </c>
      <c r="R1229" s="10">
        <f t="shared" si="97"/>
        <v>41827.919166666667</v>
      </c>
      <c r="S1229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100"/>
        <v>29</v>
      </c>
      <c r="Q1230">
        <f t="shared" si="101"/>
        <v>61.04</v>
      </c>
      <c r="R1230" s="10">
        <f t="shared" si="97"/>
        <v>40754.729259259257</v>
      </c>
      <c r="S1230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100"/>
        <v>1</v>
      </c>
      <c r="Q1231">
        <f t="shared" si="101"/>
        <v>25</v>
      </c>
      <c r="R1231" s="10">
        <f t="shared" si="97"/>
        <v>40985.459803240738</v>
      </c>
      <c r="S1231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100"/>
        <v>0</v>
      </c>
      <c r="Q1232">
        <f t="shared" si="101"/>
        <v>0</v>
      </c>
      <c r="R1232" s="10">
        <f t="shared" si="97"/>
        <v>40568.972569444442</v>
      </c>
      <c r="S1232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100"/>
        <v>0</v>
      </c>
      <c r="Q1233">
        <f t="shared" si="101"/>
        <v>0</v>
      </c>
      <c r="R1233" s="10">
        <f t="shared" si="97"/>
        <v>42193.941759259258</v>
      </c>
      <c r="S1233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100"/>
        <v>1</v>
      </c>
      <c r="Q1234">
        <f t="shared" si="101"/>
        <v>40</v>
      </c>
      <c r="R1234" s="10">
        <f t="shared" si="97"/>
        <v>41506.848032407412</v>
      </c>
      <c r="S123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100"/>
        <v>12</v>
      </c>
      <c r="Q1235">
        <f t="shared" si="101"/>
        <v>19.329999999999998</v>
      </c>
      <c r="R1235" s="10">
        <f t="shared" si="97"/>
        <v>40939.948773148149</v>
      </c>
      <c r="S123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100"/>
        <v>0</v>
      </c>
      <c r="Q1236">
        <f t="shared" si="101"/>
        <v>0</v>
      </c>
      <c r="R1236" s="10">
        <f t="shared" si="97"/>
        <v>42007.788680555561</v>
      </c>
      <c r="S1236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100"/>
        <v>3</v>
      </c>
      <c r="Q1237">
        <f t="shared" si="101"/>
        <v>35</v>
      </c>
      <c r="R1237" s="10">
        <f t="shared" si="97"/>
        <v>41583.135405092595</v>
      </c>
      <c r="S1237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100"/>
        <v>0</v>
      </c>
      <c r="Q1238">
        <f t="shared" si="101"/>
        <v>0</v>
      </c>
      <c r="R1238" s="10">
        <f t="shared" si="97"/>
        <v>41110.680138888885</v>
      </c>
      <c r="S1238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100"/>
        <v>0</v>
      </c>
      <c r="Q1239">
        <f t="shared" si="101"/>
        <v>0</v>
      </c>
      <c r="R1239" s="10">
        <f t="shared" si="97"/>
        <v>41125.283159722225</v>
      </c>
      <c r="S1239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100"/>
        <v>18</v>
      </c>
      <c r="Q1240">
        <f t="shared" si="101"/>
        <v>59.33</v>
      </c>
      <c r="R1240" s="10">
        <f t="shared" si="97"/>
        <v>40731.61037037037</v>
      </c>
      <c r="S1240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100"/>
        <v>0</v>
      </c>
      <c r="Q1241">
        <f t="shared" si="101"/>
        <v>0</v>
      </c>
      <c r="R1241" s="10">
        <f t="shared" si="97"/>
        <v>40883.962581018517</v>
      </c>
      <c r="S1241">
        <f t="shared" si="98"/>
        <v>40913.962581018517</v>
      </c>
      <c r="T1241">
        <f t="shared" si="99"/>
        <v>2012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100"/>
        <v>3</v>
      </c>
      <c r="Q1242">
        <f t="shared" si="101"/>
        <v>30.13</v>
      </c>
      <c r="R1242" s="10">
        <f t="shared" si="97"/>
        <v>41409.040011574078</v>
      </c>
      <c r="S1242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100"/>
        <v>51</v>
      </c>
      <c r="Q1243">
        <f t="shared" si="101"/>
        <v>74.62</v>
      </c>
      <c r="R1243" s="10">
        <f t="shared" si="97"/>
        <v>41923.837731481479</v>
      </c>
      <c r="S1243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100"/>
        <v>1</v>
      </c>
      <c r="Q1244">
        <f t="shared" si="101"/>
        <v>5</v>
      </c>
      <c r="R1244" s="10">
        <f t="shared" si="97"/>
        <v>40782.165532407409</v>
      </c>
      <c r="S124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100"/>
        <v>14</v>
      </c>
      <c r="Q1245">
        <f t="shared" si="101"/>
        <v>44.5</v>
      </c>
      <c r="R1245" s="10">
        <f t="shared" si="97"/>
        <v>40671.879293981481</v>
      </c>
      <c r="S124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100"/>
        <v>104</v>
      </c>
      <c r="Q1246">
        <f t="shared" si="101"/>
        <v>46.13</v>
      </c>
      <c r="R1246" s="10">
        <f t="shared" si="97"/>
        <v>41355.825497685182</v>
      </c>
      <c r="S1246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100"/>
        <v>120</v>
      </c>
      <c r="Q1247">
        <f t="shared" si="101"/>
        <v>141.47</v>
      </c>
      <c r="R1247" s="10">
        <f t="shared" si="97"/>
        <v>41774.599930555552</v>
      </c>
      <c r="S1247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100"/>
        <v>117</v>
      </c>
      <c r="Q1248">
        <f t="shared" si="101"/>
        <v>75.48</v>
      </c>
      <c r="R1248" s="10">
        <f t="shared" si="97"/>
        <v>40838.043391203704</v>
      </c>
      <c r="S1248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100"/>
        <v>122</v>
      </c>
      <c r="Q1249">
        <f t="shared" si="101"/>
        <v>85.5</v>
      </c>
      <c r="R1249" s="10">
        <f t="shared" si="97"/>
        <v>41370.292303240742</v>
      </c>
      <c r="S1249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100"/>
        <v>152</v>
      </c>
      <c r="Q1250">
        <f t="shared" si="101"/>
        <v>64.25</v>
      </c>
      <c r="R1250" s="10">
        <f t="shared" si="97"/>
        <v>41767.656863425924</v>
      </c>
      <c r="S1250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100"/>
        <v>104</v>
      </c>
      <c r="Q1251">
        <f t="shared" si="101"/>
        <v>64.47</v>
      </c>
      <c r="R1251" s="10">
        <f t="shared" si="97"/>
        <v>41067.74086805556</v>
      </c>
      <c r="S1251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100"/>
        <v>200</v>
      </c>
      <c r="Q1252">
        <f t="shared" si="101"/>
        <v>118.2</v>
      </c>
      <c r="R1252" s="10">
        <f t="shared" si="97"/>
        <v>41843.64271990741</v>
      </c>
      <c r="S1252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100"/>
        <v>102</v>
      </c>
      <c r="Q1253">
        <f t="shared" si="101"/>
        <v>82.54</v>
      </c>
      <c r="R1253" s="10">
        <f t="shared" si="97"/>
        <v>40751.814432870371</v>
      </c>
      <c r="S1253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100"/>
        <v>138</v>
      </c>
      <c r="Q1254">
        <f t="shared" si="101"/>
        <v>34.17</v>
      </c>
      <c r="R1254" s="10">
        <f t="shared" si="97"/>
        <v>41543.988067129627</v>
      </c>
      <c r="S125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100"/>
        <v>303833</v>
      </c>
      <c r="Q1255">
        <f t="shared" si="101"/>
        <v>42.73</v>
      </c>
      <c r="R1255" s="10">
        <f t="shared" si="97"/>
        <v>41855.783645833333</v>
      </c>
      <c r="S125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100"/>
        <v>199</v>
      </c>
      <c r="Q1256">
        <f t="shared" si="101"/>
        <v>94.49</v>
      </c>
      <c r="R1256" s="10">
        <f t="shared" si="97"/>
        <v>40487.621365740742</v>
      </c>
      <c r="S1256">
        <f t="shared" si="98"/>
        <v>40544.207638888889</v>
      </c>
      <c r="T1256">
        <f t="shared" si="99"/>
        <v>2011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100"/>
        <v>202</v>
      </c>
      <c r="Q1257">
        <f t="shared" si="101"/>
        <v>55.7</v>
      </c>
      <c r="R1257" s="10">
        <f t="shared" si="97"/>
        <v>41579.845509259263</v>
      </c>
      <c r="S1257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100"/>
        <v>118</v>
      </c>
      <c r="Q1258">
        <f t="shared" si="101"/>
        <v>98.03</v>
      </c>
      <c r="R1258" s="10">
        <f t="shared" si="97"/>
        <v>40921.919340277782</v>
      </c>
      <c r="S1258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100"/>
        <v>295</v>
      </c>
      <c r="Q1259">
        <f t="shared" si="101"/>
        <v>92.1</v>
      </c>
      <c r="R1259" s="10">
        <f t="shared" si="97"/>
        <v>40587.085532407407</v>
      </c>
      <c r="S1259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100"/>
        <v>213</v>
      </c>
      <c r="Q1260">
        <f t="shared" si="101"/>
        <v>38.18</v>
      </c>
      <c r="R1260" s="10">
        <f t="shared" si="97"/>
        <v>41487.611250000002</v>
      </c>
      <c r="S1260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100"/>
        <v>104</v>
      </c>
      <c r="Q1261">
        <f t="shared" si="101"/>
        <v>27.15</v>
      </c>
      <c r="R1261" s="10">
        <f t="shared" si="97"/>
        <v>41766.970648148148</v>
      </c>
      <c r="S1261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100"/>
        <v>114</v>
      </c>
      <c r="Q1262">
        <f t="shared" si="101"/>
        <v>50.69</v>
      </c>
      <c r="R1262" s="10">
        <f t="shared" si="97"/>
        <v>41666.842824074076</v>
      </c>
      <c r="S1262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100"/>
        <v>101</v>
      </c>
      <c r="Q1263">
        <f t="shared" si="101"/>
        <v>38.94</v>
      </c>
      <c r="R1263" s="10">
        <f t="shared" si="97"/>
        <v>41638.342905092592</v>
      </c>
      <c r="S1263">
        <f t="shared" si="98"/>
        <v>41668.342905092592</v>
      </c>
      <c r="T1263">
        <f t="shared" si="99"/>
        <v>2014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100"/>
        <v>125</v>
      </c>
      <c r="Q1264">
        <f t="shared" si="101"/>
        <v>77.64</v>
      </c>
      <c r="R1264" s="10">
        <f t="shared" si="97"/>
        <v>41656.762638888889</v>
      </c>
      <c r="S126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100"/>
        <v>119</v>
      </c>
      <c r="Q1265">
        <f t="shared" si="101"/>
        <v>43.54</v>
      </c>
      <c r="R1265" s="10">
        <f t="shared" si="97"/>
        <v>41692.084143518521</v>
      </c>
      <c r="S126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100"/>
        <v>166</v>
      </c>
      <c r="Q1266">
        <f t="shared" si="101"/>
        <v>31.82</v>
      </c>
      <c r="R1266" s="10">
        <f t="shared" si="97"/>
        <v>41547.662997685184</v>
      </c>
      <c r="S1266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100"/>
        <v>119</v>
      </c>
      <c r="Q1267">
        <f t="shared" si="101"/>
        <v>63.18</v>
      </c>
      <c r="R1267" s="10">
        <f t="shared" si="97"/>
        <v>40465.655266203699</v>
      </c>
      <c r="S1267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100"/>
        <v>100</v>
      </c>
      <c r="Q1268">
        <f t="shared" si="101"/>
        <v>190.9</v>
      </c>
      <c r="R1268" s="10">
        <f t="shared" si="97"/>
        <v>41620.87667824074</v>
      </c>
      <c r="S1268">
        <f t="shared" si="98"/>
        <v>41650.87667824074</v>
      </c>
      <c r="T1268">
        <f t="shared" si="99"/>
        <v>2014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100"/>
        <v>102</v>
      </c>
      <c r="Q1269">
        <f t="shared" si="101"/>
        <v>140.86000000000001</v>
      </c>
      <c r="R1269" s="10">
        <f t="shared" si="97"/>
        <v>41449.585162037038</v>
      </c>
      <c r="S1269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100"/>
        <v>117</v>
      </c>
      <c r="Q1270">
        <f t="shared" si="101"/>
        <v>76.92</v>
      </c>
      <c r="R1270" s="10">
        <f t="shared" si="97"/>
        <v>41507.845451388886</v>
      </c>
      <c r="S1270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100"/>
        <v>109</v>
      </c>
      <c r="Q1271">
        <f t="shared" si="101"/>
        <v>99.16</v>
      </c>
      <c r="R1271" s="10">
        <f t="shared" si="97"/>
        <v>42445.823055555549</v>
      </c>
      <c r="S1271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100"/>
        <v>115</v>
      </c>
      <c r="Q1272">
        <f t="shared" si="101"/>
        <v>67.88</v>
      </c>
      <c r="R1272" s="10">
        <f t="shared" si="97"/>
        <v>40933.856967592597</v>
      </c>
      <c r="S1272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100"/>
        <v>102</v>
      </c>
      <c r="Q1273">
        <f t="shared" si="101"/>
        <v>246.29</v>
      </c>
      <c r="R1273" s="10">
        <f t="shared" si="97"/>
        <v>41561.683553240742</v>
      </c>
      <c r="S1273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100"/>
        <v>106</v>
      </c>
      <c r="Q1274">
        <f t="shared" si="101"/>
        <v>189.29</v>
      </c>
      <c r="R1274" s="10">
        <f t="shared" si="97"/>
        <v>40274.745127314818</v>
      </c>
      <c r="S127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100"/>
        <v>104</v>
      </c>
      <c r="Q1275">
        <f t="shared" si="101"/>
        <v>76.67</v>
      </c>
      <c r="R1275" s="10">
        <f t="shared" si="97"/>
        <v>41852.730219907404</v>
      </c>
      <c r="S127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100"/>
        <v>155</v>
      </c>
      <c r="Q1276">
        <f t="shared" si="101"/>
        <v>82.96</v>
      </c>
      <c r="R1276" s="10">
        <f t="shared" si="97"/>
        <v>41116.690104166664</v>
      </c>
      <c r="S1276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100"/>
        <v>162</v>
      </c>
      <c r="Q1277">
        <f t="shared" si="101"/>
        <v>62.52</v>
      </c>
      <c r="R1277" s="10">
        <f t="shared" si="97"/>
        <v>41458.867905092593</v>
      </c>
      <c r="S1277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100"/>
        <v>104</v>
      </c>
      <c r="Q1278">
        <f t="shared" si="101"/>
        <v>46.07</v>
      </c>
      <c r="R1278" s="10">
        <f t="shared" si="97"/>
        <v>40007.704247685186</v>
      </c>
      <c r="S1278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100"/>
        <v>106</v>
      </c>
      <c r="Q1279">
        <f t="shared" si="101"/>
        <v>38.54</v>
      </c>
      <c r="R1279" s="10">
        <f t="shared" si="97"/>
        <v>41121.561886574076</v>
      </c>
      <c r="S1279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100"/>
        <v>155</v>
      </c>
      <c r="Q1280">
        <f t="shared" si="101"/>
        <v>53.01</v>
      </c>
      <c r="R1280" s="10">
        <f t="shared" si="97"/>
        <v>41786.555162037039</v>
      </c>
      <c r="S1280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100"/>
        <v>111</v>
      </c>
      <c r="Q1281">
        <f t="shared" si="101"/>
        <v>73.36</v>
      </c>
      <c r="R1281" s="10">
        <f t="shared" si="97"/>
        <v>41682.099189814813</v>
      </c>
      <c r="S1281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100"/>
        <v>111</v>
      </c>
      <c r="Q1282">
        <f t="shared" si="101"/>
        <v>127.98</v>
      </c>
      <c r="R1282" s="10">
        <f t="shared" si="97"/>
        <v>40513.757569444446</v>
      </c>
      <c r="S1282">
        <f t="shared" si="98"/>
        <v>40603.757569444446</v>
      </c>
      <c r="T1282">
        <f t="shared" si="99"/>
        <v>2011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100"/>
        <v>111</v>
      </c>
      <c r="Q1283">
        <f t="shared" si="101"/>
        <v>104.73</v>
      </c>
      <c r="R1283" s="10">
        <f t="shared" ref="R1283:R1346" si="102">(((J1283/60)/60)/24)+DATE(1970,1,1)</f>
        <v>41463.743472222224</v>
      </c>
      <c r="S1283">
        <f t="shared" ref="S1283:S1346" si="103">(((I1283/60)/60)/24)+DATE(1970,1,1)</f>
        <v>41483.743472222224</v>
      </c>
      <c r="T1283">
        <f t="shared" ref="T1283:T1346" si="104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0">
        <f t="shared" si="102"/>
        <v>41586.475173611114</v>
      </c>
      <c r="S128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0">
        <f t="shared" si="102"/>
        <v>41320.717465277776</v>
      </c>
      <c r="S128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0">
        <f t="shared" si="102"/>
        <v>42712.23474537037</v>
      </c>
      <c r="S1286">
        <f t="shared" si="103"/>
        <v>42735.707638888889</v>
      </c>
      <c r="T1286">
        <f t="shared" si="104"/>
        <v>2016</v>
      </c>
    </row>
    <row r="1287" spans="1:20" ht="48" x14ac:dyDescent="0.2">
      <c r="A1287">
        <v>3429</v>
      </c>
      <c r="B1287" s="3" t="s">
        <v>3428</v>
      </c>
      <c r="C1287" s="3" t="s">
        <v>7539</v>
      </c>
      <c r="D1287" s="6">
        <v>150</v>
      </c>
      <c r="E1287" s="8">
        <v>195</v>
      </c>
      <c r="F1287" t="s">
        <v>8218</v>
      </c>
      <c r="G1287" t="s">
        <v>8224</v>
      </c>
      <c r="H1287" t="s">
        <v>8246</v>
      </c>
      <c r="I1287" s="12">
        <v>1478046661</v>
      </c>
      <c r="J1287" s="12">
        <v>1476837061</v>
      </c>
      <c r="K1287" t="b">
        <v>0</v>
      </c>
      <c r="L1287">
        <v>12</v>
      </c>
      <c r="M1287" t="b">
        <v>1</v>
      </c>
      <c r="N1287" t="s">
        <v>8273</v>
      </c>
      <c r="O1287" t="s">
        <v>8274</v>
      </c>
      <c r="P1287">
        <f t="shared" si="100"/>
        <v>130</v>
      </c>
      <c r="Q1287">
        <f t="shared" si="101"/>
        <v>16.25</v>
      </c>
      <c r="R1287" s="10">
        <f t="shared" si="102"/>
        <v>42662.021539351852</v>
      </c>
      <c r="S1287">
        <f t="shared" si="103"/>
        <v>42676.021539351852</v>
      </c>
      <c r="T1287">
        <f t="shared" si="104"/>
        <v>2016</v>
      </c>
    </row>
    <row r="1288" spans="1:20" ht="48" x14ac:dyDescent="0.2">
      <c r="A1288">
        <v>3536</v>
      </c>
      <c r="B1288" s="3" t="s">
        <v>3535</v>
      </c>
      <c r="C1288" s="3" t="s">
        <v>7646</v>
      </c>
      <c r="D1288" s="6">
        <v>150</v>
      </c>
      <c r="E1288" s="8">
        <v>230</v>
      </c>
      <c r="F1288" t="s">
        <v>8218</v>
      </c>
      <c r="G1288" t="s">
        <v>8224</v>
      </c>
      <c r="H1288" t="s">
        <v>8246</v>
      </c>
      <c r="I1288" s="12">
        <v>1450612740</v>
      </c>
      <c r="J1288" s="12">
        <v>1448040425</v>
      </c>
      <c r="K1288" t="b">
        <v>0</v>
      </c>
      <c r="L1288">
        <v>17</v>
      </c>
      <c r="M1288" t="b">
        <v>1</v>
      </c>
      <c r="N1288" t="s">
        <v>8273</v>
      </c>
      <c r="O1288" t="s">
        <v>8274</v>
      </c>
      <c r="P1288">
        <f t="shared" si="100"/>
        <v>153</v>
      </c>
      <c r="Q1288">
        <f t="shared" si="101"/>
        <v>13.53</v>
      </c>
      <c r="R1288" s="10">
        <f t="shared" si="102"/>
        <v>42328.727141203708</v>
      </c>
      <c r="S1288">
        <f t="shared" si="103"/>
        <v>42358.499305555553</v>
      </c>
      <c r="T1288">
        <f t="shared" si="104"/>
        <v>2015</v>
      </c>
    </row>
    <row r="1289" spans="1:20" ht="48" x14ac:dyDescent="0.2">
      <c r="A1289">
        <v>2820</v>
      </c>
      <c r="B1289" s="3" t="s">
        <v>2820</v>
      </c>
      <c r="C1289" s="3" t="s">
        <v>6930</v>
      </c>
      <c r="D1289" s="6">
        <v>200</v>
      </c>
      <c r="E1289" s="8">
        <v>272</v>
      </c>
      <c r="F1289" t="s">
        <v>8218</v>
      </c>
      <c r="G1289" t="s">
        <v>8224</v>
      </c>
      <c r="H1289" t="s">
        <v>8246</v>
      </c>
      <c r="I1289" s="12">
        <v>1456444800</v>
      </c>
      <c r="J1289" s="12">
        <v>1454337589</v>
      </c>
      <c r="K1289" t="b">
        <v>0</v>
      </c>
      <c r="L1289">
        <v>20</v>
      </c>
      <c r="M1289" t="b">
        <v>1</v>
      </c>
      <c r="N1289" t="s">
        <v>8273</v>
      </c>
      <c r="O1289" t="s">
        <v>8274</v>
      </c>
      <c r="P1289">
        <f t="shared" si="100"/>
        <v>136</v>
      </c>
      <c r="Q1289">
        <f t="shared" si="101"/>
        <v>13.6</v>
      </c>
      <c r="R1289" s="10">
        <f t="shared" si="102"/>
        <v>42401.610983796301</v>
      </c>
      <c r="S1289">
        <f t="shared" si="103"/>
        <v>42426</v>
      </c>
      <c r="T1289">
        <f t="shared" si="104"/>
        <v>2016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ref="P1290:P1353" si="105">ROUND((E1290/D1290)*100,0)</f>
        <v>100</v>
      </c>
      <c r="Q1290">
        <f t="shared" ref="Q1290:Q1353" si="106">IFERROR(ROUND(E1290/L1290,2),0)</f>
        <v>65.87</v>
      </c>
      <c r="R1290" s="10">
        <f t="shared" si="102"/>
        <v>42561.154664351852</v>
      </c>
      <c r="S1290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5"/>
        <v>125</v>
      </c>
      <c r="Q1291">
        <f t="shared" si="106"/>
        <v>36.08</v>
      </c>
      <c r="R1291" s="10">
        <f t="shared" si="102"/>
        <v>42709.134780092587</v>
      </c>
      <c r="S1291">
        <f t="shared" si="103"/>
        <v>42739.134780092587</v>
      </c>
      <c r="T1291">
        <f t="shared" si="104"/>
        <v>2017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5"/>
        <v>109</v>
      </c>
      <c r="Q1292">
        <f t="shared" si="106"/>
        <v>44.19</v>
      </c>
      <c r="R1292" s="10">
        <f t="shared" si="102"/>
        <v>42086.614942129629</v>
      </c>
      <c r="S1292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5"/>
        <v>146</v>
      </c>
      <c r="Q1293">
        <f t="shared" si="106"/>
        <v>104.07</v>
      </c>
      <c r="R1293" s="10">
        <f t="shared" si="102"/>
        <v>42064.652673611112</v>
      </c>
      <c r="S1293">
        <f t="shared" si="103"/>
        <v>42101.291666666672</v>
      </c>
      <c r="T1293">
        <f t="shared" si="104"/>
        <v>2015</v>
      </c>
    </row>
    <row r="1294" spans="1:20" ht="48" x14ac:dyDescent="0.2">
      <c r="A1294">
        <v>3588</v>
      </c>
      <c r="B1294" s="3" t="s">
        <v>3587</v>
      </c>
      <c r="C1294" s="3" t="s">
        <v>7698</v>
      </c>
      <c r="D1294" s="6">
        <v>200</v>
      </c>
      <c r="E1294" s="8">
        <v>201</v>
      </c>
      <c r="F1294" t="s">
        <v>8218</v>
      </c>
      <c r="G1294" t="s">
        <v>8224</v>
      </c>
      <c r="H1294" t="s">
        <v>8246</v>
      </c>
      <c r="I1294" s="12">
        <v>1430348400</v>
      </c>
      <c r="J1294" s="12">
        <v>1428436410</v>
      </c>
      <c r="K1294" t="b">
        <v>0</v>
      </c>
      <c r="L1294">
        <v>11</v>
      </c>
      <c r="M1294" t="b">
        <v>1</v>
      </c>
      <c r="N1294" t="s">
        <v>8273</v>
      </c>
      <c r="O1294" t="s">
        <v>8274</v>
      </c>
      <c r="P1294">
        <f t="shared" si="105"/>
        <v>101</v>
      </c>
      <c r="Q1294">
        <f t="shared" si="106"/>
        <v>18.27</v>
      </c>
      <c r="R1294" s="10">
        <f t="shared" si="102"/>
        <v>42101.828819444447</v>
      </c>
      <c r="S1294">
        <f t="shared" si="103"/>
        <v>42123.958333333328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5"/>
        <v>102</v>
      </c>
      <c r="Q1295">
        <f t="shared" si="106"/>
        <v>127.79</v>
      </c>
      <c r="R1295" s="10">
        <f t="shared" si="102"/>
        <v>42292.701053240744</v>
      </c>
      <c r="S1295">
        <f t="shared" si="103"/>
        <v>42322.742719907401</v>
      </c>
      <c r="T1295">
        <f t="shared" si="104"/>
        <v>2015</v>
      </c>
    </row>
    <row r="1296" spans="1:20" ht="32" x14ac:dyDescent="0.2">
      <c r="A1296">
        <v>3719</v>
      </c>
      <c r="B1296" s="3" t="s">
        <v>3716</v>
      </c>
      <c r="C1296" s="3" t="s">
        <v>7829</v>
      </c>
      <c r="D1296" s="6">
        <v>200</v>
      </c>
      <c r="E1296" s="8">
        <v>420</v>
      </c>
      <c r="F1296" t="s">
        <v>8218</v>
      </c>
      <c r="G1296" t="s">
        <v>8224</v>
      </c>
      <c r="H1296" t="s">
        <v>8246</v>
      </c>
      <c r="I1296" s="12">
        <v>1434994266</v>
      </c>
      <c r="J1296" s="12">
        <v>1432402266</v>
      </c>
      <c r="K1296" t="b">
        <v>0</v>
      </c>
      <c r="L1296">
        <v>4</v>
      </c>
      <c r="M1296" t="b">
        <v>1</v>
      </c>
      <c r="N1296" t="s">
        <v>8273</v>
      </c>
      <c r="O1296" t="s">
        <v>8274</v>
      </c>
      <c r="P1296">
        <f t="shared" si="105"/>
        <v>210</v>
      </c>
      <c r="Q1296">
        <f t="shared" si="106"/>
        <v>105</v>
      </c>
      <c r="R1296" s="10">
        <f t="shared" si="102"/>
        <v>42147.729930555557</v>
      </c>
      <c r="S1296">
        <f t="shared" si="103"/>
        <v>42177.729930555557</v>
      </c>
      <c r="T1296">
        <f t="shared" si="104"/>
        <v>2015</v>
      </c>
    </row>
    <row r="1297" spans="1:20" ht="48" x14ac:dyDescent="0.2">
      <c r="A1297">
        <v>3835</v>
      </c>
      <c r="B1297" s="3" t="s">
        <v>3832</v>
      </c>
      <c r="C1297" s="3" t="s">
        <v>7944</v>
      </c>
      <c r="D1297" s="6">
        <v>200</v>
      </c>
      <c r="E1297" s="8">
        <v>320</v>
      </c>
      <c r="F1297" t="s">
        <v>8218</v>
      </c>
      <c r="G1297" t="s">
        <v>8224</v>
      </c>
      <c r="H1297" t="s">
        <v>8246</v>
      </c>
      <c r="I1297" s="12">
        <v>1461278208</v>
      </c>
      <c r="J1297" s="12">
        <v>1459463808</v>
      </c>
      <c r="K1297" t="b">
        <v>0</v>
      </c>
      <c r="L1297">
        <v>8</v>
      </c>
      <c r="M1297" t="b">
        <v>1</v>
      </c>
      <c r="N1297" t="s">
        <v>8273</v>
      </c>
      <c r="O1297" t="s">
        <v>8274</v>
      </c>
      <c r="P1297">
        <f t="shared" si="105"/>
        <v>160</v>
      </c>
      <c r="Q1297">
        <f t="shared" si="106"/>
        <v>40</v>
      </c>
      <c r="R1297" s="10">
        <f t="shared" si="102"/>
        <v>42460.94222222222</v>
      </c>
      <c r="S1297">
        <f t="shared" si="103"/>
        <v>42481.94222222222</v>
      </c>
      <c r="T1297">
        <f t="shared" si="104"/>
        <v>2016</v>
      </c>
    </row>
    <row r="1298" spans="1:20" ht="48" x14ac:dyDescent="0.2">
      <c r="A1298">
        <v>3670</v>
      </c>
      <c r="B1298" s="3" t="s">
        <v>3667</v>
      </c>
      <c r="C1298" s="3" t="s">
        <v>7780</v>
      </c>
      <c r="D1298" s="6">
        <v>220</v>
      </c>
      <c r="E1298" s="8">
        <v>241</v>
      </c>
      <c r="F1298" t="s">
        <v>8218</v>
      </c>
      <c r="G1298" t="s">
        <v>8224</v>
      </c>
      <c r="H1298" t="s">
        <v>8246</v>
      </c>
      <c r="I1298" s="12">
        <v>1433113200</v>
      </c>
      <c r="J1298" s="12">
        <v>1431951611</v>
      </c>
      <c r="K1298" t="b">
        <v>0</v>
      </c>
      <c r="L1298">
        <v>12</v>
      </c>
      <c r="M1298" t="b">
        <v>1</v>
      </c>
      <c r="N1298" t="s">
        <v>8273</v>
      </c>
      <c r="O1298" t="s">
        <v>8274</v>
      </c>
      <c r="P1298">
        <f t="shared" si="105"/>
        <v>110</v>
      </c>
      <c r="Q1298">
        <f t="shared" si="106"/>
        <v>20.079999999999998</v>
      </c>
      <c r="R1298" s="10">
        <f t="shared" si="102"/>
        <v>42142.514016203699</v>
      </c>
      <c r="S1298">
        <f t="shared" si="103"/>
        <v>42155.958333333328</v>
      </c>
      <c r="T1298">
        <f t="shared" si="104"/>
        <v>2015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5"/>
        <v>110</v>
      </c>
      <c r="Q1299">
        <f t="shared" si="106"/>
        <v>92.04</v>
      </c>
      <c r="R1299" s="10">
        <f t="shared" si="102"/>
        <v>42461.747199074074</v>
      </c>
      <c r="S1299">
        <f t="shared" si="103"/>
        <v>42491.747199074074</v>
      </c>
      <c r="T1299">
        <f t="shared" si="104"/>
        <v>2016</v>
      </c>
    </row>
    <row r="1300" spans="1:20" ht="48" x14ac:dyDescent="0.2">
      <c r="A1300">
        <v>3663</v>
      </c>
      <c r="B1300" s="3" t="s">
        <v>3660</v>
      </c>
      <c r="C1300" s="3" t="s">
        <v>7773</v>
      </c>
      <c r="D1300" s="6">
        <v>225</v>
      </c>
      <c r="E1300" s="8">
        <v>234</v>
      </c>
      <c r="F1300" t="s">
        <v>8218</v>
      </c>
      <c r="G1300" t="s">
        <v>8224</v>
      </c>
      <c r="H1300" t="s">
        <v>8246</v>
      </c>
      <c r="I1300" s="12">
        <v>1482321030</v>
      </c>
      <c r="J1300" s="12">
        <v>1477133430</v>
      </c>
      <c r="K1300" t="b">
        <v>0</v>
      </c>
      <c r="L1300">
        <v>9</v>
      </c>
      <c r="M1300" t="b">
        <v>1</v>
      </c>
      <c r="N1300" t="s">
        <v>8273</v>
      </c>
      <c r="O1300" t="s">
        <v>8274</v>
      </c>
      <c r="P1300">
        <f t="shared" si="105"/>
        <v>104</v>
      </c>
      <c r="Q1300">
        <f t="shared" si="106"/>
        <v>26</v>
      </c>
      <c r="R1300" s="10">
        <f t="shared" si="102"/>
        <v>42665.451736111107</v>
      </c>
      <c r="S1300">
        <f t="shared" si="103"/>
        <v>42725.493402777778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5"/>
        <v>124</v>
      </c>
      <c r="Q1301">
        <f t="shared" si="106"/>
        <v>135.63</v>
      </c>
      <c r="R1301" s="10">
        <f t="shared" si="102"/>
        <v>42169.814340277779</v>
      </c>
      <c r="S1301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5"/>
        <v>135</v>
      </c>
      <c r="Q1302">
        <f t="shared" si="106"/>
        <v>168.75</v>
      </c>
      <c r="R1302" s="10">
        <f t="shared" si="102"/>
        <v>42483.675208333334</v>
      </c>
      <c r="S1302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5"/>
        <v>103</v>
      </c>
      <c r="Q1303">
        <f t="shared" si="106"/>
        <v>70.86</v>
      </c>
      <c r="R1303" s="10">
        <f t="shared" si="102"/>
        <v>42195.749745370369</v>
      </c>
      <c r="S1303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5"/>
        <v>100</v>
      </c>
      <c r="Q1304">
        <f t="shared" si="106"/>
        <v>50</v>
      </c>
      <c r="R1304" s="10">
        <f t="shared" si="102"/>
        <v>42675.057997685188</v>
      </c>
      <c r="S1304">
        <f t="shared" si="103"/>
        <v>42705.099664351852</v>
      </c>
      <c r="T1304">
        <f t="shared" si="104"/>
        <v>2016</v>
      </c>
    </row>
    <row r="1305" spans="1:20" ht="64" x14ac:dyDescent="0.2">
      <c r="A1305">
        <v>1287</v>
      </c>
      <c r="B1305" s="3" t="s">
        <v>1288</v>
      </c>
      <c r="C1305" s="3" t="s">
        <v>5397</v>
      </c>
      <c r="D1305" s="6">
        <v>250</v>
      </c>
      <c r="E1305" s="8">
        <v>605</v>
      </c>
      <c r="F1305" t="s">
        <v>8218</v>
      </c>
      <c r="G1305" t="s">
        <v>8224</v>
      </c>
      <c r="H1305" t="s">
        <v>8246</v>
      </c>
      <c r="I1305" s="12">
        <v>1434120856</v>
      </c>
      <c r="J1305" s="12">
        <v>1428936856</v>
      </c>
      <c r="K1305" t="b">
        <v>0</v>
      </c>
      <c r="L1305">
        <v>25</v>
      </c>
      <c r="M1305" t="b">
        <v>1</v>
      </c>
      <c r="N1305" t="s">
        <v>8273</v>
      </c>
      <c r="O1305" t="s">
        <v>8274</v>
      </c>
      <c r="P1305">
        <f t="shared" si="105"/>
        <v>242</v>
      </c>
      <c r="Q1305">
        <f t="shared" si="106"/>
        <v>24.2</v>
      </c>
      <c r="R1305" s="10">
        <f t="shared" si="102"/>
        <v>42107.621018518519</v>
      </c>
      <c r="S1305">
        <f t="shared" si="103"/>
        <v>42167.621018518519</v>
      </c>
      <c r="T1305">
        <f t="shared" si="104"/>
        <v>2015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5"/>
        <v>40</v>
      </c>
      <c r="Q1306">
        <f t="shared" si="106"/>
        <v>152.41</v>
      </c>
      <c r="R1306" s="10">
        <f t="shared" si="102"/>
        <v>42747.194502314815</v>
      </c>
      <c r="S1306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5"/>
        <v>26</v>
      </c>
      <c r="Q1307">
        <f t="shared" si="106"/>
        <v>90.62</v>
      </c>
      <c r="R1307" s="10">
        <f t="shared" si="102"/>
        <v>42543.665601851855</v>
      </c>
      <c r="S1307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5"/>
        <v>65</v>
      </c>
      <c r="Q1308">
        <f t="shared" si="106"/>
        <v>201.6</v>
      </c>
      <c r="R1308" s="10">
        <f t="shared" si="102"/>
        <v>41947.457569444443</v>
      </c>
      <c r="S1308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5"/>
        <v>12</v>
      </c>
      <c r="Q1309">
        <f t="shared" si="106"/>
        <v>127.93</v>
      </c>
      <c r="R1309" s="10">
        <f t="shared" si="102"/>
        <v>42387.503229166665</v>
      </c>
      <c r="S1309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5"/>
        <v>11</v>
      </c>
      <c r="Q1310">
        <f t="shared" si="106"/>
        <v>29.89</v>
      </c>
      <c r="R1310" s="10">
        <f t="shared" si="102"/>
        <v>42611.613564814819</v>
      </c>
      <c r="S1310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5"/>
        <v>112</v>
      </c>
      <c r="Q1311">
        <f t="shared" si="106"/>
        <v>367.97</v>
      </c>
      <c r="R1311" s="10">
        <f t="shared" si="102"/>
        <v>42257.882731481484</v>
      </c>
      <c r="S1311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5"/>
        <v>16</v>
      </c>
      <c r="Q1312">
        <f t="shared" si="106"/>
        <v>129.16999999999999</v>
      </c>
      <c r="R1312" s="10">
        <f t="shared" si="102"/>
        <v>42556.667245370365</v>
      </c>
      <c r="S1312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5"/>
        <v>32</v>
      </c>
      <c r="Q1313">
        <f t="shared" si="106"/>
        <v>800.7</v>
      </c>
      <c r="R1313" s="10">
        <f t="shared" si="102"/>
        <v>42669.802303240736</v>
      </c>
      <c r="S1313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5"/>
        <v>1</v>
      </c>
      <c r="Q1314">
        <f t="shared" si="106"/>
        <v>28</v>
      </c>
      <c r="R1314" s="10">
        <f t="shared" si="102"/>
        <v>42082.702800925923</v>
      </c>
      <c r="S13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5"/>
        <v>31</v>
      </c>
      <c r="Q1315">
        <f t="shared" si="106"/>
        <v>102.02</v>
      </c>
      <c r="R1315" s="10">
        <f t="shared" si="102"/>
        <v>42402.709652777776</v>
      </c>
      <c r="S131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5"/>
        <v>1</v>
      </c>
      <c r="Q1316">
        <f t="shared" si="106"/>
        <v>184.36</v>
      </c>
      <c r="R1316" s="10">
        <f t="shared" si="102"/>
        <v>42604.669675925921</v>
      </c>
      <c r="S1316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5"/>
        <v>40</v>
      </c>
      <c r="Q1317">
        <f t="shared" si="106"/>
        <v>162.91999999999999</v>
      </c>
      <c r="R1317" s="10">
        <f t="shared" si="102"/>
        <v>42278.498240740737</v>
      </c>
      <c r="S1317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5"/>
        <v>0</v>
      </c>
      <c r="Q1318">
        <f t="shared" si="106"/>
        <v>1</v>
      </c>
      <c r="R1318" s="10">
        <f t="shared" si="102"/>
        <v>42393.961909722217</v>
      </c>
      <c r="S1318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5"/>
        <v>6</v>
      </c>
      <c r="Q1319">
        <f t="shared" si="106"/>
        <v>603.53</v>
      </c>
      <c r="R1319" s="10">
        <f t="shared" si="102"/>
        <v>42520.235486111109</v>
      </c>
      <c r="S1319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5"/>
        <v>15</v>
      </c>
      <c r="Q1320">
        <f t="shared" si="106"/>
        <v>45.41</v>
      </c>
      <c r="R1320" s="10">
        <f t="shared" si="102"/>
        <v>41985.043657407412</v>
      </c>
      <c r="S1320">
        <f t="shared" si="103"/>
        <v>42015.043657407412</v>
      </c>
      <c r="T1320">
        <f t="shared" si="104"/>
        <v>2015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5"/>
        <v>15</v>
      </c>
      <c r="Q1321">
        <f t="shared" si="106"/>
        <v>97.33</v>
      </c>
      <c r="R1321" s="10">
        <f t="shared" si="102"/>
        <v>41816.812094907407</v>
      </c>
      <c r="S1321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5"/>
        <v>1</v>
      </c>
      <c r="Q1322">
        <f t="shared" si="106"/>
        <v>167.67</v>
      </c>
      <c r="R1322" s="10">
        <f t="shared" si="102"/>
        <v>42705.690347222218</v>
      </c>
      <c r="S1322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5"/>
        <v>1</v>
      </c>
      <c r="Q1323">
        <f t="shared" si="106"/>
        <v>859.86</v>
      </c>
      <c r="R1323" s="10">
        <f t="shared" si="102"/>
        <v>42697.74927083333</v>
      </c>
      <c r="S1323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5"/>
        <v>0</v>
      </c>
      <c r="Q1324">
        <f t="shared" si="106"/>
        <v>26.5</v>
      </c>
      <c r="R1324" s="10">
        <f t="shared" si="102"/>
        <v>42115.656539351854</v>
      </c>
      <c r="S132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5"/>
        <v>9</v>
      </c>
      <c r="Q1325">
        <f t="shared" si="106"/>
        <v>30.27</v>
      </c>
      <c r="R1325" s="10">
        <f t="shared" si="102"/>
        <v>42451.698449074072</v>
      </c>
      <c r="S132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5"/>
        <v>10</v>
      </c>
      <c r="Q1326">
        <f t="shared" si="106"/>
        <v>54.67</v>
      </c>
      <c r="R1326" s="10">
        <f t="shared" si="102"/>
        <v>42626.633703703701</v>
      </c>
      <c r="S1326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5"/>
        <v>2</v>
      </c>
      <c r="Q1327">
        <f t="shared" si="106"/>
        <v>60.75</v>
      </c>
      <c r="R1327" s="10">
        <f t="shared" si="102"/>
        <v>42704.086053240739</v>
      </c>
      <c r="S1327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5"/>
        <v>1</v>
      </c>
      <c r="Q1328">
        <f t="shared" si="106"/>
        <v>102.73</v>
      </c>
      <c r="R1328" s="10">
        <f t="shared" si="102"/>
        <v>41974.791990740734</v>
      </c>
      <c r="S1328">
        <f t="shared" si="103"/>
        <v>42019.791990740734</v>
      </c>
      <c r="T1328">
        <f t="shared" si="104"/>
        <v>2015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5"/>
        <v>4</v>
      </c>
      <c r="Q1329">
        <f t="shared" si="106"/>
        <v>41.59</v>
      </c>
      <c r="R1329" s="10">
        <f t="shared" si="102"/>
        <v>42123.678645833337</v>
      </c>
      <c r="S1329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5"/>
        <v>2</v>
      </c>
      <c r="Q1330">
        <f t="shared" si="106"/>
        <v>116.53</v>
      </c>
      <c r="R1330" s="10">
        <f t="shared" si="102"/>
        <v>42612.642754629633</v>
      </c>
      <c r="S1330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5"/>
        <v>1</v>
      </c>
      <c r="Q1331">
        <f t="shared" si="106"/>
        <v>45.33</v>
      </c>
      <c r="R1331" s="10">
        <f t="shared" si="102"/>
        <v>41935.221585648149</v>
      </c>
      <c r="S1331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5"/>
        <v>22</v>
      </c>
      <c r="Q1332">
        <f t="shared" si="106"/>
        <v>157.46</v>
      </c>
      <c r="R1332" s="10">
        <f t="shared" si="102"/>
        <v>42522.276724537034</v>
      </c>
      <c r="S1332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5"/>
        <v>1</v>
      </c>
      <c r="Q1333">
        <f t="shared" si="106"/>
        <v>100.5</v>
      </c>
      <c r="R1333" s="10">
        <f t="shared" si="102"/>
        <v>42569.50409722222</v>
      </c>
      <c r="S1333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5"/>
        <v>0</v>
      </c>
      <c r="Q1334">
        <f t="shared" si="106"/>
        <v>0</v>
      </c>
      <c r="R1334" s="10">
        <f t="shared" si="102"/>
        <v>42732.060277777782</v>
      </c>
      <c r="S1334">
        <f t="shared" si="103"/>
        <v>42762.060277777782</v>
      </c>
      <c r="T1334">
        <f t="shared" si="104"/>
        <v>2017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5"/>
        <v>0</v>
      </c>
      <c r="Q1335">
        <f t="shared" si="106"/>
        <v>0</v>
      </c>
      <c r="R1335" s="10">
        <f t="shared" si="102"/>
        <v>41806.106770833336</v>
      </c>
      <c r="S133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5"/>
        <v>11</v>
      </c>
      <c r="Q1336">
        <f t="shared" si="106"/>
        <v>51.82</v>
      </c>
      <c r="R1336" s="10">
        <f t="shared" si="102"/>
        <v>42410.774155092593</v>
      </c>
      <c r="S1336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5"/>
        <v>20</v>
      </c>
      <c r="Q1337">
        <f t="shared" si="106"/>
        <v>308.75</v>
      </c>
      <c r="R1337" s="10">
        <f t="shared" si="102"/>
        <v>42313.936365740738</v>
      </c>
      <c r="S1337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5"/>
        <v>85</v>
      </c>
      <c r="Q1338">
        <f t="shared" si="106"/>
        <v>379.23</v>
      </c>
      <c r="R1338" s="10">
        <f t="shared" si="102"/>
        <v>41955.863750000004</v>
      </c>
      <c r="S1338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5"/>
        <v>49</v>
      </c>
      <c r="Q1339">
        <f t="shared" si="106"/>
        <v>176.36</v>
      </c>
      <c r="R1339" s="10">
        <f t="shared" si="102"/>
        <v>42767.577303240745</v>
      </c>
      <c r="S1339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5"/>
        <v>3</v>
      </c>
      <c r="Q1340">
        <f t="shared" si="106"/>
        <v>66.069999999999993</v>
      </c>
      <c r="R1340" s="10">
        <f t="shared" si="102"/>
        <v>42188.803622685184</v>
      </c>
      <c r="S1340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5"/>
        <v>7</v>
      </c>
      <c r="Q1341">
        <f t="shared" si="106"/>
        <v>89.65</v>
      </c>
      <c r="R1341" s="10">
        <f t="shared" si="102"/>
        <v>41936.647164351853</v>
      </c>
      <c r="S1341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5"/>
        <v>0</v>
      </c>
      <c r="Q1342">
        <f t="shared" si="106"/>
        <v>0</v>
      </c>
      <c r="R1342" s="10">
        <f t="shared" si="102"/>
        <v>41836.595520833333</v>
      </c>
      <c r="S1342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5"/>
        <v>70</v>
      </c>
      <c r="Q1343">
        <f t="shared" si="106"/>
        <v>382.39</v>
      </c>
      <c r="R1343" s="10">
        <f t="shared" si="102"/>
        <v>42612.624039351853</v>
      </c>
      <c r="S1343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5"/>
        <v>0</v>
      </c>
      <c r="Q1344">
        <f t="shared" si="106"/>
        <v>100</v>
      </c>
      <c r="R1344" s="10">
        <f t="shared" si="102"/>
        <v>42172.816423611104</v>
      </c>
      <c r="S134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5"/>
        <v>102</v>
      </c>
      <c r="Q1345">
        <f t="shared" si="106"/>
        <v>158.36000000000001</v>
      </c>
      <c r="R1345" s="10">
        <f t="shared" si="102"/>
        <v>42542.526423611111</v>
      </c>
      <c r="S134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105"/>
        <v>378</v>
      </c>
      <c r="Q1346">
        <f t="shared" si="106"/>
        <v>40.76</v>
      </c>
      <c r="R1346" s="10">
        <f t="shared" si="102"/>
        <v>42522.789803240739</v>
      </c>
      <c r="S1346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105"/>
        <v>125</v>
      </c>
      <c r="Q1347">
        <f t="shared" si="106"/>
        <v>53.57</v>
      </c>
      <c r="R1347" s="10">
        <f t="shared" ref="R1347:R1410" si="107">(((J1347/60)/60)/24)+DATE(1970,1,1)</f>
        <v>41799.814340277779</v>
      </c>
      <c r="S1347">
        <f t="shared" ref="S1347:S1410" si="108">(((I1347/60)/60)/24)+DATE(1970,1,1)</f>
        <v>41834.814340277779</v>
      </c>
      <c r="T1347">
        <f t="shared" ref="T1347:T1410" si="109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0">
        <f t="shared" si="107"/>
        <v>41422.075821759259</v>
      </c>
      <c r="S1348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0">
        <f t="shared" si="107"/>
        <v>42040.638020833328</v>
      </c>
      <c r="S1349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0">
        <f t="shared" si="107"/>
        <v>41963.506168981476</v>
      </c>
      <c r="S1350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0">
        <f t="shared" si="107"/>
        <v>42317.33258101852</v>
      </c>
      <c r="S1351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0">
        <f t="shared" si="107"/>
        <v>42334.013124999998</v>
      </c>
      <c r="S1352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0">
        <f t="shared" si="107"/>
        <v>42382.74009259259</v>
      </c>
      <c r="S1353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ref="P1354:P1417" si="110">ROUND((E1354/D1354)*100,0)</f>
        <v>136</v>
      </c>
      <c r="Q1354">
        <f t="shared" ref="Q1354:Q1417" si="111">IFERROR(ROUND(E1354/L1354,2),0)</f>
        <v>59.97</v>
      </c>
      <c r="R1354" s="10">
        <f t="shared" si="107"/>
        <v>42200.578310185185</v>
      </c>
      <c r="S135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10"/>
        <v>134</v>
      </c>
      <c r="Q1355">
        <f t="shared" si="111"/>
        <v>31.81</v>
      </c>
      <c r="R1355" s="10">
        <f t="shared" si="107"/>
        <v>41309.11791666667</v>
      </c>
      <c r="S135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10"/>
        <v>130</v>
      </c>
      <c r="Q1356">
        <f t="shared" si="111"/>
        <v>24.42</v>
      </c>
      <c r="R1356" s="10">
        <f t="shared" si="107"/>
        <v>42502.807627314818</v>
      </c>
      <c r="S1356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10"/>
        <v>123</v>
      </c>
      <c r="Q1357">
        <f t="shared" si="111"/>
        <v>25.35</v>
      </c>
      <c r="R1357" s="10">
        <f t="shared" si="107"/>
        <v>41213.254687499997</v>
      </c>
      <c r="S1357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10"/>
        <v>183</v>
      </c>
      <c r="Q1358">
        <f t="shared" si="111"/>
        <v>71.44</v>
      </c>
      <c r="R1358" s="10">
        <f t="shared" si="107"/>
        <v>41430.038888888892</v>
      </c>
      <c r="S1358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10"/>
        <v>125</v>
      </c>
      <c r="Q1359">
        <f t="shared" si="111"/>
        <v>38.549999999999997</v>
      </c>
      <c r="R1359" s="10">
        <f t="shared" si="107"/>
        <v>41304.962233796294</v>
      </c>
      <c r="S1359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10"/>
        <v>112</v>
      </c>
      <c r="Q1360">
        <f t="shared" si="111"/>
        <v>68.37</v>
      </c>
      <c r="R1360" s="10">
        <f t="shared" si="107"/>
        <v>40689.570868055554</v>
      </c>
      <c r="S1360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10"/>
        <v>116</v>
      </c>
      <c r="Q1361">
        <f t="shared" si="111"/>
        <v>40.21</v>
      </c>
      <c r="R1361" s="10">
        <f t="shared" si="107"/>
        <v>40668.814699074072</v>
      </c>
      <c r="S1361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10"/>
        <v>173</v>
      </c>
      <c r="Q1362">
        <f t="shared" si="111"/>
        <v>32.07</v>
      </c>
      <c r="R1362" s="10">
        <f t="shared" si="107"/>
        <v>41095.900694444441</v>
      </c>
      <c r="S1362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10"/>
        <v>126</v>
      </c>
      <c r="Q1363">
        <f t="shared" si="111"/>
        <v>28.63</v>
      </c>
      <c r="R1363" s="10">
        <f t="shared" si="107"/>
        <v>41781.717268518521</v>
      </c>
      <c r="S1363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10"/>
        <v>109</v>
      </c>
      <c r="Q1364">
        <f t="shared" si="111"/>
        <v>43.64</v>
      </c>
      <c r="R1364" s="10">
        <f t="shared" si="107"/>
        <v>41464.934386574074</v>
      </c>
      <c r="S136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10"/>
        <v>100</v>
      </c>
      <c r="Q1365">
        <f t="shared" si="111"/>
        <v>40</v>
      </c>
      <c r="R1365" s="10">
        <f t="shared" si="107"/>
        <v>42396.8440625</v>
      </c>
      <c r="S136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10"/>
        <v>119</v>
      </c>
      <c r="Q1366">
        <f t="shared" si="111"/>
        <v>346.04</v>
      </c>
      <c r="R1366" s="10">
        <f t="shared" si="107"/>
        <v>41951.695671296293</v>
      </c>
      <c r="S1366">
        <f t="shared" si="108"/>
        <v>42011.6956712963</v>
      </c>
      <c r="T1366">
        <f t="shared" si="109"/>
        <v>2015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10"/>
        <v>100</v>
      </c>
      <c r="Q1367">
        <f t="shared" si="111"/>
        <v>81.739999999999995</v>
      </c>
      <c r="R1367" s="10">
        <f t="shared" si="107"/>
        <v>42049.733240740738</v>
      </c>
      <c r="S1367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10"/>
        <v>126</v>
      </c>
      <c r="Q1368">
        <f t="shared" si="111"/>
        <v>64.540000000000006</v>
      </c>
      <c r="R1368" s="10">
        <f t="shared" si="107"/>
        <v>41924.996099537035</v>
      </c>
      <c r="S1368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10"/>
        <v>114</v>
      </c>
      <c r="Q1369">
        <f t="shared" si="111"/>
        <v>63.48</v>
      </c>
      <c r="R1369" s="10">
        <f t="shared" si="107"/>
        <v>42292.002893518518</v>
      </c>
      <c r="S1369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10"/>
        <v>111</v>
      </c>
      <c r="Q1370">
        <f t="shared" si="111"/>
        <v>63.62</v>
      </c>
      <c r="R1370" s="10">
        <f t="shared" si="107"/>
        <v>42146.190902777773</v>
      </c>
      <c r="S1370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10"/>
        <v>105</v>
      </c>
      <c r="Q1371">
        <f t="shared" si="111"/>
        <v>83.97</v>
      </c>
      <c r="R1371" s="10">
        <f t="shared" si="107"/>
        <v>41710.594282407408</v>
      </c>
      <c r="S1371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10"/>
        <v>104</v>
      </c>
      <c r="Q1372">
        <f t="shared" si="111"/>
        <v>77.75</v>
      </c>
      <c r="R1372" s="10">
        <f t="shared" si="107"/>
        <v>41548.00335648148</v>
      </c>
      <c r="S1372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10"/>
        <v>107</v>
      </c>
      <c r="Q1373">
        <f t="shared" si="111"/>
        <v>107.07</v>
      </c>
      <c r="R1373" s="10">
        <f t="shared" si="107"/>
        <v>42101.758587962962</v>
      </c>
      <c r="S1373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10"/>
        <v>124</v>
      </c>
      <c r="Q1374">
        <f t="shared" si="111"/>
        <v>38.75</v>
      </c>
      <c r="R1374" s="10">
        <f t="shared" si="107"/>
        <v>41072.739953703705</v>
      </c>
      <c r="S137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10"/>
        <v>105</v>
      </c>
      <c r="Q1375">
        <f t="shared" si="111"/>
        <v>201.94</v>
      </c>
      <c r="R1375" s="10">
        <f t="shared" si="107"/>
        <v>42704.95177083333</v>
      </c>
      <c r="S137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10"/>
        <v>189</v>
      </c>
      <c r="Q1376">
        <f t="shared" si="111"/>
        <v>43.06</v>
      </c>
      <c r="R1376" s="10">
        <f t="shared" si="107"/>
        <v>42424.161898148144</v>
      </c>
      <c r="S1376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10"/>
        <v>171</v>
      </c>
      <c r="Q1377">
        <f t="shared" si="111"/>
        <v>62.87</v>
      </c>
      <c r="R1377" s="10">
        <f t="shared" si="107"/>
        <v>42720.066192129627</v>
      </c>
      <c r="S1377">
        <f t="shared" si="108"/>
        <v>42750.066192129627</v>
      </c>
      <c r="T1377">
        <f t="shared" si="109"/>
        <v>2017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10"/>
        <v>252</v>
      </c>
      <c r="Q1378">
        <f t="shared" si="111"/>
        <v>55.61</v>
      </c>
      <c r="R1378" s="10">
        <f t="shared" si="107"/>
        <v>42677.669050925921</v>
      </c>
      <c r="S1378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10"/>
        <v>116</v>
      </c>
      <c r="Q1379">
        <f t="shared" si="111"/>
        <v>48.71</v>
      </c>
      <c r="R1379" s="10">
        <f t="shared" si="107"/>
        <v>42747.219560185185</v>
      </c>
      <c r="S1379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10"/>
        <v>203</v>
      </c>
      <c r="Q1380">
        <f t="shared" si="111"/>
        <v>30.58</v>
      </c>
      <c r="R1380" s="10">
        <f t="shared" si="107"/>
        <v>42568.759374999994</v>
      </c>
      <c r="S1380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10"/>
        <v>112</v>
      </c>
      <c r="Q1381">
        <f t="shared" si="111"/>
        <v>73.91</v>
      </c>
      <c r="R1381" s="10">
        <f t="shared" si="107"/>
        <v>42130.491620370376</v>
      </c>
      <c r="S1381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10"/>
        <v>424</v>
      </c>
      <c r="Q1382">
        <f t="shared" si="111"/>
        <v>21.2</v>
      </c>
      <c r="R1382" s="10">
        <f t="shared" si="107"/>
        <v>42141.762800925921</v>
      </c>
      <c r="S1382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10"/>
        <v>107</v>
      </c>
      <c r="Q1383">
        <f t="shared" si="111"/>
        <v>73.36</v>
      </c>
      <c r="R1383" s="10">
        <f t="shared" si="107"/>
        <v>42703.214409722219</v>
      </c>
      <c r="S1383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10"/>
        <v>104</v>
      </c>
      <c r="Q1384">
        <f t="shared" si="111"/>
        <v>56.41</v>
      </c>
      <c r="R1384" s="10">
        <f t="shared" si="107"/>
        <v>41370.800185185188</v>
      </c>
      <c r="S138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10"/>
        <v>212</v>
      </c>
      <c r="Q1385">
        <f t="shared" si="111"/>
        <v>50.25</v>
      </c>
      <c r="R1385" s="10">
        <f t="shared" si="107"/>
        <v>42707.074976851851</v>
      </c>
      <c r="S138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10"/>
        <v>124</v>
      </c>
      <c r="Q1386">
        <f t="shared" si="111"/>
        <v>68.94</v>
      </c>
      <c r="R1386" s="10">
        <f t="shared" si="107"/>
        <v>42160.735208333332</v>
      </c>
      <c r="S1386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10"/>
        <v>110</v>
      </c>
      <c r="Q1387">
        <f t="shared" si="111"/>
        <v>65.91</v>
      </c>
      <c r="R1387" s="10">
        <f t="shared" si="107"/>
        <v>42433.688900462963</v>
      </c>
      <c r="S1387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10"/>
        <v>219</v>
      </c>
      <c r="Q1388">
        <f t="shared" si="111"/>
        <v>62.5</v>
      </c>
      <c r="R1388" s="10">
        <f t="shared" si="107"/>
        <v>42184.646863425922</v>
      </c>
      <c r="S1388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10"/>
        <v>137</v>
      </c>
      <c r="Q1389">
        <f t="shared" si="111"/>
        <v>70.06</v>
      </c>
      <c r="R1389" s="10">
        <f t="shared" si="107"/>
        <v>42126.92123842593</v>
      </c>
      <c r="S1389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10"/>
        <v>135</v>
      </c>
      <c r="Q1390">
        <f t="shared" si="111"/>
        <v>60.18</v>
      </c>
      <c r="R1390" s="10">
        <f t="shared" si="107"/>
        <v>42634.614780092597</v>
      </c>
      <c r="S1390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10"/>
        <v>145</v>
      </c>
      <c r="Q1391">
        <f t="shared" si="111"/>
        <v>21.38</v>
      </c>
      <c r="R1391" s="10">
        <f t="shared" si="107"/>
        <v>42565.480983796297</v>
      </c>
      <c r="S1391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10"/>
        <v>109</v>
      </c>
      <c r="Q1392">
        <f t="shared" si="111"/>
        <v>160.79</v>
      </c>
      <c r="R1392" s="10">
        <f t="shared" si="107"/>
        <v>42087.803310185183</v>
      </c>
      <c r="S1392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10"/>
        <v>110</v>
      </c>
      <c r="Q1393">
        <f t="shared" si="111"/>
        <v>42.38</v>
      </c>
      <c r="R1393" s="10">
        <f t="shared" si="107"/>
        <v>42193.650671296295</v>
      </c>
      <c r="S1393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10"/>
        <v>114</v>
      </c>
      <c r="Q1394">
        <f t="shared" si="111"/>
        <v>27.32</v>
      </c>
      <c r="R1394" s="10">
        <f t="shared" si="107"/>
        <v>42401.154930555553</v>
      </c>
      <c r="S139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10"/>
        <v>102</v>
      </c>
      <c r="Q1395">
        <f t="shared" si="111"/>
        <v>196.83</v>
      </c>
      <c r="R1395" s="10">
        <f t="shared" si="107"/>
        <v>42553.681979166664</v>
      </c>
      <c r="S139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10"/>
        <v>122</v>
      </c>
      <c r="Q1396">
        <f t="shared" si="111"/>
        <v>53.88</v>
      </c>
      <c r="R1396" s="10">
        <f t="shared" si="107"/>
        <v>42752.144976851851</v>
      </c>
      <c r="S1396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10"/>
        <v>112</v>
      </c>
      <c r="Q1397">
        <f t="shared" si="111"/>
        <v>47.76</v>
      </c>
      <c r="R1397" s="10">
        <f t="shared" si="107"/>
        <v>42719.90834490741</v>
      </c>
      <c r="S1397">
        <f t="shared" si="108"/>
        <v>42749.90834490741</v>
      </c>
      <c r="T1397">
        <f t="shared" si="109"/>
        <v>2017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10"/>
        <v>107</v>
      </c>
      <c r="Q1398">
        <f t="shared" si="111"/>
        <v>88.19</v>
      </c>
      <c r="R1398" s="10">
        <f t="shared" si="107"/>
        <v>42018.99863425926</v>
      </c>
      <c r="S1398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10"/>
        <v>114</v>
      </c>
      <c r="Q1399">
        <f t="shared" si="111"/>
        <v>72.06</v>
      </c>
      <c r="R1399" s="10">
        <f t="shared" si="107"/>
        <v>42640.917939814812</v>
      </c>
      <c r="S1399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10"/>
        <v>110</v>
      </c>
      <c r="Q1400">
        <f t="shared" si="111"/>
        <v>74.25</v>
      </c>
      <c r="R1400" s="10">
        <f t="shared" si="107"/>
        <v>42526.874236111107</v>
      </c>
      <c r="S1400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10"/>
        <v>126</v>
      </c>
      <c r="Q1401">
        <f t="shared" si="111"/>
        <v>61.7</v>
      </c>
      <c r="R1401" s="10">
        <f t="shared" si="107"/>
        <v>41889.004317129627</v>
      </c>
      <c r="S1401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10"/>
        <v>167</v>
      </c>
      <c r="Q1402">
        <f t="shared" si="111"/>
        <v>17.239999999999998</v>
      </c>
      <c r="R1402" s="10">
        <f t="shared" si="107"/>
        <v>42498.341122685189</v>
      </c>
      <c r="S1402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10"/>
        <v>497</v>
      </c>
      <c r="Q1403">
        <f t="shared" si="111"/>
        <v>51.72</v>
      </c>
      <c r="R1403" s="10">
        <f t="shared" si="107"/>
        <v>41399.99622685185</v>
      </c>
      <c r="S1403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10"/>
        <v>109</v>
      </c>
      <c r="Q1404">
        <f t="shared" si="111"/>
        <v>24.15</v>
      </c>
      <c r="R1404" s="10">
        <f t="shared" si="107"/>
        <v>42065.053368055553</v>
      </c>
      <c r="S140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10"/>
        <v>103</v>
      </c>
      <c r="Q1405">
        <f t="shared" si="111"/>
        <v>62.17</v>
      </c>
      <c r="R1405" s="10">
        <f t="shared" si="107"/>
        <v>41451.062905092593</v>
      </c>
      <c r="S140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10"/>
        <v>2</v>
      </c>
      <c r="Q1406">
        <f t="shared" si="111"/>
        <v>48.2</v>
      </c>
      <c r="R1406" s="10">
        <f t="shared" si="107"/>
        <v>42032.510243055556</v>
      </c>
      <c r="S1406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10"/>
        <v>0</v>
      </c>
      <c r="Q1407">
        <f t="shared" si="111"/>
        <v>6.18</v>
      </c>
      <c r="R1407" s="10">
        <f t="shared" si="107"/>
        <v>41941.680567129632</v>
      </c>
      <c r="S1407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10"/>
        <v>0</v>
      </c>
      <c r="Q1408">
        <f t="shared" si="111"/>
        <v>5</v>
      </c>
      <c r="R1408" s="10">
        <f t="shared" si="107"/>
        <v>42297.432951388888</v>
      </c>
      <c r="S1408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10"/>
        <v>1</v>
      </c>
      <c r="Q1409">
        <f t="shared" si="111"/>
        <v>7.5</v>
      </c>
      <c r="R1409" s="10">
        <f t="shared" si="107"/>
        <v>41838.536782407406</v>
      </c>
      <c r="S1409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110"/>
        <v>7</v>
      </c>
      <c r="Q1410">
        <f t="shared" si="111"/>
        <v>12</v>
      </c>
      <c r="R1410" s="10">
        <f t="shared" si="107"/>
        <v>42291.872175925921</v>
      </c>
      <c r="S1410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110"/>
        <v>0</v>
      </c>
      <c r="Q1411">
        <f t="shared" si="111"/>
        <v>0</v>
      </c>
      <c r="R1411" s="10">
        <f t="shared" ref="R1411:R1474" si="112">(((J1411/60)/60)/24)+DATE(1970,1,1)</f>
        <v>41945.133506944447</v>
      </c>
      <c r="S1411">
        <f t="shared" ref="S1411:S1474" si="113">(((I1411/60)/60)/24)+DATE(1970,1,1)</f>
        <v>42005.175173611111</v>
      </c>
      <c r="T1411">
        <f t="shared" ref="T1411:T1474" si="114">YEAR(S1411)</f>
        <v>2015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0">
        <f t="shared" si="112"/>
        <v>42479.318518518514</v>
      </c>
      <c r="S1412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0">
        <f t="shared" si="112"/>
        <v>42013.059027777781</v>
      </c>
      <c r="S1413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0">
        <f t="shared" si="112"/>
        <v>41947.063645833332</v>
      </c>
      <c r="S14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0">
        <f t="shared" si="112"/>
        <v>42360.437152777777</v>
      </c>
      <c r="S1415">
        <f t="shared" si="113"/>
        <v>42420.437152777777</v>
      </c>
      <c r="T1415">
        <f t="shared" si="114"/>
        <v>2016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0">
        <f t="shared" si="112"/>
        <v>42708.25309027778</v>
      </c>
      <c r="S1416">
        <f t="shared" si="113"/>
        <v>42738.25309027778</v>
      </c>
      <c r="T1416">
        <f t="shared" si="114"/>
        <v>2017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0">
        <f t="shared" si="112"/>
        <v>42192.675821759258</v>
      </c>
      <c r="S1417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ref="P1418:P1481" si="115">ROUND((E1418/D1418)*100,0)</f>
        <v>0</v>
      </c>
      <c r="Q1418">
        <f t="shared" ref="Q1418:Q1481" si="116">IFERROR(ROUND(E1418/L1418,2),0)</f>
        <v>0</v>
      </c>
      <c r="R1418" s="10">
        <f t="shared" si="112"/>
        <v>42299.926145833335</v>
      </c>
      <c r="S1418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5"/>
        <v>1</v>
      </c>
      <c r="Q1419">
        <f t="shared" si="116"/>
        <v>27.5</v>
      </c>
      <c r="R1419" s="10">
        <f t="shared" si="112"/>
        <v>42232.15016203704</v>
      </c>
      <c r="S1419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5"/>
        <v>0</v>
      </c>
      <c r="Q1420">
        <f t="shared" si="116"/>
        <v>6</v>
      </c>
      <c r="R1420" s="10">
        <f t="shared" si="112"/>
        <v>42395.456412037034</v>
      </c>
      <c r="S1420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5"/>
        <v>7</v>
      </c>
      <c r="Q1421">
        <f t="shared" si="116"/>
        <v>44.5</v>
      </c>
      <c r="R1421" s="10">
        <f t="shared" si="112"/>
        <v>42622.456238425926</v>
      </c>
      <c r="S1421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5"/>
        <v>3</v>
      </c>
      <c r="Q1422">
        <f t="shared" si="116"/>
        <v>1</v>
      </c>
      <c r="R1422" s="10">
        <f t="shared" si="112"/>
        <v>42524.667662037042</v>
      </c>
      <c r="S1422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5"/>
        <v>0</v>
      </c>
      <c r="Q1423">
        <f t="shared" si="116"/>
        <v>100</v>
      </c>
      <c r="R1423" s="10">
        <f t="shared" si="112"/>
        <v>42013.915613425925</v>
      </c>
      <c r="S1423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5"/>
        <v>0</v>
      </c>
      <c r="Q1424">
        <f t="shared" si="116"/>
        <v>13</v>
      </c>
      <c r="R1424" s="10">
        <f t="shared" si="112"/>
        <v>42604.239629629628</v>
      </c>
      <c r="S142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5"/>
        <v>0</v>
      </c>
      <c r="Q1425">
        <f t="shared" si="116"/>
        <v>100</v>
      </c>
      <c r="R1425" s="10">
        <f t="shared" si="112"/>
        <v>42340.360312500001</v>
      </c>
      <c r="S1425">
        <f t="shared" si="113"/>
        <v>42370.360312500001</v>
      </c>
      <c r="T1425">
        <f t="shared" si="114"/>
        <v>2016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5"/>
        <v>20</v>
      </c>
      <c r="Q1426">
        <f t="shared" si="116"/>
        <v>109.07</v>
      </c>
      <c r="R1426" s="10">
        <f t="shared" si="112"/>
        <v>42676.717615740738</v>
      </c>
      <c r="S1426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5"/>
        <v>0</v>
      </c>
      <c r="Q1427">
        <f t="shared" si="116"/>
        <v>0</v>
      </c>
      <c r="R1427" s="10">
        <f t="shared" si="112"/>
        <v>42093.131469907406</v>
      </c>
      <c r="S1427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5"/>
        <v>0</v>
      </c>
      <c r="Q1428">
        <f t="shared" si="116"/>
        <v>0</v>
      </c>
      <c r="R1428" s="10">
        <f t="shared" si="112"/>
        <v>42180.390277777777</v>
      </c>
      <c r="S1428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5"/>
        <v>8</v>
      </c>
      <c r="Q1429">
        <f t="shared" si="116"/>
        <v>104.75</v>
      </c>
      <c r="R1429" s="10">
        <f t="shared" si="112"/>
        <v>42601.851678240739</v>
      </c>
      <c r="S1429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5"/>
        <v>5</v>
      </c>
      <c r="Q1430">
        <f t="shared" si="116"/>
        <v>15</v>
      </c>
      <c r="R1430" s="10">
        <f t="shared" si="112"/>
        <v>42432.379826388889</v>
      </c>
      <c r="S1430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5"/>
        <v>0</v>
      </c>
      <c r="Q1431">
        <f t="shared" si="116"/>
        <v>0</v>
      </c>
      <c r="R1431" s="10">
        <f t="shared" si="112"/>
        <v>42074.060671296291</v>
      </c>
      <c r="S1431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5"/>
        <v>8</v>
      </c>
      <c r="Q1432">
        <f t="shared" si="116"/>
        <v>80.599999999999994</v>
      </c>
      <c r="R1432" s="10">
        <f t="shared" si="112"/>
        <v>41961.813518518517</v>
      </c>
      <c r="S1432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5"/>
        <v>32</v>
      </c>
      <c r="Q1433">
        <f t="shared" si="116"/>
        <v>115.55</v>
      </c>
      <c r="R1433" s="10">
        <f t="shared" si="112"/>
        <v>42304.210833333331</v>
      </c>
      <c r="S1433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5"/>
        <v>0</v>
      </c>
      <c r="Q1434">
        <f t="shared" si="116"/>
        <v>0</v>
      </c>
      <c r="R1434" s="10">
        <f t="shared" si="112"/>
        <v>42175.780416666668</v>
      </c>
      <c r="S143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5"/>
        <v>7</v>
      </c>
      <c r="Q1435">
        <f t="shared" si="116"/>
        <v>80.5</v>
      </c>
      <c r="R1435" s="10">
        <f t="shared" si="112"/>
        <v>42673.625868055555</v>
      </c>
      <c r="S143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5"/>
        <v>10</v>
      </c>
      <c r="Q1436">
        <f t="shared" si="116"/>
        <v>744.55</v>
      </c>
      <c r="R1436" s="10">
        <f t="shared" si="112"/>
        <v>42142.767106481479</v>
      </c>
      <c r="S1436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5"/>
        <v>0</v>
      </c>
      <c r="Q1437">
        <f t="shared" si="116"/>
        <v>7.5</v>
      </c>
      <c r="R1437" s="10">
        <f t="shared" si="112"/>
        <v>42258.780324074076</v>
      </c>
      <c r="S1437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5"/>
        <v>1</v>
      </c>
      <c r="Q1438">
        <f t="shared" si="116"/>
        <v>38.5</v>
      </c>
      <c r="R1438" s="10">
        <f t="shared" si="112"/>
        <v>42391.35019675926</v>
      </c>
      <c r="S1438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5"/>
        <v>27</v>
      </c>
      <c r="Q1439">
        <f t="shared" si="116"/>
        <v>36.68</v>
      </c>
      <c r="R1439" s="10">
        <f t="shared" si="112"/>
        <v>41796.531701388885</v>
      </c>
      <c r="S1439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5"/>
        <v>3</v>
      </c>
      <c r="Q1440">
        <f t="shared" si="116"/>
        <v>75</v>
      </c>
      <c r="R1440" s="10">
        <f t="shared" si="112"/>
        <v>42457.871516203704</v>
      </c>
      <c r="S1440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5"/>
        <v>7</v>
      </c>
      <c r="Q1441">
        <f t="shared" si="116"/>
        <v>30</v>
      </c>
      <c r="R1441" s="10">
        <f t="shared" si="112"/>
        <v>42040.829872685179</v>
      </c>
      <c r="S1441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5"/>
        <v>0</v>
      </c>
      <c r="Q1442">
        <f t="shared" si="116"/>
        <v>1</v>
      </c>
      <c r="R1442" s="10">
        <f t="shared" si="112"/>
        <v>42486.748414351852</v>
      </c>
      <c r="S1442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5"/>
        <v>1</v>
      </c>
      <c r="Q1443">
        <f t="shared" si="116"/>
        <v>673.33</v>
      </c>
      <c r="R1443" s="10">
        <f t="shared" si="112"/>
        <v>42198.765844907408</v>
      </c>
      <c r="S1443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5"/>
        <v>0</v>
      </c>
      <c r="Q1444">
        <f t="shared" si="116"/>
        <v>0</v>
      </c>
      <c r="R1444" s="10">
        <f t="shared" si="112"/>
        <v>42485.64534722222</v>
      </c>
      <c r="S144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5"/>
        <v>0</v>
      </c>
      <c r="Q1445">
        <f t="shared" si="116"/>
        <v>0</v>
      </c>
      <c r="R1445" s="10">
        <f t="shared" si="112"/>
        <v>42707.926030092596</v>
      </c>
      <c r="S1445">
        <f t="shared" si="113"/>
        <v>42737.926030092596</v>
      </c>
      <c r="T1445">
        <f t="shared" si="114"/>
        <v>2017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5"/>
        <v>0</v>
      </c>
      <c r="Q1446">
        <f t="shared" si="116"/>
        <v>0</v>
      </c>
      <c r="R1446" s="10">
        <f t="shared" si="112"/>
        <v>42199.873402777783</v>
      </c>
      <c r="S1446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5"/>
        <v>0</v>
      </c>
      <c r="Q1447">
        <f t="shared" si="116"/>
        <v>0</v>
      </c>
      <c r="R1447" s="10">
        <f t="shared" si="112"/>
        <v>42139.542303240742</v>
      </c>
      <c r="S1447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5"/>
        <v>0</v>
      </c>
      <c r="Q1448">
        <f t="shared" si="116"/>
        <v>0</v>
      </c>
      <c r="R1448" s="10">
        <f t="shared" si="112"/>
        <v>42461.447662037041</v>
      </c>
      <c r="S1448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5"/>
        <v>0</v>
      </c>
      <c r="Q1449">
        <f t="shared" si="116"/>
        <v>25</v>
      </c>
      <c r="R1449" s="10">
        <f t="shared" si="112"/>
        <v>42529.730717592596</v>
      </c>
      <c r="S1449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5"/>
        <v>0</v>
      </c>
      <c r="Q1450">
        <f t="shared" si="116"/>
        <v>0</v>
      </c>
      <c r="R1450" s="10">
        <f t="shared" si="112"/>
        <v>42115.936550925922</v>
      </c>
      <c r="S1450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5"/>
        <v>0</v>
      </c>
      <c r="Q1451">
        <f t="shared" si="116"/>
        <v>0</v>
      </c>
      <c r="R1451" s="10">
        <f t="shared" si="112"/>
        <v>42086.811400462961</v>
      </c>
      <c r="S1451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5"/>
        <v>0</v>
      </c>
      <c r="Q1452">
        <f t="shared" si="116"/>
        <v>1</v>
      </c>
      <c r="R1452" s="10">
        <f t="shared" si="112"/>
        <v>42390.171261574069</v>
      </c>
      <c r="S1452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5"/>
        <v>0</v>
      </c>
      <c r="Q1453">
        <f t="shared" si="116"/>
        <v>1</v>
      </c>
      <c r="R1453" s="10">
        <f t="shared" si="112"/>
        <v>41931.959016203706</v>
      </c>
      <c r="S1453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5"/>
        <v>0</v>
      </c>
      <c r="Q1454">
        <f t="shared" si="116"/>
        <v>0</v>
      </c>
      <c r="R1454" s="10">
        <f t="shared" si="112"/>
        <v>41818.703275462962</v>
      </c>
      <c r="S145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5"/>
        <v>0</v>
      </c>
      <c r="Q1455">
        <f t="shared" si="116"/>
        <v>0</v>
      </c>
      <c r="R1455" s="10">
        <f t="shared" si="112"/>
        <v>42795.696145833332</v>
      </c>
      <c r="S145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5"/>
        <v>1</v>
      </c>
      <c r="Q1456">
        <f t="shared" si="116"/>
        <v>15</v>
      </c>
      <c r="R1456" s="10">
        <f t="shared" si="112"/>
        <v>42463.866666666669</v>
      </c>
      <c r="S1456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5"/>
        <v>11</v>
      </c>
      <c r="Q1457">
        <f t="shared" si="116"/>
        <v>225</v>
      </c>
      <c r="R1457" s="10">
        <f t="shared" si="112"/>
        <v>41832.672685185185</v>
      </c>
      <c r="S1457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5"/>
        <v>3</v>
      </c>
      <c r="Q1458">
        <f t="shared" si="116"/>
        <v>48.33</v>
      </c>
      <c r="R1458" s="10">
        <f t="shared" si="112"/>
        <v>42708.668576388889</v>
      </c>
      <c r="S1458">
        <f t="shared" si="113"/>
        <v>42738.668576388889</v>
      </c>
      <c r="T1458">
        <f t="shared" si="114"/>
        <v>2017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5"/>
        <v>0</v>
      </c>
      <c r="Q1459">
        <f t="shared" si="116"/>
        <v>0</v>
      </c>
      <c r="R1459" s="10">
        <f t="shared" si="112"/>
        <v>42289.89634259259</v>
      </c>
      <c r="S1459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5"/>
        <v>0</v>
      </c>
      <c r="Q1460">
        <f t="shared" si="116"/>
        <v>0</v>
      </c>
      <c r="R1460" s="10">
        <f t="shared" si="112"/>
        <v>41831.705555555556</v>
      </c>
      <c r="S1460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5"/>
        <v>0</v>
      </c>
      <c r="Q1461">
        <f t="shared" si="116"/>
        <v>0</v>
      </c>
      <c r="R1461" s="10">
        <f t="shared" si="112"/>
        <v>42312.204814814817</v>
      </c>
      <c r="S1461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5"/>
        <v>0</v>
      </c>
      <c r="Q1462">
        <f t="shared" si="116"/>
        <v>0</v>
      </c>
      <c r="R1462" s="10">
        <f t="shared" si="112"/>
        <v>41915.896967592591</v>
      </c>
      <c r="S1462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5"/>
        <v>101</v>
      </c>
      <c r="Q1463">
        <f t="shared" si="116"/>
        <v>44.67</v>
      </c>
      <c r="R1463" s="10">
        <f t="shared" si="112"/>
        <v>41899.645300925928</v>
      </c>
      <c r="S1463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5"/>
        <v>109</v>
      </c>
      <c r="Q1464">
        <f t="shared" si="116"/>
        <v>28.94</v>
      </c>
      <c r="R1464" s="10">
        <f t="shared" si="112"/>
        <v>41344.662858796299</v>
      </c>
      <c r="S146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5"/>
        <v>148</v>
      </c>
      <c r="Q1465">
        <f t="shared" si="116"/>
        <v>35.44</v>
      </c>
      <c r="R1465" s="10">
        <f t="shared" si="112"/>
        <v>41326.911319444444</v>
      </c>
      <c r="S146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5"/>
        <v>163</v>
      </c>
      <c r="Q1466">
        <f t="shared" si="116"/>
        <v>34.869999999999997</v>
      </c>
      <c r="R1466" s="10">
        <f t="shared" si="112"/>
        <v>41291.661550925928</v>
      </c>
      <c r="S1466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5"/>
        <v>456</v>
      </c>
      <c r="Q1467">
        <f t="shared" si="116"/>
        <v>52.62</v>
      </c>
      <c r="R1467" s="10">
        <f t="shared" si="112"/>
        <v>40959.734398148146</v>
      </c>
      <c r="S1467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5"/>
        <v>108</v>
      </c>
      <c r="Q1468">
        <f t="shared" si="116"/>
        <v>69.599999999999994</v>
      </c>
      <c r="R1468" s="10">
        <f t="shared" si="112"/>
        <v>42340.172060185185</v>
      </c>
      <c r="S1468">
        <f t="shared" si="113"/>
        <v>42381.208333333328</v>
      </c>
      <c r="T1468">
        <f t="shared" si="114"/>
        <v>2016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5"/>
        <v>115</v>
      </c>
      <c r="Q1469">
        <f t="shared" si="116"/>
        <v>76.72</v>
      </c>
      <c r="R1469" s="10">
        <f t="shared" si="112"/>
        <v>40933.80190972222</v>
      </c>
      <c r="S1469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5"/>
        <v>102</v>
      </c>
      <c r="Q1470">
        <f t="shared" si="116"/>
        <v>33.19</v>
      </c>
      <c r="R1470" s="10">
        <f t="shared" si="112"/>
        <v>40646.014456018522</v>
      </c>
      <c r="S1470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5"/>
        <v>108</v>
      </c>
      <c r="Q1471">
        <f t="shared" si="116"/>
        <v>149.46</v>
      </c>
      <c r="R1471" s="10">
        <f t="shared" si="112"/>
        <v>41290.598483796297</v>
      </c>
      <c r="S1471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5"/>
        <v>125</v>
      </c>
      <c r="Q1472">
        <f t="shared" si="116"/>
        <v>23.17</v>
      </c>
      <c r="R1472" s="10">
        <f t="shared" si="112"/>
        <v>41250.827118055553</v>
      </c>
      <c r="S1472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5"/>
        <v>104</v>
      </c>
      <c r="Q1473">
        <f t="shared" si="116"/>
        <v>96.88</v>
      </c>
      <c r="R1473" s="10">
        <f t="shared" si="112"/>
        <v>42073.957569444443</v>
      </c>
      <c r="S1473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115"/>
        <v>139</v>
      </c>
      <c r="Q1474">
        <f t="shared" si="116"/>
        <v>103.2</v>
      </c>
      <c r="R1474" s="10">
        <f t="shared" si="112"/>
        <v>41533.542858796296</v>
      </c>
      <c r="S147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115"/>
        <v>121</v>
      </c>
      <c r="Q1475">
        <f t="shared" si="116"/>
        <v>38.46</v>
      </c>
      <c r="R1475" s="10">
        <f t="shared" ref="R1475:R1538" si="117">(((J1475/60)/60)/24)+DATE(1970,1,1)</f>
        <v>40939.979618055557</v>
      </c>
      <c r="S1475">
        <f t="shared" ref="S1475:S1538" si="118">(((I1475/60)/60)/24)+DATE(1970,1,1)</f>
        <v>40969.979618055557</v>
      </c>
      <c r="T1475">
        <f t="shared" ref="T1475:T1538" si="119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0">
        <f t="shared" si="117"/>
        <v>41500.727916666663</v>
      </c>
      <c r="S1476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0">
        <f t="shared" si="117"/>
        <v>41960.722951388889</v>
      </c>
      <c r="S1477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0">
        <f t="shared" si="117"/>
        <v>40766.041921296295</v>
      </c>
      <c r="S1478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0">
        <f t="shared" si="117"/>
        <v>40840.615787037037</v>
      </c>
      <c r="S1479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0">
        <f t="shared" si="117"/>
        <v>41394.871678240743</v>
      </c>
      <c r="S1480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0">
        <f t="shared" si="117"/>
        <v>41754.745243055557</v>
      </c>
      <c r="S1481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ref="P1482:P1545" si="120">ROUND((E1482/D1482)*100,0)</f>
        <v>117</v>
      </c>
      <c r="Q1482">
        <f t="shared" ref="Q1482:Q1545" si="121">IFERROR(ROUND(E1482/L1482,2),0)</f>
        <v>92.16</v>
      </c>
      <c r="R1482" s="10">
        <f t="shared" si="117"/>
        <v>41464.934016203704</v>
      </c>
      <c r="S1482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20"/>
        <v>2</v>
      </c>
      <c r="Q1483">
        <f t="shared" si="121"/>
        <v>17.5</v>
      </c>
      <c r="R1483" s="10">
        <f t="shared" si="117"/>
        <v>41550.922974537039</v>
      </c>
      <c r="S1483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20"/>
        <v>0</v>
      </c>
      <c r="Q1484">
        <f t="shared" si="121"/>
        <v>5</v>
      </c>
      <c r="R1484" s="10">
        <f t="shared" si="117"/>
        <v>41136.85805555556</v>
      </c>
      <c r="S148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20"/>
        <v>1</v>
      </c>
      <c r="Q1485">
        <f t="shared" si="121"/>
        <v>25</v>
      </c>
      <c r="R1485" s="10">
        <f t="shared" si="117"/>
        <v>42548.192997685182</v>
      </c>
      <c r="S148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20"/>
        <v>0</v>
      </c>
      <c r="Q1486">
        <f t="shared" si="121"/>
        <v>0</v>
      </c>
      <c r="R1486" s="10">
        <f t="shared" si="117"/>
        <v>41053.200960648144</v>
      </c>
      <c r="S1486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20"/>
        <v>2</v>
      </c>
      <c r="Q1487">
        <f t="shared" si="121"/>
        <v>50</v>
      </c>
      <c r="R1487" s="10">
        <f t="shared" si="117"/>
        <v>42130.795983796299</v>
      </c>
      <c r="S1487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20"/>
        <v>0</v>
      </c>
      <c r="Q1488">
        <f t="shared" si="121"/>
        <v>16</v>
      </c>
      <c r="R1488" s="10">
        <f t="shared" si="117"/>
        <v>42032.168530092589</v>
      </c>
      <c r="S1488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20"/>
        <v>0</v>
      </c>
      <c r="Q1489">
        <f t="shared" si="121"/>
        <v>0</v>
      </c>
      <c r="R1489" s="10">
        <f t="shared" si="117"/>
        <v>42554.917488425926</v>
      </c>
      <c r="S1489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20"/>
        <v>2</v>
      </c>
      <c r="Q1490">
        <f t="shared" si="121"/>
        <v>60</v>
      </c>
      <c r="R1490" s="10">
        <f t="shared" si="117"/>
        <v>41614.563194444447</v>
      </c>
      <c r="S1490">
        <f t="shared" si="118"/>
        <v>41644.563194444447</v>
      </c>
      <c r="T1490">
        <f t="shared" si="119"/>
        <v>2014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20"/>
        <v>0</v>
      </c>
      <c r="Q1491">
        <f t="shared" si="121"/>
        <v>0</v>
      </c>
      <c r="R1491" s="10">
        <f t="shared" si="117"/>
        <v>41198.611712962964</v>
      </c>
      <c r="S1491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20"/>
        <v>31</v>
      </c>
      <c r="Q1492">
        <f t="shared" si="121"/>
        <v>47.11</v>
      </c>
      <c r="R1492" s="10">
        <f t="shared" si="117"/>
        <v>41520.561041666668</v>
      </c>
      <c r="S1492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20"/>
        <v>8</v>
      </c>
      <c r="Q1493">
        <f t="shared" si="121"/>
        <v>100</v>
      </c>
      <c r="R1493" s="10">
        <f t="shared" si="117"/>
        <v>41991.713460648149</v>
      </c>
      <c r="S1493">
        <f t="shared" si="118"/>
        <v>42050.651388888888</v>
      </c>
      <c r="T1493">
        <f t="shared" si="119"/>
        <v>2015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20"/>
        <v>1</v>
      </c>
      <c r="Q1494">
        <f t="shared" si="121"/>
        <v>15</v>
      </c>
      <c r="R1494" s="10">
        <f t="shared" si="117"/>
        <v>40682.884791666671</v>
      </c>
      <c r="S149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20"/>
        <v>0</v>
      </c>
      <c r="Q1495">
        <f t="shared" si="121"/>
        <v>0</v>
      </c>
      <c r="R1495" s="10">
        <f t="shared" si="117"/>
        <v>41411.866608796299</v>
      </c>
      <c r="S149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20"/>
        <v>9</v>
      </c>
      <c r="Q1496">
        <f t="shared" si="121"/>
        <v>40.450000000000003</v>
      </c>
      <c r="R1496" s="10">
        <f t="shared" si="117"/>
        <v>42067.722372685181</v>
      </c>
      <c r="S1496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20"/>
        <v>0</v>
      </c>
      <c r="Q1497">
        <f t="shared" si="121"/>
        <v>0</v>
      </c>
      <c r="R1497" s="10">
        <f t="shared" si="117"/>
        <v>40752.789710648147</v>
      </c>
      <c r="S1497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20"/>
        <v>0</v>
      </c>
      <c r="Q1498">
        <f t="shared" si="121"/>
        <v>0</v>
      </c>
      <c r="R1498" s="10">
        <f t="shared" si="117"/>
        <v>41838.475219907406</v>
      </c>
      <c r="S1498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20"/>
        <v>0</v>
      </c>
      <c r="Q1499">
        <f t="shared" si="121"/>
        <v>1</v>
      </c>
      <c r="R1499" s="10">
        <f t="shared" si="117"/>
        <v>41444.64261574074</v>
      </c>
      <c r="S1499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20"/>
        <v>2</v>
      </c>
      <c r="Q1500">
        <f t="shared" si="121"/>
        <v>19</v>
      </c>
      <c r="R1500" s="10">
        <f t="shared" si="117"/>
        <v>41840.983541666668</v>
      </c>
      <c r="S1500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20"/>
        <v>0</v>
      </c>
      <c r="Q1501">
        <f t="shared" si="121"/>
        <v>5</v>
      </c>
      <c r="R1501" s="10">
        <f t="shared" si="117"/>
        <v>42527.007326388892</v>
      </c>
      <c r="S1501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20"/>
        <v>25</v>
      </c>
      <c r="Q1502">
        <f t="shared" si="121"/>
        <v>46.73</v>
      </c>
      <c r="R1502" s="10">
        <f t="shared" si="117"/>
        <v>41365.904594907406</v>
      </c>
      <c r="S1502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20"/>
        <v>166</v>
      </c>
      <c r="Q1503">
        <f t="shared" si="121"/>
        <v>97.73</v>
      </c>
      <c r="R1503" s="10">
        <f t="shared" si="117"/>
        <v>42163.583599537036</v>
      </c>
      <c r="S1503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20"/>
        <v>101</v>
      </c>
      <c r="Q1504">
        <f t="shared" si="121"/>
        <v>67.84</v>
      </c>
      <c r="R1504" s="10">
        <f t="shared" si="117"/>
        <v>42426.542592592596</v>
      </c>
      <c r="S150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20"/>
        <v>108</v>
      </c>
      <c r="Q1505">
        <f t="shared" si="121"/>
        <v>56.98</v>
      </c>
      <c r="R1505" s="10">
        <f t="shared" si="117"/>
        <v>42606.347233796296</v>
      </c>
      <c r="S150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20"/>
        <v>278</v>
      </c>
      <c r="Q1506">
        <f t="shared" si="121"/>
        <v>67.16</v>
      </c>
      <c r="R1506" s="10">
        <f t="shared" si="117"/>
        <v>41772.657685185186</v>
      </c>
      <c r="S1506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20"/>
        <v>104</v>
      </c>
      <c r="Q1507">
        <f t="shared" si="121"/>
        <v>48.04</v>
      </c>
      <c r="R1507" s="10">
        <f t="shared" si="117"/>
        <v>42414.44332175926</v>
      </c>
      <c r="S1507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20"/>
        <v>111</v>
      </c>
      <c r="Q1508">
        <f t="shared" si="121"/>
        <v>38.86</v>
      </c>
      <c r="R1508" s="10">
        <f t="shared" si="117"/>
        <v>41814.785925925928</v>
      </c>
      <c r="S1508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20"/>
        <v>215</v>
      </c>
      <c r="Q1509">
        <f t="shared" si="121"/>
        <v>78.180000000000007</v>
      </c>
      <c r="R1509" s="10">
        <f t="shared" si="117"/>
        <v>40254.450335648151</v>
      </c>
      <c r="S1509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20"/>
        <v>111</v>
      </c>
      <c r="Q1510">
        <f t="shared" si="121"/>
        <v>97.11</v>
      </c>
      <c r="R1510" s="10">
        <f t="shared" si="117"/>
        <v>41786.614363425928</v>
      </c>
      <c r="S1510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20"/>
        <v>124</v>
      </c>
      <c r="Q1511">
        <f t="shared" si="121"/>
        <v>110.39</v>
      </c>
      <c r="R1511" s="10">
        <f t="shared" si="117"/>
        <v>42751.533391203702</v>
      </c>
      <c r="S1511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20"/>
        <v>101</v>
      </c>
      <c r="Q1512">
        <f t="shared" si="121"/>
        <v>39.92</v>
      </c>
      <c r="R1512" s="10">
        <f t="shared" si="117"/>
        <v>41809.385162037033</v>
      </c>
      <c r="S1512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20"/>
        <v>112</v>
      </c>
      <c r="Q1513">
        <f t="shared" si="121"/>
        <v>75.98</v>
      </c>
      <c r="R1513" s="10">
        <f t="shared" si="117"/>
        <v>42296.583379629628</v>
      </c>
      <c r="S1513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20"/>
        <v>559</v>
      </c>
      <c r="Q1514">
        <f t="shared" si="121"/>
        <v>58.38</v>
      </c>
      <c r="R1514" s="10">
        <f t="shared" si="117"/>
        <v>42741.684479166666</v>
      </c>
      <c r="S15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20"/>
        <v>150</v>
      </c>
      <c r="Q1515">
        <f t="shared" si="121"/>
        <v>55.82</v>
      </c>
      <c r="R1515" s="10">
        <f t="shared" si="117"/>
        <v>41806.637337962966</v>
      </c>
      <c r="S151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20"/>
        <v>106</v>
      </c>
      <c r="Q1516">
        <f t="shared" si="121"/>
        <v>151.24</v>
      </c>
      <c r="R1516" s="10">
        <f t="shared" si="117"/>
        <v>42234.597685185188</v>
      </c>
      <c r="S1516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20"/>
        <v>157</v>
      </c>
      <c r="Q1517">
        <f t="shared" si="121"/>
        <v>849.67</v>
      </c>
      <c r="R1517" s="10">
        <f t="shared" si="117"/>
        <v>42415.253437499996</v>
      </c>
      <c r="S1517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20"/>
        <v>109</v>
      </c>
      <c r="Q1518">
        <f t="shared" si="121"/>
        <v>159.24</v>
      </c>
      <c r="R1518" s="10">
        <f t="shared" si="117"/>
        <v>42619.466342592597</v>
      </c>
      <c r="S1518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20"/>
        <v>162</v>
      </c>
      <c r="Q1519">
        <f t="shared" si="121"/>
        <v>39.51</v>
      </c>
      <c r="R1519" s="10">
        <f t="shared" si="117"/>
        <v>41948.56658564815</v>
      </c>
      <c r="S1519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20"/>
        <v>205</v>
      </c>
      <c r="Q1520">
        <f t="shared" si="121"/>
        <v>130.53</v>
      </c>
      <c r="R1520" s="10">
        <f t="shared" si="117"/>
        <v>41760.8200462963</v>
      </c>
      <c r="S1520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20"/>
        <v>103</v>
      </c>
      <c r="Q1521">
        <f t="shared" si="121"/>
        <v>64.16</v>
      </c>
      <c r="R1521" s="10">
        <f t="shared" si="117"/>
        <v>41782.741701388892</v>
      </c>
      <c r="S1521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20"/>
        <v>103</v>
      </c>
      <c r="Q1522">
        <f t="shared" si="121"/>
        <v>111.53</v>
      </c>
      <c r="R1522" s="10">
        <f t="shared" si="117"/>
        <v>41955.857789351852</v>
      </c>
      <c r="S1522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20"/>
        <v>107</v>
      </c>
      <c r="Q1523">
        <f t="shared" si="121"/>
        <v>170.45</v>
      </c>
      <c r="R1523" s="10">
        <f t="shared" si="117"/>
        <v>42493.167719907404</v>
      </c>
      <c r="S1523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20"/>
        <v>139</v>
      </c>
      <c r="Q1524">
        <f t="shared" si="121"/>
        <v>133.74</v>
      </c>
      <c r="R1524" s="10">
        <f t="shared" si="117"/>
        <v>41899.830312500002</v>
      </c>
      <c r="S152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20"/>
        <v>125</v>
      </c>
      <c r="Q1525">
        <f t="shared" si="121"/>
        <v>95.83</v>
      </c>
      <c r="R1525" s="10">
        <f t="shared" si="117"/>
        <v>41964.751342592594</v>
      </c>
      <c r="S152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20"/>
        <v>207</v>
      </c>
      <c r="Q1526">
        <f t="shared" si="121"/>
        <v>221.79</v>
      </c>
      <c r="R1526" s="10">
        <f t="shared" si="117"/>
        <v>42756.501041666663</v>
      </c>
      <c r="S1526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20"/>
        <v>174</v>
      </c>
      <c r="Q1527">
        <f t="shared" si="121"/>
        <v>32.32</v>
      </c>
      <c r="R1527" s="10">
        <f t="shared" si="117"/>
        <v>42570.702986111108</v>
      </c>
      <c r="S1527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20"/>
        <v>120</v>
      </c>
      <c r="Q1528">
        <f t="shared" si="121"/>
        <v>98.84</v>
      </c>
      <c r="R1528" s="10">
        <f t="shared" si="117"/>
        <v>42339.276006944448</v>
      </c>
      <c r="S1528">
        <f t="shared" si="118"/>
        <v>42388.276006944448</v>
      </c>
      <c r="T1528">
        <f t="shared" si="119"/>
        <v>2016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20"/>
        <v>110</v>
      </c>
      <c r="Q1529">
        <f t="shared" si="121"/>
        <v>55.22</v>
      </c>
      <c r="R1529" s="10">
        <f t="shared" si="117"/>
        <v>42780.600532407407</v>
      </c>
      <c r="S1529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20"/>
        <v>282</v>
      </c>
      <c r="Q1530">
        <f t="shared" si="121"/>
        <v>52.79</v>
      </c>
      <c r="R1530" s="10">
        <f t="shared" si="117"/>
        <v>42736.732893518521</v>
      </c>
      <c r="S1530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20"/>
        <v>101</v>
      </c>
      <c r="Q1531">
        <f t="shared" si="121"/>
        <v>135.66999999999999</v>
      </c>
      <c r="R1531" s="10">
        <f t="shared" si="117"/>
        <v>42052.628703703704</v>
      </c>
      <c r="S1531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20"/>
        <v>135</v>
      </c>
      <c r="Q1532">
        <f t="shared" si="121"/>
        <v>53.99</v>
      </c>
      <c r="R1532" s="10">
        <f t="shared" si="117"/>
        <v>42275.767303240747</v>
      </c>
      <c r="S1532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20"/>
        <v>176</v>
      </c>
      <c r="Q1533">
        <f t="shared" si="121"/>
        <v>56.64</v>
      </c>
      <c r="R1533" s="10">
        <f t="shared" si="117"/>
        <v>41941.802384259259</v>
      </c>
      <c r="S1533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20"/>
        <v>484</v>
      </c>
      <c r="Q1534">
        <f t="shared" si="121"/>
        <v>82.32</v>
      </c>
      <c r="R1534" s="10">
        <f t="shared" si="117"/>
        <v>42391.475289351853</v>
      </c>
      <c r="S153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20"/>
        <v>145</v>
      </c>
      <c r="Q1535">
        <f t="shared" si="121"/>
        <v>88.26</v>
      </c>
      <c r="R1535" s="10">
        <f t="shared" si="117"/>
        <v>42443.00204861111</v>
      </c>
      <c r="S153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20"/>
        <v>418</v>
      </c>
      <c r="Q1536">
        <f t="shared" si="121"/>
        <v>84.91</v>
      </c>
      <c r="R1536" s="10">
        <f t="shared" si="117"/>
        <v>42221.67432870371</v>
      </c>
      <c r="S1536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20"/>
        <v>132</v>
      </c>
      <c r="Q1537">
        <f t="shared" si="121"/>
        <v>48.15</v>
      </c>
      <c r="R1537" s="10">
        <f t="shared" si="117"/>
        <v>42484.829062500001</v>
      </c>
      <c r="S1537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120"/>
        <v>250</v>
      </c>
      <c r="Q1538">
        <f t="shared" si="121"/>
        <v>66.02</v>
      </c>
      <c r="R1538" s="10">
        <f t="shared" si="117"/>
        <v>42213.802199074074</v>
      </c>
      <c r="S1538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120"/>
        <v>180</v>
      </c>
      <c r="Q1539">
        <f t="shared" si="121"/>
        <v>96.38</v>
      </c>
      <c r="R1539" s="10">
        <f t="shared" ref="R1539:R1602" si="122">(((J1539/60)/60)/24)+DATE(1970,1,1)</f>
        <v>42552.315127314811</v>
      </c>
      <c r="S1539">
        <f t="shared" ref="S1539:S1602" si="123">(((I1539/60)/60)/24)+DATE(1970,1,1)</f>
        <v>42588.75</v>
      </c>
      <c r="T1539">
        <f t="shared" ref="T1539:T1602" si="124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0">
        <f t="shared" si="122"/>
        <v>41981.782060185185</v>
      </c>
      <c r="S1540">
        <f t="shared" si="123"/>
        <v>42026.782060185185</v>
      </c>
      <c r="T1540">
        <f t="shared" si="124"/>
        <v>2015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0">
        <f t="shared" si="122"/>
        <v>42705.919201388882</v>
      </c>
      <c r="S1541">
        <f t="shared" si="123"/>
        <v>42738.919201388882</v>
      </c>
      <c r="T1541">
        <f t="shared" si="124"/>
        <v>2017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0">
        <f t="shared" si="122"/>
        <v>41939.00712962963</v>
      </c>
      <c r="S1542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0">
        <f t="shared" si="122"/>
        <v>41974.712245370371</v>
      </c>
      <c r="S1543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0">
        <f t="shared" si="122"/>
        <v>42170.996527777781</v>
      </c>
      <c r="S154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0">
        <f t="shared" si="122"/>
        <v>41935.509652777779</v>
      </c>
      <c r="S154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ref="P1546:P1609" si="125">ROUND((E1546/D1546)*100,0)</f>
        <v>0</v>
      </c>
      <c r="Q1546">
        <f t="shared" ref="Q1546:Q1609" si="126">IFERROR(ROUND(E1546/L1546,2),0)</f>
        <v>0</v>
      </c>
      <c r="R1546" s="10">
        <f t="shared" si="122"/>
        <v>42053.051203703704</v>
      </c>
      <c r="S1546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5"/>
        <v>0</v>
      </c>
      <c r="Q1547">
        <f t="shared" si="126"/>
        <v>1</v>
      </c>
      <c r="R1547" s="10">
        <f t="shared" si="122"/>
        <v>42031.884652777779</v>
      </c>
      <c r="S1547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5"/>
        <v>29</v>
      </c>
      <c r="Q1548">
        <f t="shared" si="126"/>
        <v>26.27</v>
      </c>
      <c r="R1548" s="10">
        <f t="shared" si="122"/>
        <v>41839.212951388887</v>
      </c>
      <c r="S1548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5"/>
        <v>0</v>
      </c>
      <c r="Q1549">
        <f t="shared" si="126"/>
        <v>0</v>
      </c>
      <c r="R1549" s="10">
        <f t="shared" si="122"/>
        <v>42782.426875000005</v>
      </c>
      <c r="S1549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5"/>
        <v>9</v>
      </c>
      <c r="Q1550">
        <f t="shared" si="126"/>
        <v>60</v>
      </c>
      <c r="R1550" s="10">
        <f t="shared" si="122"/>
        <v>42286.88217592593</v>
      </c>
      <c r="S1550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5"/>
        <v>34</v>
      </c>
      <c r="Q1551">
        <f t="shared" si="126"/>
        <v>28.33</v>
      </c>
      <c r="R1551" s="10">
        <f t="shared" si="122"/>
        <v>42281.136099537034</v>
      </c>
      <c r="S1551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5"/>
        <v>13</v>
      </c>
      <c r="Q1552">
        <f t="shared" si="126"/>
        <v>14.43</v>
      </c>
      <c r="R1552" s="10">
        <f t="shared" si="122"/>
        <v>42472.449467592596</v>
      </c>
      <c r="S1552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5"/>
        <v>0</v>
      </c>
      <c r="Q1553">
        <f t="shared" si="126"/>
        <v>0</v>
      </c>
      <c r="R1553" s="10">
        <f t="shared" si="122"/>
        <v>42121.824525462958</v>
      </c>
      <c r="S1553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5"/>
        <v>49</v>
      </c>
      <c r="Q1554">
        <f t="shared" si="126"/>
        <v>132.19</v>
      </c>
      <c r="R1554" s="10">
        <f t="shared" si="122"/>
        <v>41892.688750000001</v>
      </c>
      <c r="S155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5"/>
        <v>0</v>
      </c>
      <c r="Q1555">
        <f t="shared" si="126"/>
        <v>0</v>
      </c>
      <c r="R1555" s="10">
        <f t="shared" si="122"/>
        <v>42219.282951388886</v>
      </c>
      <c r="S155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5"/>
        <v>0</v>
      </c>
      <c r="Q1556">
        <f t="shared" si="126"/>
        <v>0</v>
      </c>
      <c r="R1556" s="10">
        <f t="shared" si="122"/>
        <v>42188.252199074079</v>
      </c>
      <c r="S1556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5"/>
        <v>0</v>
      </c>
      <c r="Q1557">
        <f t="shared" si="126"/>
        <v>0</v>
      </c>
      <c r="R1557" s="10">
        <f t="shared" si="122"/>
        <v>42241.613796296297</v>
      </c>
      <c r="S1557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5"/>
        <v>45</v>
      </c>
      <c r="Q1558">
        <f t="shared" si="126"/>
        <v>56.42</v>
      </c>
      <c r="R1558" s="10">
        <f t="shared" si="122"/>
        <v>42525.153055555551</v>
      </c>
      <c r="S1558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5"/>
        <v>4</v>
      </c>
      <c r="Q1559">
        <f t="shared" si="126"/>
        <v>100</v>
      </c>
      <c r="R1559" s="10">
        <f t="shared" si="122"/>
        <v>41871.65315972222</v>
      </c>
      <c r="S1559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5"/>
        <v>5</v>
      </c>
      <c r="Q1560">
        <f t="shared" si="126"/>
        <v>11.67</v>
      </c>
      <c r="R1560" s="10">
        <f t="shared" si="122"/>
        <v>42185.397673611107</v>
      </c>
      <c r="S1560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5"/>
        <v>0</v>
      </c>
      <c r="Q1561">
        <f t="shared" si="126"/>
        <v>50</v>
      </c>
      <c r="R1561" s="10">
        <f t="shared" si="122"/>
        <v>42108.05322916666</v>
      </c>
      <c r="S1561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5"/>
        <v>4</v>
      </c>
      <c r="Q1562">
        <f t="shared" si="126"/>
        <v>23.5</v>
      </c>
      <c r="R1562" s="10">
        <f t="shared" si="122"/>
        <v>41936.020752314813</v>
      </c>
      <c r="S1562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5"/>
        <v>1</v>
      </c>
      <c r="Q1563">
        <f t="shared" si="126"/>
        <v>67</v>
      </c>
      <c r="R1563" s="10">
        <f t="shared" si="122"/>
        <v>41555.041701388887</v>
      </c>
      <c r="S1563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5"/>
        <v>0</v>
      </c>
      <c r="Q1564">
        <f t="shared" si="126"/>
        <v>0</v>
      </c>
      <c r="R1564" s="10">
        <f t="shared" si="122"/>
        <v>40079.566157407404</v>
      </c>
      <c r="S156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5"/>
        <v>1</v>
      </c>
      <c r="Q1565">
        <f t="shared" si="126"/>
        <v>42.5</v>
      </c>
      <c r="R1565" s="10">
        <f t="shared" si="122"/>
        <v>41652.742488425924</v>
      </c>
      <c r="S156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5"/>
        <v>0</v>
      </c>
      <c r="Q1566">
        <f t="shared" si="126"/>
        <v>10</v>
      </c>
      <c r="R1566" s="10">
        <f t="shared" si="122"/>
        <v>42121.367002314815</v>
      </c>
      <c r="S1566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5"/>
        <v>3</v>
      </c>
      <c r="Q1567">
        <f t="shared" si="126"/>
        <v>100</v>
      </c>
      <c r="R1567" s="10">
        <f t="shared" si="122"/>
        <v>40672.729872685188</v>
      </c>
      <c r="S1567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5"/>
        <v>21</v>
      </c>
      <c r="Q1568">
        <f t="shared" si="126"/>
        <v>108.05</v>
      </c>
      <c r="R1568" s="10">
        <f t="shared" si="122"/>
        <v>42549.916712962964</v>
      </c>
      <c r="S1568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5"/>
        <v>4</v>
      </c>
      <c r="Q1569">
        <f t="shared" si="126"/>
        <v>26.92</v>
      </c>
      <c r="R1569" s="10">
        <f t="shared" si="122"/>
        <v>41671.936863425923</v>
      </c>
      <c r="S1569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5"/>
        <v>14</v>
      </c>
      <c r="Q1570">
        <f t="shared" si="126"/>
        <v>155</v>
      </c>
      <c r="R1570" s="10">
        <f t="shared" si="122"/>
        <v>41962.062326388885</v>
      </c>
      <c r="S1570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5"/>
        <v>0</v>
      </c>
      <c r="Q1571">
        <f t="shared" si="126"/>
        <v>0</v>
      </c>
      <c r="R1571" s="10">
        <f t="shared" si="122"/>
        <v>41389.679560185185</v>
      </c>
      <c r="S1571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5"/>
        <v>41</v>
      </c>
      <c r="Q1572">
        <f t="shared" si="126"/>
        <v>47.77</v>
      </c>
      <c r="R1572" s="10">
        <f t="shared" si="122"/>
        <v>42438.813449074078</v>
      </c>
      <c r="S1572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5"/>
        <v>1</v>
      </c>
      <c r="Q1573">
        <f t="shared" si="126"/>
        <v>20</v>
      </c>
      <c r="R1573" s="10">
        <f t="shared" si="122"/>
        <v>42144.769479166673</v>
      </c>
      <c r="S1573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5"/>
        <v>5</v>
      </c>
      <c r="Q1574">
        <f t="shared" si="126"/>
        <v>41.67</v>
      </c>
      <c r="R1574" s="10">
        <f t="shared" si="122"/>
        <v>42404.033090277779</v>
      </c>
      <c r="S157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5"/>
        <v>2</v>
      </c>
      <c r="Q1575">
        <f t="shared" si="126"/>
        <v>74.33</v>
      </c>
      <c r="R1575" s="10">
        <f t="shared" si="122"/>
        <v>42786.000023148154</v>
      </c>
      <c r="S157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5"/>
        <v>5</v>
      </c>
      <c r="Q1576">
        <f t="shared" si="126"/>
        <v>84.33</v>
      </c>
      <c r="R1576" s="10">
        <f t="shared" si="122"/>
        <v>42017.927418981482</v>
      </c>
      <c r="S1576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5"/>
        <v>23</v>
      </c>
      <c r="Q1577">
        <f t="shared" si="126"/>
        <v>65.459999999999994</v>
      </c>
      <c r="R1577" s="10">
        <f t="shared" si="122"/>
        <v>41799.524259259262</v>
      </c>
      <c r="S1577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5"/>
        <v>13</v>
      </c>
      <c r="Q1578">
        <f t="shared" si="126"/>
        <v>65</v>
      </c>
      <c r="R1578" s="10">
        <f t="shared" si="122"/>
        <v>42140.879259259258</v>
      </c>
      <c r="S1578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5"/>
        <v>1</v>
      </c>
      <c r="Q1579">
        <f t="shared" si="126"/>
        <v>27.5</v>
      </c>
      <c r="R1579" s="10">
        <f t="shared" si="122"/>
        <v>41054.847777777781</v>
      </c>
      <c r="S1579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5"/>
        <v>11</v>
      </c>
      <c r="Q1580">
        <f t="shared" si="126"/>
        <v>51.25</v>
      </c>
      <c r="R1580" s="10">
        <f t="shared" si="122"/>
        <v>40399.065868055557</v>
      </c>
      <c r="S1580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5"/>
        <v>1</v>
      </c>
      <c r="Q1581">
        <f t="shared" si="126"/>
        <v>14</v>
      </c>
      <c r="R1581" s="10">
        <f t="shared" si="122"/>
        <v>41481.996423611112</v>
      </c>
      <c r="S1581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5"/>
        <v>0</v>
      </c>
      <c r="Q1582">
        <f t="shared" si="126"/>
        <v>0</v>
      </c>
      <c r="R1582" s="10">
        <f t="shared" si="122"/>
        <v>40990.050069444449</v>
      </c>
      <c r="S1582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5"/>
        <v>1</v>
      </c>
      <c r="Q1583">
        <f t="shared" si="126"/>
        <v>5</v>
      </c>
      <c r="R1583" s="10">
        <f t="shared" si="122"/>
        <v>42325.448958333334</v>
      </c>
      <c r="S1583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5"/>
        <v>9</v>
      </c>
      <c r="Q1584">
        <f t="shared" si="126"/>
        <v>31</v>
      </c>
      <c r="R1584" s="10">
        <f t="shared" si="122"/>
        <v>42246.789965277778</v>
      </c>
      <c r="S158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5"/>
        <v>0</v>
      </c>
      <c r="Q1585">
        <f t="shared" si="126"/>
        <v>15</v>
      </c>
      <c r="R1585" s="10">
        <f t="shared" si="122"/>
        <v>41877.904988425929</v>
      </c>
      <c r="S158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5"/>
        <v>0</v>
      </c>
      <c r="Q1586">
        <f t="shared" si="126"/>
        <v>0</v>
      </c>
      <c r="R1586" s="10">
        <f t="shared" si="122"/>
        <v>41779.649317129632</v>
      </c>
      <c r="S1586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5"/>
        <v>79</v>
      </c>
      <c r="Q1587">
        <f t="shared" si="126"/>
        <v>131.66999999999999</v>
      </c>
      <c r="R1587" s="10">
        <f t="shared" si="122"/>
        <v>42707.895462962959</v>
      </c>
      <c r="S1587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5"/>
        <v>0</v>
      </c>
      <c r="Q1588">
        <f t="shared" si="126"/>
        <v>0</v>
      </c>
      <c r="R1588" s="10">
        <f t="shared" si="122"/>
        <v>42069.104421296302</v>
      </c>
      <c r="S1588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5"/>
        <v>0</v>
      </c>
      <c r="Q1589">
        <f t="shared" si="126"/>
        <v>1</v>
      </c>
      <c r="R1589" s="10">
        <f t="shared" si="122"/>
        <v>41956.950983796298</v>
      </c>
      <c r="S1589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5"/>
        <v>0</v>
      </c>
      <c r="Q1590">
        <f t="shared" si="126"/>
        <v>0</v>
      </c>
      <c r="R1590" s="10">
        <f t="shared" si="122"/>
        <v>42005.24998842593</v>
      </c>
      <c r="S1590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5"/>
        <v>0</v>
      </c>
      <c r="Q1591">
        <f t="shared" si="126"/>
        <v>0</v>
      </c>
      <c r="R1591" s="10">
        <f t="shared" si="122"/>
        <v>42256.984791666662</v>
      </c>
      <c r="S1591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5"/>
        <v>2</v>
      </c>
      <c r="Q1592">
        <f t="shared" si="126"/>
        <v>510</v>
      </c>
      <c r="R1592" s="10">
        <f t="shared" si="122"/>
        <v>42240.857222222221</v>
      </c>
      <c r="S1592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5"/>
        <v>29</v>
      </c>
      <c r="Q1593">
        <f t="shared" si="126"/>
        <v>44.48</v>
      </c>
      <c r="R1593" s="10">
        <f t="shared" si="122"/>
        <v>42433.726168981477</v>
      </c>
      <c r="S1593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5"/>
        <v>0</v>
      </c>
      <c r="Q1594">
        <f t="shared" si="126"/>
        <v>0</v>
      </c>
      <c r="R1594" s="10">
        <f t="shared" si="122"/>
        <v>42046.072743055556</v>
      </c>
      <c r="S159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5"/>
        <v>0</v>
      </c>
      <c r="Q1595">
        <f t="shared" si="126"/>
        <v>1</v>
      </c>
      <c r="R1595" s="10">
        <f t="shared" si="122"/>
        <v>42033.845543981486</v>
      </c>
      <c r="S159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5"/>
        <v>21</v>
      </c>
      <c r="Q1596">
        <f t="shared" si="126"/>
        <v>20.5</v>
      </c>
      <c r="R1596" s="10">
        <f t="shared" si="122"/>
        <v>42445.712754629625</v>
      </c>
      <c r="S1596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5"/>
        <v>0</v>
      </c>
      <c r="Q1597">
        <f t="shared" si="126"/>
        <v>40</v>
      </c>
      <c r="R1597" s="10">
        <f t="shared" si="122"/>
        <v>41780.050092592595</v>
      </c>
      <c r="S1597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5"/>
        <v>2</v>
      </c>
      <c r="Q1598">
        <f t="shared" si="126"/>
        <v>25</v>
      </c>
      <c r="R1598" s="10">
        <f t="shared" si="122"/>
        <v>41941.430196759262</v>
      </c>
      <c r="S1598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5"/>
        <v>0</v>
      </c>
      <c r="Q1599">
        <f t="shared" si="126"/>
        <v>0</v>
      </c>
      <c r="R1599" s="10">
        <f t="shared" si="122"/>
        <v>42603.354131944448</v>
      </c>
      <c r="S1599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5"/>
        <v>0</v>
      </c>
      <c r="Q1600">
        <f t="shared" si="126"/>
        <v>1</v>
      </c>
      <c r="R1600" s="10">
        <f t="shared" si="122"/>
        <v>42151.667337962965</v>
      </c>
      <c r="S1600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5"/>
        <v>0</v>
      </c>
      <c r="Q1601">
        <f t="shared" si="126"/>
        <v>0</v>
      </c>
      <c r="R1601" s="10">
        <f t="shared" si="122"/>
        <v>42438.53907407407</v>
      </c>
      <c r="S1601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125"/>
        <v>7</v>
      </c>
      <c r="Q1602">
        <f t="shared" si="126"/>
        <v>40.78</v>
      </c>
      <c r="R1602" s="10">
        <f t="shared" si="122"/>
        <v>41791.057314814818</v>
      </c>
      <c r="S1602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25"/>
        <v>108</v>
      </c>
      <c r="Q1603">
        <f t="shared" si="126"/>
        <v>48.33</v>
      </c>
      <c r="R1603" s="10">
        <f t="shared" ref="R1603:R1666" si="127">(((J1603/60)/60)/24)+DATE(1970,1,1)</f>
        <v>40638.092974537038</v>
      </c>
      <c r="S1603">
        <f t="shared" ref="S1603:S1666" si="128">(((I1603/60)/60)/24)+DATE(1970,1,1)</f>
        <v>40668.092974537038</v>
      </c>
      <c r="T1603">
        <f t="shared" ref="T1603:T1666" si="129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0">
        <f t="shared" si="127"/>
        <v>40788.297650462962</v>
      </c>
      <c r="S160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0">
        <f t="shared" si="127"/>
        <v>40876.169664351852</v>
      </c>
      <c r="S1605">
        <f t="shared" si="128"/>
        <v>40936.169664351852</v>
      </c>
      <c r="T1605">
        <f t="shared" si="129"/>
        <v>2012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0">
        <f t="shared" si="127"/>
        <v>40945.845312500001</v>
      </c>
      <c r="S1606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0">
        <f t="shared" si="127"/>
        <v>40747.012881944444</v>
      </c>
      <c r="S1607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0">
        <f t="shared" si="127"/>
        <v>40536.111550925925</v>
      </c>
      <c r="S1608">
        <f t="shared" si="128"/>
        <v>40626.069884259261</v>
      </c>
      <c r="T1608">
        <f t="shared" si="129"/>
        <v>2011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0">
        <f t="shared" si="127"/>
        <v>41053.80846064815</v>
      </c>
      <c r="S1609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ref="P1610:P1673" si="130">ROUND((E1610/D1610)*100,0)</f>
        <v>101</v>
      </c>
      <c r="Q1610">
        <f t="shared" ref="Q1610:Q1673" si="131">IFERROR(ROUND(E1610/L1610,2),0)</f>
        <v>52.83</v>
      </c>
      <c r="R1610" s="10">
        <f t="shared" si="127"/>
        <v>41607.83085648148</v>
      </c>
      <c r="S1610">
        <f t="shared" si="128"/>
        <v>41640.226388888892</v>
      </c>
      <c r="T1610">
        <f t="shared" si="129"/>
        <v>2014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30"/>
        <v>118</v>
      </c>
      <c r="Q1611">
        <f t="shared" si="131"/>
        <v>443.75</v>
      </c>
      <c r="R1611" s="10">
        <f t="shared" si="127"/>
        <v>40796.001261574071</v>
      </c>
      <c r="S1611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30"/>
        <v>272</v>
      </c>
      <c r="Q1612">
        <f t="shared" si="131"/>
        <v>48.54</v>
      </c>
      <c r="R1612" s="10">
        <f t="shared" si="127"/>
        <v>41228.924884259257</v>
      </c>
      <c r="S1612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30"/>
        <v>125</v>
      </c>
      <c r="Q1613">
        <f t="shared" si="131"/>
        <v>37.07</v>
      </c>
      <c r="R1613" s="10">
        <f t="shared" si="127"/>
        <v>41409.00037037037</v>
      </c>
      <c r="S1613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30"/>
        <v>110</v>
      </c>
      <c r="Q1614">
        <f t="shared" si="131"/>
        <v>50</v>
      </c>
      <c r="R1614" s="10">
        <f t="shared" si="127"/>
        <v>41246.874814814815</v>
      </c>
      <c r="S1614">
        <f t="shared" si="128"/>
        <v>41276.874814814815</v>
      </c>
      <c r="T1614">
        <f t="shared" si="129"/>
        <v>2013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30"/>
        <v>102</v>
      </c>
      <c r="Q1615">
        <f t="shared" si="131"/>
        <v>39.04</v>
      </c>
      <c r="R1615" s="10">
        <f t="shared" si="127"/>
        <v>41082.069467592592</v>
      </c>
      <c r="S161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30"/>
        <v>103</v>
      </c>
      <c r="Q1616">
        <f t="shared" si="131"/>
        <v>66.69</v>
      </c>
      <c r="R1616" s="10">
        <f t="shared" si="127"/>
        <v>41794.981122685182</v>
      </c>
      <c r="S1616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30"/>
        <v>114</v>
      </c>
      <c r="Q1617">
        <f t="shared" si="131"/>
        <v>67.13</v>
      </c>
      <c r="R1617" s="10">
        <f t="shared" si="127"/>
        <v>40845.050879629627</v>
      </c>
      <c r="S1617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30"/>
        <v>104</v>
      </c>
      <c r="Q1618">
        <f t="shared" si="131"/>
        <v>66.37</v>
      </c>
      <c r="R1618" s="10">
        <f t="shared" si="127"/>
        <v>41194.715520833335</v>
      </c>
      <c r="S1618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30"/>
        <v>146</v>
      </c>
      <c r="Q1619">
        <f t="shared" si="131"/>
        <v>64.62</v>
      </c>
      <c r="R1619" s="10">
        <f t="shared" si="127"/>
        <v>41546.664212962962</v>
      </c>
      <c r="S1619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30"/>
        <v>105</v>
      </c>
      <c r="Q1620">
        <f t="shared" si="131"/>
        <v>58.37</v>
      </c>
      <c r="R1620" s="10">
        <f t="shared" si="127"/>
        <v>41301.654340277775</v>
      </c>
      <c r="S1620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30"/>
        <v>133</v>
      </c>
      <c r="Q1621">
        <f t="shared" si="131"/>
        <v>86.96</v>
      </c>
      <c r="R1621" s="10">
        <f t="shared" si="127"/>
        <v>41876.18618055556</v>
      </c>
      <c r="S1621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30"/>
        <v>113</v>
      </c>
      <c r="Q1622">
        <f t="shared" si="131"/>
        <v>66.47</v>
      </c>
      <c r="R1622" s="10">
        <f t="shared" si="127"/>
        <v>41321.339583333334</v>
      </c>
      <c r="S1622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30"/>
        <v>121</v>
      </c>
      <c r="Q1623">
        <f t="shared" si="131"/>
        <v>163.78</v>
      </c>
      <c r="R1623" s="10">
        <f t="shared" si="127"/>
        <v>41003.60665509259</v>
      </c>
      <c r="S1623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30"/>
        <v>102</v>
      </c>
      <c r="Q1624">
        <f t="shared" si="131"/>
        <v>107.98</v>
      </c>
      <c r="R1624" s="10">
        <f t="shared" si="127"/>
        <v>41950.29483796296</v>
      </c>
      <c r="S162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30"/>
        <v>101</v>
      </c>
      <c r="Q1625">
        <f t="shared" si="131"/>
        <v>42.11</v>
      </c>
      <c r="R1625" s="10">
        <f t="shared" si="127"/>
        <v>41453.688530092593</v>
      </c>
      <c r="S162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30"/>
        <v>118</v>
      </c>
      <c r="Q1626">
        <f t="shared" si="131"/>
        <v>47.2</v>
      </c>
      <c r="R1626" s="10">
        <f t="shared" si="127"/>
        <v>41243.367303240739</v>
      </c>
      <c r="S1626">
        <f t="shared" si="128"/>
        <v>41283.367303240739</v>
      </c>
      <c r="T1626">
        <f t="shared" si="129"/>
        <v>2013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30"/>
        <v>155</v>
      </c>
      <c r="Q1627">
        <f t="shared" si="131"/>
        <v>112.02</v>
      </c>
      <c r="R1627" s="10">
        <f t="shared" si="127"/>
        <v>41135.699687500004</v>
      </c>
      <c r="S1627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30"/>
        <v>101</v>
      </c>
      <c r="Q1628">
        <f t="shared" si="131"/>
        <v>74.95</v>
      </c>
      <c r="R1628" s="10">
        <f t="shared" si="127"/>
        <v>41579.847997685189</v>
      </c>
      <c r="S1628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30"/>
        <v>117</v>
      </c>
      <c r="Q1629">
        <f t="shared" si="131"/>
        <v>61.58</v>
      </c>
      <c r="R1629" s="10">
        <f t="shared" si="127"/>
        <v>41205.707048611112</v>
      </c>
      <c r="S1629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30"/>
        <v>101</v>
      </c>
      <c r="Q1630">
        <f t="shared" si="131"/>
        <v>45.88</v>
      </c>
      <c r="R1630" s="10">
        <f t="shared" si="127"/>
        <v>41774.737060185187</v>
      </c>
      <c r="S1630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30"/>
        <v>104</v>
      </c>
      <c r="Q1631">
        <f t="shared" si="131"/>
        <v>75.849999999999994</v>
      </c>
      <c r="R1631" s="10">
        <f t="shared" si="127"/>
        <v>41645.867280092592</v>
      </c>
      <c r="S1631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30"/>
        <v>265</v>
      </c>
      <c r="Q1632">
        <f t="shared" si="131"/>
        <v>84.21</v>
      </c>
      <c r="R1632" s="10">
        <f t="shared" si="127"/>
        <v>40939.837673611109</v>
      </c>
      <c r="S1632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30"/>
        <v>156</v>
      </c>
      <c r="Q1633">
        <f t="shared" si="131"/>
        <v>117.23</v>
      </c>
      <c r="R1633" s="10">
        <f t="shared" si="127"/>
        <v>41164.859502314815</v>
      </c>
      <c r="S1633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30"/>
        <v>102</v>
      </c>
      <c r="Q1634">
        <f t="shared" si="131"/>
        <v>86.49</v>
      </c>
      <c r="R1634" s="10">
        <f t="shared" si="127"/>
        <v>40750.340902777774</v>
      </c>
      <c r="S163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30"/>
        <v>100</v>
      </c>
      <c r="Q1635">
        <f t="shared" si="131"/>
        <v>172.41</v>
      </c>
      <c r="R1635" s="10">
        <f t="shared" si="127"/>
        <v>40896.883750000001</v>
      </c>
      <c r="S1635">
        <f t="shared" si="128"/>
        <v>40924.208333333336</v>
      </c>
      <c r="T1635">
        <f t="shared" si="129"/>
        <v>2012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30"/>
        <v>101</v>
      </c>
      <c r="Q1636">
        <f t="shared" si="131"/>
        <v>62.81</v>
      </c>
      <c r="R1636" s="10">
        <f t="shared" si="127"/>
        <v>40658.189826388887</v>
      </c>
      <c r="S1636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30"/>
        <v>125</v>
      </c>
      <c r="Q1637">
        <f t="shared" si="131"/>
        <v>67.73</v>
      </c>
      <c r="R1637" s="10">
        <f t="shared" si="127"/>
        <v>42502.868761574078</v>
      </c>
      <c r="S1637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30"/>
        <v>104</v>
      </c>
      <c r="Q1638">
        <f t="shared" si="131"/>
        <v>53.56</v>
      </c>
      <c r="R1638" s="10">
        <f t="shared" si="127"/>
        <v>40663.08666666667</v>
      </c>
      <c r="S1638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30"/>
        <v>104</v>
      </c>
      <c r="Q1639">
        <f t="shared" si="131"/>
        <v>34.6</v>
      </c>
      <c r="R1639" s="10">
        <f t="shared" si="127"/>
        <v>40122.751620370371</v>
      </c>
      <c r="S1639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30"/>
        <v>105</v>
      </c>
      <c r="Q1640">
        <f t="shared" si="131"/>
        <v>38.89</v>
      </c>
      <c r="R1640" s="10">
        <f t="shared" si="127"/>
        <v>41288.68712962963</v>
      </c>
      <c r="S1640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30"/>
        <v>100</v>
      </c>
      <c r="Q1641">
        <f t="shared" si="131"/>
        <v>94.74</v>
      </c>
      <c r="R1641" s="10">
        <f t="shared" si="127"/>
        <v>40941.652372685188</v>
      </c>
      <c r="S1641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30"/>
        <v>170</v>
      </c>
      <c r="Q1642">
        <f t="shared" si="131"/>
        <v>39.97</v>
      </c>
      <c r="R1642" s="10">
        <f t="shared" si="127"/>
        <v>40379.23096064815</v>
      </c>
      <c r="S1642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30"/>
        <v>101</v>
      </c>
      <c r="Q1643">
        <f t="shared" si="131"/>
        <v>97.5</v>
      </c>
      <c r="R1643" s="10">
        <f t="shared" si="127"/>
        <v>41962.596574074079</v>
      </c>
      <c r="S1643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30"/>
        <v>100</v>
      </c>
      <c r="Q1644">
        <f t="shared" si="131"/>
        <v>42.86</v>
      </c>
      <c r="R1644" s="10">
        <f t="shared" si="127"/>
        <v>40688.024618055555</v>
      </c>
      <c r="S164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30"/>
        <v>125</v>
      </c>
      <c r="Q1645">
        <f t="shared" si="131"/>
        <v>168.51</v>
      </c>
      <c r="R1645" s="10">
        <f t="shared" si="127"/>
        <v>41146.824212962965</v>
      </c>
      <c r="S164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30"/>
        <v>110</v>
      </c>
      <c r="Q1646">
        <f t="shared" si="131"/>
        <v>85.55</v>
      </c>
      <c r="R1646" s="10">
        <f t="shared" si="127"/>
        <v>41175.05972222222</v>
      </c>
      <c r="S1646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30"/>
        <v>111</v>
      </c>
      <c r="Q1647">
        <f t="shared" si="131"/>
        <v>554</v>
      </c>
      <c r="R1647" s="10">
        <f t="shared" si="127"/>
        <v>41521.617361111108</v>
      </c>
      <c r="S1647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30"/>
        <v>110</v>
      </c>
      <c r="Q1648">
        <f t="shared" si="131"/>
        <v>26.55</v>
      </c>
      <c r="R1648" s="10">
        <f t="shared" si="127"/>
        <v>41833.450266203705</v>
      </c>
      <c r="S1648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30"/>
        <v>105</v>
      </c>
      <c r="Q1649">
        <f t="shared" si="131"/>
        <v>113.83</v>
      </c>
      <c r="R1649" s="10">
        <f t="shared" si="127"/>
        <v>41039.409456018519</v>
      </c>
      <c r="S1649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30"/>
        <v>125</v>
      </c>
      <c r="Q1650">
        <f t="shared" si="131"/>
        <v>32.01</v>
      </c>
      <c r="R1650" s="10">
        <f t="shared" si="127"/>
        <v>40592.704652777778</v>
      </c>
      <c r="S1650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30"/>
        <v>101</v>
      </c>
      <c r="Q1651">
        <f t="shared" si="131"/>
        <v>47.19</v>
      </c>
      <c r="R1651" s="10">
        <f t="shared" si="127"/>
        <v>41737.684664351851</v>
      </c>
      <c r="S1651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30"/>
        <v>142</v>
      </c>
      <c r="Q1652">
        <f t="shared" si="131"/>
        <v>88.47</v>
      </c>
      <c r="R1652" s="10">
        <f t="shared" si="127"/>
        <v>41526.435613425929</v>
      </c>
      <c r="S1652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30"/>
        <v>101</v>
      </c>
      <c r="Q1653">
        <f t="shared" si="131"/>
        <v>100.75</v>
      </c>
      <c r="R1653" s="10">
        <f t="shared" si="127"/>
        <v>40625.900694444441</v>
      </c>
      <c r="S1653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30"/>
        <v>101</v>
      </c>
      <c r="Q1654">
        <f t="shared" si="131"/>
        <v>64.709999999999994</v>
      </c>
      <c r="R1654" s="10">
        <f t="shared" si="127"/>
        <v>41572.492974537039</v>
      </c>
      <c r="S165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30"/>
        <v>174</v>
      </c>
      <c r="Q1655">
        <f t="shared" si="131"/>
        <v>51.85</v>
      </c>
      <c r="R1655" s="10">
        <f t="shared" si="127"/>
        <v>40626.834444444445</v>
      </c>
      <c r="S165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30"/>
        <v>120</v>
      </c>
      <c r="Q1656">
        <f t="shared" si="131"/>
        <v>38.79</v>
      </c>
      <c r="R1656" s="10">
        <f t="shared" si="127"/>
        <v>40987.890740740739</v>
      </c>
      <c r="S1656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30"/>
        <v>143</v>
      </c>
      <c r="Q1657">
        <f t="shared" si="131"/>
        <v>44.65</v>
      </c>
      <c r="R1657" s="10">
        <f t="shared" si="127"/>
        <v>40974.791898148149</v>
      </c>
      <c r="S1657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30"/>
        <v>100</v>
      </c>
      <c r="Q1658">
        <f t="shared" si="131"/>
        <v>156.77000000000001</v>
      </c>
      <c r="R1658" s="10">
        <f t="shared" si="127"/>
        <v>41226.928842592592</v>
      </c>
      <c r="S1658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30"/>
        <v>105</v>
      </c>
      <c r="Q1659">
        <f t="shared" si="131"/>
        <v>118.7</v>
      </c>
      <c r="R1659" s="10">
        <f t="shared" si="127"/>
        <v>41023.782037037039</v>
      </c>
      <c r="S1659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30"/>
        <v>132</v>
      </c>
      <c r="Q1660">
        <f t="shared" si="131"/>
        <v>74.150000000000006</v>
      </c>
      <c r="R1660" s="10">
        <f t="shared" si="127"/>
        <v>41223.22184027778</v>
      </c>
      <c r="S1660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30"/>
        <v>113</v>
      </c>
      <c r="Q1661">
        <f t="shared" si="131"/>
        <v>12.53</v>
      </c>
      <c r="R1661" s="10">
        <f t="shared" si="127"/>
        <v>41596.913437499999</v>
      </c>
      <c r="S1661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30"/>
        <v>1254</v>
      </c>
      <c r="Q1662">
        <f t="shared" si="131"/>
        <v>27.86</v>
      </c>
      <c r="R1662" s="10">
        <f t="shared" si="127"/>
        <v>42459.693865740745</v>
      </c>
      <c r="S1662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30"/>
        <v>103</v>
      </c>
      <c r="Q1663">
        <f t="shared" si="131"/>
        <v>80.180000000000007</v>
      </c>
      <c r="R1663" s="10">
        <f t="shared" si="127"/>
        <v>42343.998043981483</v>
      </c>
      <c r="S1663">
        <f t="shared" si="128"/>
        <v>42386.875</v>
      </c>
      <c r="T1663">
        <f t="shared" si="129"/>
        <v>2016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30"/>
        <v>103</v>
      </c>
      <c r="Q1664">
        <f t="shared" si="131"/>
        <v>132.44</v>
      </c>
      <c r="R1664" s="10">
        <f t="shared" si="127"/>
        <v>40848.198333333334</v>
      </c>
      <c r="S166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30"/>
        <v>108</v>
      </c>
      <c r="Q1665">
        <f t="shared" si="131"/>
        <v>33.75</v>
      </c>
      <c r="R1665" s="10">
        <f t="shared" si="127"/>
        <v>42006.02207175926</v>
      </c>
      <c r="S166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30"/>
        <v>122</v>
      </c>
      <c r="Q1666">
        <f t="shared" si="131"/>
        <v>34.380000000000003</v>
      </c>
      <c r="R1666" s="10">
        <f t="shared" si="127"/>
        <v>40939.761782407404</v>
      </c>
      <c r="S1666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30"/>
        <v>119</v>
      </c>
      <c r="Q1667">
        <f t="shared" si="131"/>
        <v>44.96</v>
      </c>
      <c r="R1667" s="10">
        <f t="shared" ref="R1667:R1730" si="132">(((J1667/60)/60)/24)+DATE(1970,1,1)</f>
        <v>40564.649456018517</v>
      </c>
      <c r="S1667">
        <f t="shared" ref="S1667:S1730" si="133">(((I1667/60)/60)/24)+DATE(1970,1,1)</f>
        <v>40596.125</v>
      </c>
      <c r="T1667">
        <f t="shared" ref="T1667:T1730" si="134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0">
        <f t="shared" si="132"/>
        <v>41331.253159722226</v>
      </c>
      <c r="S1668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0">
        <f t="shared" si="132"/>
        <v>41682.0705787037</v>
      </c>
      <c r="S1669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0">
        <f t="shared" si="132"/>
        <v>40845.14975694444</v>
      </c>
      <c r="S1670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0">
        <f t="shared" si="132"/>
        <v>42461.885138888887</v>
      </c>
      <c r="S1671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0">
        <f t="shared" si="132"/>
        <v>40313.930543981485</v>
      </c>
      <c r="S1672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0">
        <f t="shared" si="132"/>
        <v>42553.54414351852</v>
      </c>
      <c r="S1673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ref="P1674:P1737" si="135">ROUND((E1674/D1674)*100,0)</f>
        <v>113</v>
      </c>
      <c r="Q1674">
        <f t="shared" ref="Q1674:Q1737" si="136">IFERROR(ROUND(E1674/L1674,2),0)</f>
        <v>39.18</v>
      </c>
      <c r="R1674" s="10">
        <f t="shared" si="132"/>
        <v>41034.656597222223</v>
      </c>
      <c r="S167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5"/>
        <v>128</v>
      </c>
      <c r="Q1675">
        <f t="shared" si="136"/>
        <v>45.59</v>
      </c>
      <c r="R1675" s="10">
        <f t="shared" si="132"/>
        <v>42039.878379629634</v>
      </c>
      <c r="S167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5"/>
        <v>202</v>
      </c>
      <c r="Q1676">
        <f t="shared" si="136"/>
        <v>89.25</v>
      </c>
      <c r="R1676" s="10">
        <f t="shared" si="132"/>
        <v>42569.605393518519</v>
      </c>
      <c r="S1676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5"/>
        <v>137</v>
      </c>
      <c r="Q1677">
        <f t="shared" si="136"/>
        <v>40.42</v>
      </c>
      <c r="R1677" s="10">
        <f t="shared" si="132"/>
        <v>40802.733101851853</v>
      </c>
      <c r="S1677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5"/>
        <v>115</v>
      </c>
      <c r="Q1678">
        <f t="shared" si="136"/>
        <v>82.38</v>
      </c>
      <c r="R1678" s="10">
        <f t="shared" si="132"/>
        <v>40973.72623842593</v>
      </c>
      <c r="S1678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5"/>
        <v>112</v>
      </c>
      <c r="Q1679">
        <f t="shared" si="136"/>
        <v>159.52000000000001</v>
      </c>
      <c r="R1679" s="10">
        <f t="shared" si="132"/>
        <v>42416.407129629632</v>
      </c>
      <c r="S1679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5"/>
        <v>118</v>
      </c>
      <c r="Q1680">
        <f t="shared" si="136"/>
        <v>36.24</v>
      </c>
      <c r="R1680" s="10">
        <f t="shared" si="132"/>
        <v>41662.854988425926</v>
      </c>
      <c r="S1680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5"/>
        <v>175</v>
      </c>
      <c r="Q1681">
        <f t="shared" si="136"/>
        <v>62.5</v>
      </c>
      <c r="R1681" s="10">
        <f t="shared" si="132"/>
        <v>40723.068807870368</v>
      </c>
      <c r="S1681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5"/>
        <v>118</v>
      </c>
      <c r="Q1682">
        <f t="shared" si="136"/>
        <v>47</v>
      </c>
      <c r="R1682" s="10">
        <f t="shared" si="132"/>
        <v>41802.757719907408</v>
      </c>
      <c r="S1682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5"/>
        <v>101</v>
      </c>
      <c r="Q1683">
        <f t="shared" si="136"/>
        <v>74.58</v>
      </c>
      <c r="R1683" s="10">
        <f t="shared" si="132"/>
        <v>42774.121342592596</v>
      </c>
      <c r="S1683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5"/>
        <v>0</v>
      </c>
      <c r="Q1684">
        <f t="shared" si="136"/>
        <v>0</v>
      </c>
      <c r="R1684" s="10">
        <f t="shared" si="132"/>
        <v>42779.21365740741</v>
      </c>
      <c r="S168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5"/>
        <v>22</v>
      </c>
      <c r="Q1685">
        <f t="shared" si="136"/>
        <v>76</v>
      </c>
      <c r="R1685" s="10">
        <f t="shared" si="132"/>
        <v>42808.781689814816</v>
      </c>
      <c r="S168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5"/>
        <v>109</v>
      </c>
      <c r="Q1686">
        <f t="shared" si="136"/>
        <v>86.44</v>
      </c>
      <c r="R1686" s="10">
        <f t="shared" si="132"/>
        <v>42783.815289351856</v>
      </c>
      <c r="S1686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5"/>
        <v>103</v>
      </c>
      <c r="Q1687">
        <f t="shared" si="136"/>
        <v>24</v>
      </c>
      <c r="R1687" s="10">
        <f t="shared" si="132"/>
        <v>42788.2502662037</v>
      </c>
      <c r="S1687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5"/>
        <v>0</v>
      </c>
      <c r="Q1688">
        <f t="shared" si="136"/>
        <v>18</v>
      </c>
      <c r="R1688" s="10">
        <f t="shared" si="132"/>
        <v>42792.843969907408</v>
      </c>
      <c r="S1688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5"/>
        <v>31</v>
      </c>
      <c r="Q1689">
        <f t="shared" si="136"/>
        <v>80.13</v>
      </c>
      <c r="R1689" s="10">
        <f t="shared" si="132"/>
        <v>42802.046817129631</v>
      </c>
      <c r="S1689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5"/>
        <v>44</v>
      </c>
      <c r="Q1690">
        <f t="shared" si="136"/>
        <v>253.14</v>
      </c>
      <c r="R1690" s="10">
        <f t="shared" si="132"/>
        <v>42804.534652777773</v>
      </c>
      <c r="S1690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5"/>
        <v>100</v>
      </c>
      <c r="Q1691">
        <f t="shared" si="136"/>
        <v>171.43</v>
      </c>
      <c r="R1691" s="10">
        <f t="shared" si="132"/>
        <v>42780.942476851851</v>
      </c>
      <c r="S1691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5"/>
        <v>25</v>
      </c>
      <c r="Q1692">
        <f t="shared" si="136"/>
        <v>57.73</v>
      </c>
      <c r="R1692" s="10">
        <f t="shared" si="132"/>
        <v>42801.43104166667</v>
      </c>
      <c r="S1692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5"/>
        <v>33</v>
      </c>
      <c r="Q1693">
        <f t="shared" si="136"/>
        <v>264.26</v>
      </c>
      <c r="R1693" s="10">
        <f t="shared" si="132"/>
        <v>42795.701481481476</v>
      </c>
      <c r="S1693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5"/>
        <v>48</v>
      </c>
      <c r="Q1694">
        <f t="shared" si="136"/>
        <v>159.33000000000001</v>
      </c>
      <c r="R1694" s="10">
        <f t="shared" si="132"/>
        <v>42788.151238425926</v>
      </c>
      <c r="S169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5"/>
        <v>9</v>
      </c>
      <c r="Q1695">
        <f t="shared" si="136"/>
        <v>35</v>
      </c>
      <c r="R1695" s="10">
        <f t="shared" si="132"/>
        <v>42803.920277777783</v>
      </c>
      <c r="S169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5"/>
        <v>0</v>
      </c>
      <c r="Q1696">
        <f t="shared" si="136"/>
        <v>5</v>
      </c>
      <c r="R1696" s="10">
        <f t="shared" si="132"/>
        <v>42791.669837962967</v>
      </c>
      <c r="S1696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5"/>
        <v>12</v>
      </c>
      <c r="Q1697">
        <f t="shared" si="136"/>
        <v>61.09</v>
      </c>
      <c r="R1697" s="10">
        <f t="shared" si="132"/>
        <v>42801.031412037039</v>
      </c>
      <c r="S1697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5"/>
        <v>0</v>
      </c>
      <c r="Q1698">
        <f t="shared" si="136"/>
        <v>0</v>
      </c>
      <c r="R1698" s="10">
        <f t="shared" si="132"/>
        <v>42796.069571759261</v>
      </c>
      <c r="S1698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5"/>
        <v>20</v>
      </c>
      <c r="Q1699">
        <f t="shared" si="136"/>
        <v>114.82</v>
      </c>
      <c r="R1699" s="10">
        <f t="shared" si="132"/>
        <v>42805.032962962956</v>
      </c>
      <c r="S1699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5"/>
        <v>0</v>
      </c>
      <c r="Q1700">
        <f t="shared" si="136"/>
        <v>0</v>
      </c>
      <c r="R1700" s="10">
        <f t="shared" si="132"/>
        <v>42796.207870370374</v>
      </c>
      <c r="S1700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5"/>
        <v>4</v>
      </c>
      <c r="Q1701">
        <f t="shared" si="136"/>
        <v>54</v>
      </c>
      <c r="R1701" s="10">
        <f t="shared" si="132"/>
        <v>42806.863946759258</v>
      </c>
      <c r="S1701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5"/>
        <v>26</v>
      </c>
      <c r="Q1702">
        <f t="shared" si="136"/>
        <v>65.97</v>
      </c>
      <c r="R1702" s="10">
        <f t="shared" si="132"/>
        <v>42796.071643518517</v>
      </c>
      <c r="S1702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5"/>
        <v>0</v>
      </c>
      <c r="Q1703">
        <f t="shared" si="136"/>
        <v>5</v>
      </c>
      <c r="R1703" s="10">
        <f t="shared" si="132"/>
        <v>41989.664409722223</v>
      </c>
      <c r="S1703">
        <f t="shared" si="133"/>
        <v>42019.664409722223</v>
      </c>
      <c r="T1703">
        <f t="shared" si="134"/>
        <v>2015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5"/>
        <v>0</v>
      </c>
      <c r="Q1704">
        <f t="shared" si="136"/>
        <v>1</v>
      </c>
      <c r="R1704" s="10">
        <f t="shared" si="132"/>
        <v>42063.869791666672</v>
      </c>
      <c r="S170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5"/>
        <v>1</v>
      </c>
      <c r="Q1705">
        <f t="shared" si="136"/>
        <v>25.5</v>
      </c>
      <c r="R1705" s="10">
        <f t="shared" si="132"/>
        <v>42187.281678240746</v>
      </c>
      <c r="S170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5"/>
        <v>65</v>
      </c>
      <c r="Q1706">
        <f t="shared" si="136"/>
        <v>118.36</v>
      </c>
      <c r="R1706" s="10">
        <f t="shared" si="132"/>
        <v>42021.139733796299</v>
      </c>
      <c r="S1706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5"/>
        <v>0</v>
      </c>
      <c r="Q1707">
        <f t="shared" si="136"/>
        <v>0</v>
      </c>
      <c r="R1707" s="10">
        <f t="shared" si="132"/>
        <v>42245.016736111109</v>
      </c>
      <c r="S1707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5"/>
        <v>0</v>
      </c>
      <c r="Q1708">
        <f t="shared" si="136"/>
        <v>0</v>
      </c>
      <c r="R1708" s="10">
        <f t="shared" si="132"/>
        <v>42179.306388888886</v>
      </c>
      <c r="S1708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5"/>
        <v>10</v>
      </c>
      <c r="Q1709">
        <f t="shared" si="136"/>
        <v>54.11</v>
      </c>
      <c r="R1709" s="10">
        <f t="shared" si="132"/>
        <v>42427.721006944441</v>
      </c>
      <c r="S1709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5"/>
        <v>0</v>
      </c>
      <c r="Q1710">
        <f t="shared" si="136"/>
        <v>0</v>
      </c>
      <c r="R1710" s="10">
        <f t="shared" si="132"/>
        <v>42451.866967592592</v>
      </c>
      <c r="S1710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5"/>
        <v>5</v>
      </c>
      <c r="Q1711">
        <f t="shared" si="136"/>
        <v>21.25</v>
      </c>
      <c r="R1711" s="10">
        <f t="shared" si="132"/>
        <v>41841.56381944444</v>
      </c>
      <c r="S1711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5"/>
        <v>1</v>
      </c>
      <c r="Q1712">
        <f t="shared" si="136"/>
        <v>34</v>
      </c>
      <c r="R1712" s="10">
        <f t="shared" si="132"/>
        <v>42341.59129629629</v>
      </c>
      <c r="S1712">
        <f t="shared" si="133"/>
        <v>42387.541666666672</v>
      </c>
      <c r="T1712">
        <f t="shared" si="134"/>
        <v>2016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5"/>
        <v>11</v>
      </c>
      <c r="Q1713">
        <f t="shared" si="136"/>
        <v>525</v>
      </c>
      <c r="R1713" s="10">
        <f t="shared" si="132"/>
        <v>41852.646226851852</v>
      </c>
      <c r="S1713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5"/>
        <v>0</v>
      </c>
      <c r="Q1714">
        <f t="shared" si="136"/>
        <v>0</v>
      </c>
      <c r="R1714" s="10">
        <f t="shared" si="132"/>
        <v>42125.913807870369</v>
      </c>
      <c r="S17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5"/>
        <v>2</v>
      </c>
      <c r="Q1715">
        <f t="shared" si="136"/>
        <v>50</v>
      </c>
      <c r="R1715" s="10">
        <f t="shared" si="132"/>
        <v>41887.801064814819</v>
      </c>
      <c r="S171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5"/>
        <v>8</v>
      </c>
      <c r="Q1716">
        <f t="shared" si="136"/>
        <v>115.71</v>
      </c>
      <c r="R1716" s="10">
        <f t="shared" si="132"/>
        <v>42095.918530092589</v>
      </c>
      <c r="S1716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5"/>
        <v>0</v>
      </c>
      <c r="Q1717">
        <f t="shared" si="136"/>
        <v>5.5</v>
      </c>
      <c r="R1717" s="10">
        <f t="shared" si="132"/>
        <v>42064.217418981483</v>
      </c>
      <c r="S1717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5"/>
        <v>8</v>
      </c>
      <c r="Q1718">
        <f t="shared" si="136"/>
        <v>50</v>
      </c>
      <c r="R1718" s="10">
        <f t="shared" si="132"/>
        <v>42673.577534722222</v>
      </c>
      <c r="S1718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5"/>
        <v>43</v>
      </c>
      <c r="Q1719">
        <f t="shared" si="136"/>
        <v>34.020000000000003</v>
      </c>
      <c r="R1719" s="10">
        <f t="shared" si="132"/>
        <v>42460.98192129629</v>
      </c>
      <c r="S1719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5"/>
        <v>0</v>
      </c>
      <c r="Q1720">
        <f t="shared" si="136"/>
        <v>37.5</v>
      </c>
      <c r="R1720" s="10">
        <f t="shared" si="132"/>
        <v>42460.610520833332</v>
      </c>
      <c r="S1720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5"/>
        <v>1</v>
      </c>
      <c r="Q1721">
        <f t="shared" si="136"/>
        <v>11.67</v>
      </c>
      <c r="R1721" s="10">
        <f t="shared" si="132"/>
        <v>41869.534618055557</v>
      </c>
      <c r="S1721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5"/>
        <v>6</v>
      </c>
      <c r="Q1722">
        <f t="shared" si="136"/>
        <v>28.13</v>
      </c>
      <c r="R1722" s="10">
        <f t="shared" si="132"/>
        <v>41922.783229166671</v>
      </c>
      <c r="S1722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5"/>
        <v>0</v>
      </c>
      <c r="Q1723">
        <f t="shared" si="136"/>
        <v>0</v>
      </c>
      <c r="R1723" s="10">
        <f t="shared" si="132"/>
        <v>42319.461377314816</v>
      </c>
      <c r="S1723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5"/>
        <v>0</v>
      </c>
      <c r="Q1724">
        <f t="shared" si="136"/>
        <v>1</v>
      </c>
      <c r="R1724" s="10">
        <f t="shared" si="132"/>
        <v>42425.960983796293</v>
      </c>
      <c r="S172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5"/>
        <v>7</v>
      </c>
      <c r="Q1725">
        <f t="shared" si="136"/>
        <v>216.67</v>
      </c>
      <c r="R1725" s="10">
        <f t="shared" si="132"/>
        <v>42129.82540509259</v>
      </c>
      <c r="S172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5"/>
        <v>1</v>
      </c>
      <c r="Q1726">
        <f t="shared" si="136"/>
        <v>8.75</v>
      </c>
      <c r="R1726" s="10">
        <f t="shared" si="132"/>
        <v>41912.932430555556</v>
      </c>
      <c r="S1726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5"/>
        <v>10</v>
      </c>
      <c r="Q1727">
        <f t="shared" si="136"/>
        <v>62.22</v>
      </c>
      <c r="R1727" s="10">
        <f t="shared" si="132"/>
        <v>41845.968159722222</v>
      </c>
      <c r="S1727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5"/>
        <v>34</v>
      </c>
      <c r="Q1728">
        <f t="shared" si="136"/>
        <v>137.25</v>
      </c>
      <c r="R1728" s="10">
        <f t="shared" si="132"/>
        <v>41788.919722222221</v>
      </c>
      <c r="S1728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5"/>
        <v>0</v>
      </c>
      <c r="Q1729">
        <f t="shared" si="136"/>
        <v>1</v>
      </c>
      <c r="R1729" s="10">
        <f t="shared" si="132"/>
        <v>42044.927974537044</v>
      </c>
      <c r="S1729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35"/>
        <v>68</v>
      </c>
      <c r="Q1730">
        <f t="shared" si="136"/>
        <v>122.14</v>
      </c>
      <c r="R1730" s="10">
        <f t="shared" si="132"/>
        <v>42268.625856481478</v>
      </c>
      <c r="S1730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35"/>
        <v>0</v>
      </c>
      <c r="Q1731">
        <f t="shared" si="136"/>
        <v>0</v>
      </c>
      <c r="R1731" s="10">
        <f t="shared" ref="R1731:R1794" si="137">(((J1731/60)/60)/24)+DATE(1970,1,1)</f>
        <v>42471.052152777775</v>
      </c>
      <c r="S1731">
        <f t="shared" ref="S1731:S1794" si="138">(((I1731/60)/60)/24)+DATE(1970,1,1)</f>
        <v>42531.052152777775</v>
      </c>
      <c r="T1731">
        <f t="shared" ref="T1731:T1794" si="139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0">
        <f t="shared" si="137"/>
        <v>42272.087766203709</v>
      </c>
      <c r="S1732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0">
        <f t="shared" si="137"/>
        <v>42152.906851851847</v>
      </c>
      <c r="S1733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0">
        <f t="shared" si="137"/>
        <v>42325.683807870373</v>
      </c>
      <c r="S1734">
        <f t="shared" si="138"/>
        <v>42385.208333333328</v>
      </c>
      <c r="T1734">
        <f t="shared" si="139"/>
        <v>2016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0">
        <f t="shared" si="137"/>
        <v>42614.675625000003</v>
      </c>
      <c r="S173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0">
        <f t="shared" si="137"/>
        <v>42102.036527777775</v>
      </c>
      <c r="S1736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0">
        <f t="shared" si="137"/>
        <v>42559.814178240747</v>
      </c>
      <c r="S1737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ref="P1738:P1801" si="140">ROUND((E1738/D1738)*100,0)</f>
        <v>1</v>
      </c>
      <c r="Q1738">
        <f t="shared" ref="Q1738:Q1801" si="141">IFERROR(ROUND(E1738/L1738,2),0)</f>
        <v>22</v>
      </c>
      <c r="R1738" s="10">
        <f t="shared" si="137"/>
        <v>42286.861493055556</v>
      </c>
      <c r="S1738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40"/>
        <v>21</v>
      </c>
      <c r="Q1739">
        <f t="shared" si="141"/>
        <v>56.67</v>
      </c>
      <c r="R1739" s="10">
        <f t="shared" si="137"/>
        <v>42175.948981481488</v>
      </c>
      <c r="S1739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40"/>
        <v>0</v>
      </c>
      <c r="Q1740">
        <f t="shared" si="141"/>
        <v>20</v>
      </c>
      <c r="R1740" s="10">
        <f t="shared" si="137"/>
        <v>41884.874328703707</v>
      </c>
      <c r="S1740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40"/>
        <v>0</v>
      </c>
      <c r="Q1741">
        <f t="shared" si="141"/>
        <v>1</v>
      </c>
      <c r="R1741" s="10">
        <f t="shared" si="137"/>
        <v>42435.874212962968</v>
      </c>
      <c r="S1741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40"/>
        <v>0</v>
      </c>
      <c r="Q1742">
        <f t="shared" si="141"/>
        <v>0</v>
      </c>
      <c r="R1742" s="10">
        <f t="shared" si="137"/>
        <v>42171.817384259266</v>
      </c>
      <c r="S1742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40"/>
        <v>111</v>
      </c>
      <c r="Q1743">
        <f t="shared" si="141"/>
        <v>25.58</v>
      </c>
      <c r="R1743" s="10">
        <f t="shared" si="137"/>
        <v>42120.628136574072</v>
      </c>
      <c r="S1743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40"/>
        <v>109</v>
      </c>
      <c r="Q1744">
        <f t="shared" si="141"/>
        <v>63.97</v>
      </c>
      <c r="R1744" s="10">
        <f t="shared" si="137"/>
        <v>42710.876967592587</v>
      </c>
      <c r="S1744">
        <f t="shared" si="138"/>
        <v>42742.875</v>
      </c>
      <c r="T1744">
        <f t="shared" si="139"/>
        <v>2017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40"/>
        <v>100</v>
      </c>
      <c r="Q1745">
        <f t="shared" si="141"/>
        <v>89.93</v>
      </c>
      <c r="R1745" s="10">
        <f t="shared" si="137"/>
        <v>42586.925636574073</v>
      </c>
      <c r="S174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40"/>
        <v>118</v>
      </c>
      <c r="Q1746">
        <f t="shared" si="141"/>
        <v>93.07</v>
      </c>
      <c r="R1746" s="10">
        <f t="shared" si="137"/>
        <v>42026.605057870373</v>
      </c>
      <c r="S1746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40"/>
        <v>114</v>
      </c>
      <c r="Q1747">
        <f t="shared" si="141"/>
        <v>89.67</v>
      </c>
      <c r="R1747" s="10">
        <f t="shared" si="137"/>
        <v>42690.259699074071</v>
      </c>
      <c r="S1747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40"/>
        <v>148</v>
      </c>
      <c r="Q1748">
        <f t="shared" si="141"/>
        <v>207.62</v>
      </c>
      <c r="R1748" s="10">
        <f t="shared" si="137"/>
        <v>42668.176701388889</v>
      </c>
      <c r="S1748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40"/>
        <v>105</v>
      </c>
      <c r="Q1749">
        <f t="shared" si="141"/>
        <v>59.41</v>
      </c>
      <c r="R1749" s="10">
        <f t="shared" si="137"/>
        <v>42292.435532407413</v>
      </c>
      <c r="S1749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40"/>
        <v>130</v>
      </c>
      <c r="Q1750">
        <f t="shared" si="141"/>
        <v>358.97</v>
      </c>
      <c r="R1750" s="10">
        <f t="shared" si="137"/>
        <v>42219.950729166667</v>
      </c>
      <c r="S1750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40"/>
        <v>123</v>
      </c>
      <c r="Q1751">
        <f t="shared" si="141"/>
        <v>94.74</v>
      </c>
      <c r="R1751" s="10">
        <f t="shared" si="137"/>
        <v>42758.975937499999</v>
      </c>
      <c r="S1751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40"/>
        <v>202</v>
      </c>
      <c r="Q1752">
        <f t="shared" si="141"/>
        <v>80.650000000000006</v>
      </c>
      <c r="R1752" s="10">
        <f t="shared" si="137"/>
        <v>42454.836851851855</v>
      </c>
      <c r="S1752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40"/>
        <v>103</v>
      </c>
      <c r="Q1753">
        <f t="shared" si="141"/>
        <v>168.69</v>
      </c>
      <c r="R1753" s="10">
        <f t="shared" si="137"/>
        <v>42052.7815162037</v>
      </c>
      <c r="S1753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40"/>
        <v>260</v>
      </c>
      <c r="Q1754">
        <f t="shared" si="141"/>
        <v>34.69</v>
      </c>
      <c r="R1754" s="10">
        <f t="shared" si="137"/>
        <v>42627.253263888888</v>
      </c>
      <c r="S175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40"/>
        <v>108</v>
      </c>
      <c r="Q1755">
        <f t="shared" si="141"/>
        <v>462.86</v>
      </c>
      <c r="R1755" s="10">
        <f t="shared" si="137"/>
        <v>42420.74962962963</v>
      </c>
      <c r="S175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40"/>
        <v>111</v>
      </c>
      <c r="Q1756">
        <f t="shared" si="141"/>
        <v>104.39</v>
      </c>
      <c r="R1756" s="10">
        <f t="shared" si="137"/>
        <v>42067.876770833333</v>
      </c>
      <c r="S1756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40"/>
        <v>120</v>
      </c>
      <c r="Q1757">
        <f t="shared" si="141"/>
        <v>7.5</v>
      </c>
      <c r="R1757" s="10">
        <f t="shared" si="137"/>
        <v>42252.788900462961</v>
      </c>
      <c r="S1757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40"/>
        <v>103</v>
      </c>
      <c r="Q1758">
        <f t="shared" si="141"/>
        <v>47.13</v>
      </c>
      <c r="R1758" s="10">
        <f t="shared" si="137"/>
        <v>42571.167465277773</v>
      </c>
      <c r="S1758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40"/>
        <v>116</v>
      </c>
      <c r="Q1759">
        <f t="shared" si="141"/>
        <v>414.29</v>
      </c>
      <c r="R1759" s="10">
        <f t="shared" si="137"/>
        <v>42733.827349537038</v>
      </c>
      <c r="S1759">
        <f t="shared" si="138"/>
        <v>42763.811805555553</v>
      </c>
      <c r="T1759">
        <f t="shared" si="139"/>
        <v>2017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40"/>
        <v>115</v>
      </c>
      <c r="Q1760">
        <f t="shared" si="141"/>
        <v>42.48</v>
      </c>
      <c r="R1760" s="10">
        <f t="shared" si="137"/>
        <v>42505.955925925926</v>
      </c>
      <c r="S1760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40"/>
        <v>107</v>
      </c>
      <c r="Q1761">
        <f t="shared" si="141"/>
        <v>108.78</v>
      </c>
      <c r="R1761" s="10">
        <f t="shared" si="137"/>
        <v>42068.829039351855</v>
      </c>
      <c r="S1761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40"/>
        <v>165</v>
      </c>
      <c r="Q1762">
        <f t="shared" si="141"/>
        <v>81.099999999999994</v>
      </c>
      <c r="R1762" s="10">
        <f t="shared" si="137"/>
        <v>42405.67260416667</v>
      </c>
      <c r="S1762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40"/>
        <v>155</v>
      </c>
      <c r="Q1763">
        <f t="shared" si="141"/>
        <v>51.67</v>
      </c>
      <c r="R1763" s="10">
        <f t="shared" si="137"/>
        <v>42209.567824074074</v>
      </c>
      <c r="S1763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40"/>
        <v>885</v>
      </c>
      <c r="Q1764">
        <f t="shared" si="141"/>
        <v>35.4</v>
      </c>
      <c r="R1764" s="10">
        <f t="shared" si="137"/>
        <v>42410.982002314813</v>
      </c>
      <c r="S176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40"/>
        <v>102</v>
      </c>
      <c r="Q1765">
        <f t="shared" si="141"/>
        <v>103.64</v>
      </c>
      <c r="R1765" s="10">
        <f t="shared" si="137"/>
        <v>42636.868518518517</v>
      </c>
      <c r="S176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40"/>
        <v>20</v>
      </c>
      <c r="Q1766">
        <f t="shared" si="141"/>
        <v>55.28</v>
      </c>
      <c r="R1766" s="10">
        <f t="shared" si="137"/>
        <v>41825.485868055555</v>
      </c>
      <c r="S1766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40"/>
        <v>59</v>
      </c>
      <c r="Q1767">
        <f t="shared" si="141"/>
        <v>72.17</v>
      </c>
      <c r="R1767" s="10">
        <f t="shared" si="137"/>
        <v>41834.980462962965</v>
      </c>
      <c r="S1767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40"/>
        <v>0</v>
      </c>
      <c r="Q1768">
        <f t="shared" si="141"/>
        <v>0</v>
      </c>
      <c r="R1768" s="10">
        <f t="shared" si="137"/>
        <v>41855.859814814816</v>
      </c>
      <c r="S1768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40"/>
        <v>46</v>
      </c>
      <c r="Q1769">
        <f t="shared" si="141"/>
        <v>58.62</v>
      </c>
      <c r="R1769" s="10">
        <f t="shared" si="137"/>
        <v>41824.658379629633</v>
      </c>
      <c r="S1769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40"/>
        <v>4</v>
      </c>
      <c r="Q1770">
        <f t="shared" si="141"/>
        <v>12.47</v>
      </c>
      <c r="R1770" s="10">
        <f t="shared" si="137"/>
        <v>41849.560694444444</v>
      </c>
      <c r="S1770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40"/>
        <v>3</v>
      </c>
      <c r="Q1771">
        <f t="shared" si="141"/>
        <v>49.14</v>
      </c>
      <c r="R1771" s="10">
        <f t="shared" si="137"/>
        <v>41987.818969907406</v>
      </c>
      <c r="S1771">
        <f t="shared" si="138"/>
        <v>42017.818969907406</v>
      </c>
      <c r="T1771">
        <f t="shared" si="139"/>
        <v>2015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40"/>
        <v>57</v>
      </c>
      <c r="Q1772">
        <f t="shared" si="141"/>
        <v>150.5</v>
      </c>
      <c r="R1772" s="10">
        <f t="shared" si="137"/>
        <v>41891.780023148152</v>
      </c>
      <c r="S1772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40"/>
        <v>21</v>
      </c>
      <c r="Q1773">
        <f t="shared" si="141"/>
        <v>35.799999999999997</v>
      </c>
      <c r="R1773" s="10">
        <f t="shared" si="137"/>
        <v>41905.979629629634</v>
      </c>
      <c r="S1773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40"/>
        <v>16</v>
      </c>
      <c r="Q1774">
        <f t="shared" si="141"/>
        <v>45.16</v>
      </c>
      <c r="R1774" s="10">
        <f t="shared" si="137"/>
        <v>41766.718009259261</v>
      </c>
      <c r="S177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40"/>
        <v>6</v>
      </c>
      <c r="Q1775">
        <f t="shared" si="141"/>
        <v>98.79</v>
      </c>
      <c r="R1775" s="10">
        <f t="shared" si="137"/>
        <v>41978.760393518518</v>
      </c>
      <c r="S1775">
        <f t="shared" si="138"/>
        <v>42023.760393518518</v>
      </c>
      <c r="T1775">
        <f t="shared" si="139"/>
        <v>2015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40"/>
        <v>46</v>
      </c>
      <c r="Q1776">
        <f t="shared" si="141"/>
        <v>88.31</v>
      </c>
      <c r="R1776" s="10">
        <f t="shared" si="137"/>
        <v>41930.218657407408</v>
      </c>
      <c r="S1776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40"/>
        <v>65</v>
      </c>
      <c r="Q1777">
        <f t="shared" si="141"/>
        <v>170.63</v>
      </c>
      <c r="R1777" s="10">
        <f t="shared" si="137"/>
        <v>41891.976388888892</v>
      </c>
      <c r="S1777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40"/>
        <v>7</v>
      </c>
      <c r="Q1778">
        <f t="shared" si="141"/>
        <v>83.75</v>
      </c>
      <c r="R1778" s="10">
        <f t="shared" si="137"/>
        <v>41905.95684027778</v>
      </c>
      <c r="S1778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40"/>
        <v>14</v>
      </c>
      <c r="Q1779">
        <f t="shared" si="141"/>
        <v>65.099999999999994</v>
      </c>
      <c r="R1779" s="10">
        <f t="shared" si="137"/>
        <v>42025.357094907406</v>
      </c>
      <c r="S1779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40"/>
        <v>2</v>
      </c>
      <c r="Q1780">
        <f t="shared" si="141"/>
        <v>66.33</v>
      </c>
      <c r="R1780" s="10">
        <f t="shared" si="137"/>
        <v>42045.86336805555</v>
      </c>
      <c r="S1780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40"/>
        <v>36</v>
      </c>
      <c r="Q1781">
        <f t="shared" si="141"/>
        <v>104.89</v>
      </c>
      <c r="R1781" s="10">
        <f t="shared" si="137"/>
        <v>42585.691898148143</v>
      </c>
      <c r="S1781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40"/>
        <v>40</v>
      </c>
      <c r="Q1782">
        <f t="shared" si="141"/>
        <v>78.44</v>
      </c>
      <c r="R1782" s="10">
        <f t="shared" si="137"/>
        <v>42493.600810185191</v>
      </c>
      <c r="S1782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40"/>
        <v>26</v>
      </c>
      <c r="Q1783">
        <f t="shared" si="141"/>
        <v>59.04</v>
      </c>
      <c r="R1783" s="10">
        <f t="shared" si="137"/>
        <v>42597.617418981477</v>
      </c>
      <c r="S1783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40"/>
        <v>15</v>
      </c>
      <c r="Q1784">
        <f t="shared" si="141"/>
        <v>71.34</v>
      </c>
      <c r="R1784" s="10">
        <f t="shared" si="137"/>
        <v>42388.575104166666</v>
      </c>
      <c r="S178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40"/>
        <v>24</v>
      </c>
      <c r="Q1785">
        <f t="shared" si="141"/>
        <v>51.23</v>
      </c>
      <c r="R1785" s="10">
        <f t="shared" si="137"/>
        <v>42115.949976851851</v>
      </c>
      <c r="S178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40"/>
        <v>40</v>
      </c>
      <c r="Q1786">
        <f t="shared" si="141"/>
        <v>60.24</v>
      </c>
      <c r="R1786" s="10">
        <f t="shared" si="137"/>
        <v>42003.655555555553</v>
      </c>
      <c r="S1786">
        <f t="shared" si="138"/>
        <v>42035.142361111109</v>
      </c>
      <c r="T1786">
        <f t="shared" si="139"/>
        <v>2015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40"/>
        <v>20</v>
      </c>
      <c r="Q1787">
        <f t="shared" si="141"/>
        <v>44.94</v>
      </c>
      <c r="R1787" s="10">
        <f t="shared" si="137"/>
        <v>41897.134895833333</v>
      </c>
      <c r="S1787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40"/>
        <v>48</v>
      </c>
      <c r="Q1788">
        <f t="shared" si="141"/>
        <v>31.21</v>
      </c>
      <c r="R1788" s="10">
        <f t="shared" si="137"/>
        <v>41958.550659722227</v>
      </c>
      <c r="S1788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40"/>
        <v>15</v>
      </c>
      <c r="Q1789">
        <f t="shared" si="141"/>
        <v>63.88</v>
      </c>
      <c r="R1789" s="10">
        <f t="shared" si="137"/>
        <v>42068.65552083333</v>
      </c>
      <c r="S1789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40"/>
        <v>1</v>
      </c>
      <c r="Q1790">
        <f t="shared" si="141"/>
        <v>19</v>
      </c>
      <c r="R1790" s="10">
        <f t="shared" si="137"/>
        <v>41913.94840277778</v>
      </c>
      <c r="S1790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40"/>
        <v>1</v>
      </c>
      <c r="Q1791">
        <f t="shared" si="141"/>
        <v>10</v>
      </c>
      <c r="R1791" s="10">
        <f t="shared" si="137"/>
        <v>41956.250034722223</v>
      </c>
      <c r="S1791">
        <f t="shared" si="138"/>
        <v>42016.250034722223</v>
      </c>
      <c r="T1791">
        <f t="shared" si="139"/>
        <v>2015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40"/>
        <v>5</v>
      </c>
      <c r="Q1792">
        <f t="shared" si="141"/>
        <v>109.07</v>
      </c>
      <c r="R1792" s="10">
        <f t="shared" si="137"/>
        <v>42010.674513888895</v>
      </c>
      <c r="S1792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40"/>
        <v>4</v>
      </c>
      <c r="Q1793">
        <f t="shared" si="141"/>
        <v>26.75</v>
      </c>
      <c r="R1793" s="10">
        <f t="shared" si="137"/>
        <v>41973.740335648152</v>
      </c>
      <c r="S1793">
        <f t="shared" si="138"/>
        <v>42033.740335648152</v>
      </c>
      <c r="T1793">
        <f t="shared" si="139"/>
        <v>2015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40"/>
        <v>61</v>
      </c>
      <c r="Q1794">
        <f t="shared" si="141"/>
        <v>109.94</v>
      </c>
      <c r="R1794" s="10">
        <f t="shared" si="137"/>
        <v>42189.031041666662</v>
      </c>
      <c r="S179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40"/>
        <v>1</v>
      </c>
      <c r="Q1795">
        <f t="shared" si="141"/>
        <v>20</v>
      </c>
      <c r="R1795" s="10">
        <f t="shared" ref="R1795:R1858" si="142">(((J1795/60)/60)/24)+DATE(1970,1,1)</f>
        <v>41940.89166666667</v>
      </c>
      <c r="S1795">
        <f t="shared" ref="S1795:S1858" si="143">(((I1795/60)/60)/24)+DATE(1970,1,1)</f>
        <v>41970.933333333334</v>
      </c>
      <c r="T1795">
        <f t="shared" ref="T1795:T1858" si="144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0">
        <f t="shared" si="142"/>
        <v>42011.551180555558</v>
      </c>
      <c r="S1796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0">
        <f t="shared" si="142"/>
        <v>42628.288668981477</v>
      </c>
      <c r="S1797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0">
        <f t="shared" si="142"/>
        <v>42515.439421296294</v>
      </c>
      <c r="S1798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0">
        <f t="shared" si="142"/>
        <v>42689.56931712963</v>
      </c>
      <c r="S1799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0">
        <f t="shared" si="142"/>
        <v>42344.32677083333</v>
      </c>
      <c r="S1800">
        <f t="shared" si="143"/>
        <v>42404.32677083333</v>
      </c>
      <c r="T1800">
        <f t="shared" si="144"/>
        <v>2016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0">
        <f t="shared" si="142"/>
        <v>41934.842685185184</v>
      </c>
      <c r="S1801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ref="P1802:P1865" si="145">ROUND((E1802/D1802)*100,0)</f>
        <v>20</v>
      </c>
      <c r="Q1802">
        <f t="shared" ref="Q1802:Q1865" si="146">IFERROR(ROUND(E1802/L1802,2),0)</f>
        <v>83.72</v>
      </c>
      <c r="R1802" s="10">
        <f t="shared" si="142"/>
        <v>42623.606134259258</v>
      </c>
      <c r="S1802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5"/>
        <v>14</v>
      </c>
      <c r="Q1803">
        <f t="shared" si="146"/>
        <v>63.65</v>
      </c>
      <c r="R1803" s="10">
        <f t="shared" si="142"/>
        <v>42321.660509259258</v>
      </c>
      <c r="S1803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5"/>
        <v>48</v>
      </c>
      <c r="Q1804">
        <f t="shared" si="146"/>
        <v>94.28</v>
      </c>
      <c r="R1804" s="10">
        <f t="shared" si="142"/>
        <v>42159.47256944445</v>
      </c>
      <c r="S180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5"/>
        <v>31</v>
      </c>
      <c r="Q1805">
        <f t="shared" si="146"/>
        <v>71.87</v>
      </c>
      <c r="R1805" s="10">
        <f t="shared" si="142"/>
        <v>42018.071550925932</v>
      </c>
      <c r="S180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5"/>
        <v>35</v>
      </c>
      <c r="Q1806">
        <f t="shared" si="146"/>
        <v>104.85</v>
      </c>
      <c r="R1806" s="10">
        <f t="shared" si="142"/>
        <v>42282.678287037037</v>
      </c>
      <c r="S1806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5"/>
        <v>36</v>
      </c>
      <c r="Q1807">
        <f t="shared" si="146"/>
        <v>67.14</v>
      </c>
      <c r="R1807" s="10">
        <f t="shared" si="142"/>
        <v>42247.803912037038</v>
      </c>
      <c r="S1807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5"/>
        <v>3</v>
      </c>
      <c r="Q1808">
        <f t="shared" si="146"/>
        <v>73.88</v>
      </c>
      <c r="R1808" s="10">
        <f t="shared" si="142"/>
        <v>41877.638298611113</v>
      </c>
      <c r="S1808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5"/>
        <v>11</v>
      </c>
      <c r="Q1809">
        <f t="shared" si="146"/>
        <v>69.13</v>
      </c>
      <c r="R1809" s="10">
        <f t="shared" si="142"/>
        <v>41880.068437499998</v>
      </c>
      <c r="S1809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5"/>
        <v>41</v>
      </c>
      <c r="Q1810">
        <f t="shared" si="146"/>
        <v>120.77</v>
      </c>
      <c r="R1810" s="10">
        <f t="shared" si="142"/>
        <v>42742.680902777778</v>
      </c>
      <c r="S1810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5"/>
        <v>11</v>
      </c>
      <c r="Q1811">
        <f t="shared" si="146"/>
        <v>42.22</v>
      </c>
      <c r="R1811" s="10">
        <f t="shared" si="142"/>
        <v>42029.907858796301</v>
      </c>
      <c r="S1811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5"/>
        <v>3</v>
      </c>
      <c r="Q1812">
        <f t="shared" si="146"/>
        <v>7.5</v>
      </c>
      <c r="R1812" s="10">
        <f t="shared" si="142"/>
        <v>41860.91002314815</v>
      </c>
      <c r="S1812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5"/>
        <v>0</v>
      </c>
      <c r="Q1813">
        <f t="shared" si="146"/>
        <v>1.54</v>
      </c>
      <c r="R1813" s="10">
        <f t="shared" si="142"/>
        <v>41876.433680555558</v>
      </c>
      <c r="S1813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5"/>
        <v>13</v>
      </c>
      <c r="Q1814">
        <f t="shared" si="146"/>
        <v>37.61</v>
      </c>
      <c r="R1814" s="10">
        <f t="shared" si="142"/>
        <v>42524.318703703699</v>
      </c>
      <c r="S18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5"/>
        <v>0</v>
      </c>
      <c r="Q1815">
        <f t="shared" si="146"/>
        <v>0</v>
      </c>
      <c r="R1815" s="10">
        <f t="shared" si="142"/>
        <v>41829.889027777775</v>
      </c>
      <c r="S181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5"/>
        <v>49</v>
      </c>
      <c r="Q1816">
        <f t="shared" si="146"/>
        <v>42.16</v>
      </c>
      <c r="R1816" s="10">
        <f t="shared" si="142"/>
        <v>42033.314074074078</v>
      </c>
      <c r="S1816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5"/>
        <v>0</v>
      </c>
      <c r="Q1817">
        <f t="shared" si="146"/>
        <v>0</v>
      </c>
      <c r="R1817" s="10">
        <f t="shared" si="142"/>
        <v>42172.906678240746</v>
      </c>
      <c r="S1817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5"/>
        <v>2</v>
      </c>
      <c r="Q1818">
        <f t="shared" si="146"/>
        <v>84.83</v>
      </c>
      <c r="R1818" s="10">
        <f t="shared" si="142"/>
        <v>42548.876192129625</v>
      </c>
      <c r="S1818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5"/>
        <v>52</v>
      </c>
      <c r="Q1819">
        <f t="shared" si="146"/>
        <v>94.19</v>
      </c>
      <c r="R1819" s="10">
        <f t="shared" si="142"/>
        <v>42705.662118055552</v>
      </c>
      <c r="S1819">
        <f t="shared" si="143"/>
        <v>42765.290972222225</v>
      </c>
      <c r="T1819">
        <f t="shared" si="144"/>
        <v>2017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5"/>
        <v>0</v>
      </c>
      <c r="Q1820">
        <f t="shared" si="146"/>
        <v>0</v>
      </c>
      <c r="R1820" s="10">
        <f t="shared" si="142"/>
        <v>42067.234375</v>
      </c>
      <c r="S1820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5"/>
        <v>2</v>
      </c>
      <c r="Q1821">
        <f t="shared" si="146"/>
        <v>6.25</v>
      </c>
      <c r="R1821" s="10">
        <f t="shared" si="142"/>
        <v>41820.752268518518</v>
      </c>
      <c r="S1821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5"/>
        <v>7</v>
      </c>
      <c r="Q1822">
        <f t="shared" si="146"/>
        <v>213.38</v>
      </c>
      <c r="R1822" s="10">
        <f t="shared" si="142"/>
        <v>42065.084375000006</v>
      </c>
      <c r="S1822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5"/>
        <v>135</v>
      </c>
      <c r="Q1823">
        <f t="shared" si="146"/>
        <v>59.16</v>
      </c>
      <c r="R1823" s="10">
        <f t="shared" si="142"/>
        <v>40926.319062499999</v>
      </c>
      <c r="S1823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5"/>
        <v>100</v>
      </c>
      <c r="Q1824">
        <f t="shared" si="146"/>
        <v>27.27</v>
      </c>
      <c r="R1824" s="10">
        <f t="shared" si="142"/>
        <v>41634.797013888885</v>
      </c>
      <c r="S1824">
        <f t="shared" si="143"/>
        <v>41670.792361111111</v>
      </c>
      <c r="T1824">
        <f t="shared" si="144"/>
        <v>2014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5"/>
        <v>116</v>
      </c>
      <c r="Q1825">
        <f t="shared" si="146"/>
        <v>24.58</v>
      </c>
      <c r="R1825" s="10">
        <f t="shared" si="142"/>
        <v>41176.684907407405</v>
      </c>
      <c r="S182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5"/>
        <v>100</v>
      </c>
      <c r="Q1826">
        <f t="shared" si="146"/>
        <v>75.05</v>
      </c>
      <c r="R1826" s="10">
        <f t="shared" si="142"/>
        <v>41626.916284722225</v>
      </c>
      <c r="S1826">
        <f t="shared" si="143"/>
        <v>41647.088888888888</v>
      </c>
      <c r="T1826">
        <f t="shared" si="144"/>
        <v>2014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5"/>
        <v>105</v>
      </c>
      <c r="Q1827">
        <f t="shared" si="146"/>
        <v>42.02</v>
      </c>
      <c r="R1827" s="10">
        <f t="shared" si="142"/>
        <v>41443.83452546296</v>
      </c>
      <c r="S1827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5"/>
        <v>101</v>
      </c>
      <c r="Q1828">
        <f t="shared" si="146"/>
        <v>53.16</v>
      </c>
      <c r="R1828" s="10">
        <f t="shared" si="142"/>
        <v>41657.923807870371</v>
      </c>
      <c r="S1828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5"/>
        <v>101</v>
      </c>
      <c r="Q1829">
        <f t="shared" si="146"/>
        <v>83.89</v>
      </c>
      <c r="R1829" s="10">
        <f t="shared" si="142"/>
        <v>40555.325937499998</v>
      </c>
      <c r="S1829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5"/>
        <v>100</v>
      </c>
      <c r="Q1830">
        <f t="shared" si="146"/>
        <v>417.33</v>
      </c>
      <c r="R1830" s="10">
        <f t="shared" si="142"/>
        <v>41736.899652777778</v>
      </c>
      <c r="S1830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5"/>
        <v>167</v>
      </c>
      <c r="Q1831">
        <f t="shared" si="146"/>
        <v>75.77</v>
      </c>
      <c r="R1831" s="10">
        <f t="shared" si="142"/>
        <v>40516.087627314817</v>
      </c>
      <c r="S1831">
        <f t="shared" si="143"/>
        <v>40564.916666666664</v>
      </c>
      <c r="T1831">
        <f t="shared" si="144"/>
        <v>2011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5"/>
        <v>102</v>
      </c>
      <c r="Q1832">
        <f t="shared" si="146"/>
        <v>67.39</v>
      </c>
      <c r="R1832" s="10">
        <f t="shared" si="142"/>
        <v>41664.684108796297</v>
      </c>
      <c r="S1832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5"/>
        <v>103</v>
      </c>
      <c r="Q1833">
        <f t="shared" si="146"/>
        <v>73.569999999999993</v>
      </c>
      <c r="R1833" s="10">
        <f t="shared" si="142"/>
        <v>41026.996099537035</v>
      </c>
      <c r="S1833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5"/>
        <v>143</v>
      </c>
      <c r="Q1834">
        <f t="shared" si="146"/>
        <v>25</v>
      </c>
      <c r="R1834" s="10">
        <f t="shared" si="142"/>
        <v>40576.539664351854</v>
      </c>
      <c r="S183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5"/>
        <v>263</v>
      </c>
      <c r="Q1835">
        <f t="shared" si="146"/>
        <v>42</v>
      </c>
      <c r="R1835" s="10">
        <f t="shared" si="142"/>
        <v>41303.044016203705</v>
      </c>
      <c r="S183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5"/>
        <v>118</v>
      </c>
      <c r="Q1836">
        <f t="shared" si="146"/>
        <v>131.16999999999999</v>
      </c>
      <c r="R1836" s="10">
        <f t="shared" si="142"/>
        <v>41988.964062500003</v>
      </c>
      <c r="S1836">
        <f t="shared" si="143"/>
        <v>42028.964062500003</v>
      </c>
      <c r="T1836">
        <f t="shared" si="144"/>
        <v>2015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5"/>
        <v>104</v>
      </c>
      <c r="Q1837">
        <f t="shared" si="146"/>
        <v>47.27</v>
      </c>
      <c r="R1837" s="10">
        <f t="shared" si="142"/>
        <v>42430.702210648145</v>
      </c>
      <c r="S1837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5"/>
        <v>200</v>
      </c>
      <c r="Q1838">
        <f t="shared" si="146"/>
        <v>182.13</v>
      </c>
      <c r="R1838" s="10">
        <f t="shared" si="142"/>
        <v>41305.809363425928</v>
      </c>
      <c r="S1838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5"/>
        <v>307</v>
      </c>
      <c r="Q1839">
        <f t="shared" si="146"/>
        <v>61.37</v>
      </c>
      <c r="R1839" s="10">
        <f t="shared" si="142"/>
        <v>40926.047858796301</v>
      </c>
      <c r="S1839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5"/>
        <v>100</v>
      </c>
      <c r="Q1840">
        <f t="shared" si="146"/>
        <v>35.770000000000003</v>
      </c>
      <c r="R1840" s="10">
        <f t="shared" si="142"/>
        <v>40788.786539351851</v>
      </c>
      <c r="S1840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5"/>
        <v>205</v>
      </c>
      <c r="Q1841">
        <f t="shared" si="146"/>
        <v>45.62</v>
      </c>
      <c r="R1841" s="10">
        <f t="shared" si="142"/>
        <v>42614.722013888888</v>
      </c>
      <c r="S1841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5"/>
        <v>109</v>
      </c>
      <c r="Q1842">
        <f t="shared" si="146"/>
        <v>75.38</v>
      </c>
      <c r="R1842" s="10">
        <f t="shared" si="142"/>
        <v>41382.096180555556</v>
      </c>
      <c r="S1842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5"/>
        <v>102</v>
      </c>
      <c r="Q1843">
        <f t="shared" si="146"/>
        <v>50.88</v>
      </c>
      <c r="R1843" s="10">
        <f t="shared" si="142"/>
        <v>41745.84542824074</v>
      </c>
      <c r="S1843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5"/>
        <v>125</v>
      </c>
      <c r="Q1844">
        <f t="shared" si="146"/>
        <v>119.29</v>
      </c>
      <c r="R1844" s="10">
        <f t="shared" si="142"/>
        <v>42031.631724537037</v>
      </c>
      <c r="S184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5"/>
        <v>124</v>
      </c>
      <c r="Q1845">
        <f t="shared" si="146"/>
        <v>92.54</v>
      </c>
      <c r="R1845" s="10">
        <f t="shared" si="142"/>
        <v>40564.994837962964</v>
      </c>
      <c r="S184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5"/>
        <v>101</v>
      </c>
      <c r="Q1846">
        <f t="shared" si="146"/>
        <v>76.05</v>
      </c>
      <c r="R1846" s="10">
        <f t="shared" si="142"/>
        <v>40666.973541666666</v>
      </c>
      <c r="S1846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5"/>
        <v>100</v>
      </c>
      <c r="Q1847">
        <f t="shared" si="146"/>
        <v>52.63</v>
      </c>
      <c r="R1847" s="10">
        <f t="shared" si="142"/>
        <v>42523.333310185189</v>
      </c>
      <c r="S1847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5"/>
        <v>138</v>
      </c>
      <c r="Q1848">
        <f t="shared" si="146"/>
        <v>98.99</v>
      </c>
      <c r="R1848" s="10">
        <f t="shared" si="142"/>
        <v>41228.650196759263</v>
      </c>
      <c r="S1848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5"/>
        <v>121</v>
      </c>
      <c r="Q1849">
        <f t="shared" si="146"/>
        <v>79.53</v>
      </c>
      <c r="R1849" s="10">
        <f t="shared" si="142"/>
        <v>42094.236481481479</v>
      </c>
      <c r="S1849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5"/>
        <v>107</v>
      </c>
      <c r="Q1850">
        <f t="shared" si="146"/>
        <v>134.21</v>
      </c>
      <c r="R1850" s="10">
        <f t="shared" si="142"/>
        <v>40691.788055555553</v>
      </c>
      <c r="S1850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5"/>
        <v>100</v>
      </c>
      <c r="Q1851">
        <f t="shared" si="146"/>
        <v>37.630000000000003</v>
      </c>
      <c r="R1851" s="10">
        <f t="shared" si="142"/>
        <v>41169.845590277779</v>
      </c>
      <c r="S1851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5"/>
        <v>102</v>
      </c>
      <c r="Q1852">
        <f t="shared" si="146"/>
        <v>51.04</v>
      </c>
      <c r="R1852" s="10">
        <f t="shared" si="142"/>
        <v>41800.959490740745</v>
      </c>
      <c r="S1852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5"/>
        <v>100</v>
      </c>
      <c r="Q1853">
        <f t="shared" si="146"/>
        <v>50.04</v>
      </c>
      <c r="R1853" s="10">
        <f t="shared" si="142"/>
        <v>41827.906689814816</v>
      </c>
      <c r="S1853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5"/>
        <v>117</v>
      </c>
      <c r="Q1854">
        <f t="shared" si="146"/>
        <v>133.93</v>
      </c>
      <c r="R1854" s="10">
        <f t="shared" si="142"/>
        <v>42081.77143518519</v>
      </c>
      <c r="S185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5"/>
        <v>102</v>
      </c>
      <c r="Q1855">
        <f t="shared" si="146"/>
        <v>58.21</v>
      </c>
      <c r="R1855" s="10">
        <f t="shared" si="142"/>
        <v>41177.060381944444</v>
      </c>
      <c r="S185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5"/>
        <v>102</v>
      </c>
      <c r="Q1856">
        <f t="shared" si="146"/>
        <v>88.04</v>
      </c>
      <c r="R1856" s="10">
        <f t="shared" si="142"/>
        <v>41388.021261574075</v>
      </c>
      <c r="S1856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5"/>
        <v>154</v>
      </c>
      <c r="Q1857">
        <f t="shared" si="146"/>
        <v>70.58</v>
      </c>
      <c r="R1857" s="10">
        <f t="shared" si="142"/>
        <v>41600.538657407407</v>
      </c>
      <c r="S1857">
        <f t="shared" si="143"/>
        <v>41645.538657407407</v>
      </c>
      <c r="T1857">
        <f t="shared" si="144"/>
        <v>2014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45"/>
        <v>101</v>
      </c>
      <c r="Q1858">
        <f t="shared" si="146"/>
        <v>53.29</v>
      </c>
      <c r="R1858" s="10">
        <f t="shared" si="142"/>
        <v>41817.854999999996</v>
      </c>
      <c r="S1858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45"/>
        <v>100</v>
      </c>
      <c r="Q1859">
        <f t="shared" si="146"/>
        <v>136.36000000000001</v>
      </c>
      <c r="R1859" s="10">
        <f t="shared" ref="R1859:R1922" si="147">(((J1859/60)/60)/24)+DATE(1970,1,1)</f>
        <v>41864.76866898148</v>
      </c>
      <c r="S1859">
        <f t="shared" ref="S1859:S1922" si="148">(((I1859/60)/60)/24)+DATE(1970,1,1)</f>
        <v>41894.76866898148</v>
      </c>
      <c r="T1859">
        <f t="shared" ref="T1859:T1922" si="14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0">
        <f t="shared" si="147"/>
        <v>40833.200474537036</v>
      </c>
      <c r="S1860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0">
        <f t="shared" si="147"/>
        <v>40778.770011574074</v>
      </c>
      <c r="S1861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0">
        <f t="shared" si="147"/>
        <v>41655.709305555552</v>
      </c>
      <c r="S1862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0">
        <f t="shared" si="147"/>
        <v>42000.300243055557</v>
      </c>
      <c r="S1863">
        <f t="shared" si="148"/>
        <v>42030.300243055557</v>
      </c>
      <c r="T1863">
        <f t="shared" si="149"/>
        <v>2015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0">
        <f t="shared" si="147"/>
        <v>42755.492754629624</v>
      </c>
      <c r="S186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0">
        <f t="shared" si="147"/>
        <v>41772.797280092593</v>
      </c>
      <c r="S186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ref="P1866:P1929" si="150">ROUND((E1866/D1866)*100,0)</f>
        <v>43</v>
      </c>
      <c r="Q1866">
        <f t="shared" ref="Q1866:Q1929" si="151">IFERROR(ROUND(E1866/L1866,2),0)</f>
        <v>58.08</v>
      </c>
      <c r="R1866" s="10">
        <f t="shared" si="147"/>
        <v>41733.716435185182</v>
      </c>
      <c r="S1866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50"/>
        <v>0</v>
      </c>
      <c r="Q1867">
        <f t="shared" si="151"/>
        <v>2</v>
      </c>
      <c r="R1867" s="10">
        <f t="shared" si="147"/>
        <v>42645.367442129631</v>
      </c>
      <c r="S1867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50"/>
        <v>1</v>
      </c>
      <c r="Q1868">
        <f t="shared" si="151"/>
        <v>62.5</v>
      </c>
      <c r="R1868" s="10">
        <f t="shared" si="147"/>
        <v>42742.246493055558</v>
      </c>
      <c r="S1868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50"/>
        <v>0</v>
      </c>
      <c r="Q1869">
        <f t="shared" si="151"/>
        <v>10</v>
      </c>
      <c r="R1869" s="10">
        <f t="shared" si="147"/>
        <v>42649.924907407403</v>
      </c>
      <c r="S1869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50"/>
        <v>5</v>
      </c>
      <c r="Q1870">
        <f t="shared" si="151"/>
        <v>71.59</v>
      </c>
      <c r="R1870" s="10">
        <f t="shared" si="147"/>
        <v>42328.779224537036</v>
      </c>
      <c r="S1870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50"/>
        <v>0</v>
      </c>
      <c r="Q1871">
        <f t="shared" si="151"/>
        <v>0</v>
      </c>
      <c r="R1871" s="10">
        <f t="shared" si="147"/>
        <v>42709.002881944441</v>
      </c>
      <c r="S1871">
        <f t="shared" si="148"/>
        <v>42739.002881944441</v>
      </c>
      <c r="T1871">
        <f t="shared" si="149"/>
        <v>2017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50"/>
        <v>10</v>
      </c>
      <c r="Q1872">
        <f t="shared" si="151"/>
        <v>32.82</v>
      </c>
      <c r="R1872" s="10">
        <f t="shared" si="147"/>
        <v>42371.355729166666</v>
      </c>
      <c r="S1872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50"/>
        <v>72</v>
      </c>
      <c r="Q1873">
        <f t="shared" si="151"/>
        <v>49.12</v>
      </c>
      <c r="R1873" s="10">
        <f t="shared" si="147"/>
        <v>41923.783576388887</v>
      </c>
      <c r="S1873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50"/>
        <v>1</v>
      </c>
      <c r="Q1874">
        <f t="shared" si="151"/>
        <v>16.309999999999999</v>
      </c>
      <c r="R1874" s="10">
        <f t="shared" si="147"/>
        <v>42155.129652777774</v>
      </c>
      <c r="S187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50"/>
        <v>0</v>
      </c>
      <c r="Q1875">
        <f t="shared" si="151"/>
        <v>18</v>
      </c>
      <c r="R1875" s="10">
        <f t="shared" si="147"/>
        <v>42164.615856481483</v>
      </c>
      <c r="S187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50"/>
        <v>0</v>
      </c>
      <c r="Q1876">
        <f t="shared" si="151"/>
        <v>13</v>
      </c>
      <c r="R1876" s="10">
        <f t="shared" si="147"/>
        <v>42529.969131944439</v>
      </c>
      <c r="S1876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50"/>
        <v>1</v>
      </c>
      <c r="Q1877">
        <f t="shared" si="151"/>
        <v>17</v>
      </c>
      <c r="R1877" s="10">
        <f t="shared" si="147"/>
        <v>42528.899398148147</v>
      </c>
      <c r="S1877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50"/>
        <v>0</v>
      </c>
      <c r="Q1878">
        <f t="shared" si="151"/>
        <v>0</v>
      </c>
      <c r="R1878" s="10">
        <f t="shared" si="147"/>
        <v>41776.284780092588</v>
      </c>
      <c r="S1878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50"/>
        <v>0</v>
      </c>
      <c r="Q1879">
        <f t="shared" si="151"/>
        <v>0</v>
      </c>
      <c r="R1879" s="10">
        <f t="shared" si="147"/>
        <v>42035.029224537036</v>
      </c>
      <c r="S1879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50"/>
        <v>0</v>
      </c>
      <c r="Q1880">
        <f t="shared" si="151"/>
        <v>0</v>
      </c>
      <c r="R1880" s="10">
        <f t="shared" si="147"/>
        <v>41773.008738425924</v>
      </c>
      <c r="S1880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50"/>
        <v>0</v>
      </c>
      <c r="Q1881">
        <f t="shared" si="151"/>
        <v>3</v>
      </c>
      <c r="R1881" s="10">
        <f t="shared" si="147"/>
        <v>42413.649641203709</v>
      </c>
      <c r="S1881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50"/>
        <v>20</v>
      </c>
      <c r="Q1882">
        <f t="shared" si="151"/>
        <v>41.83</v>
      </c>
      <c r="R1882" s="10">
        <f t="shared" si="147"/>
        <v>42430.566898148143</v>
      </c>
      <c r="S1882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50"/>
        <v>173</v>
      </c>
      <c r="Q1883">
        <f t="shared" si="151"/>
        <v>49.34</v>
      </c>
      <c r="R1883" s="10">
        <f t="shared" si="147"/>
        <v>42043.152650462958</v>
      </c>
      <c r="S1883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50"/>
        <v>101</v>
      </c>
      <c r="Q1884">
        <f t="shared" si="151"/>
        <v>41.73</v>
      </c>
      <c r="R1884" s="10">
        <f t="shared" si="147"/>
        <v>41067.949212962965</v>
      </c>
      <c r="S188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50"/>
        <v>105</v>
      </c>
      <c r="Q1885">
        <f t="shared" si="151"/>
        <v>32.72</v>
      </c>
      <c r="R1885" s="10">
        <f t="shared" si="147"/>
        <v>40977.948009259257</v>
      </c>
      <c r="S188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50"/>
        <v>135</v>
      </c>
      <c r="Q1886">
        <f t="shared" si="151"/>
        <v>51.96</v>
      </c>
      <c r="R1886" s="10">
        <f t="shared" si="147"/>
        <v>41205.198321759257</v>
      </c>
      <c r="S1886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50"/>
        <v>116</v>
      </c>
      <c r="Q1887">
        <f t="shared" si="151"/>
        <v>50.69</v>
      </c>
      <c r="R1887" s="10">
        <f t="shared" si="147"/>
        <v>41099.093865740739</v>
      </c>
      <c r="S1887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50"/>
        <v>102</v>
      </c>
      <c r="Q1888">
        <f t="shared" si="151"/>
        <v>42.24</v>
      </c>
      <c r="R1888" s="10">
        <f t="shared" si="147"/>
        <v>41925.906689814816</v>
      </c>
      <c r="S1888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50"/>
        <v>111</v>
      </c>
      <c r="Q1889">
        <f t="shared" si="151"/>
        <v>416.88</v>
      </c>
      <c r="R1889" s="10">
        <f t="shared" si="147"/>
        <v>42323.800138888888</v>
      </c>
      <c r="S1889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50"/>
        <v>166</v>
      </c>
      <c r="Q1890">
        <f t="shared" si="151"/>
        <v>46.65</v>
      </c>
      <c r="R1890" s="10">
        <f t="shared" si="147"/>
        <v>40299.239953703705</v>
      </c>
      <c r="S1890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50"/>
        <v>107</v>
      </c>
      <c r="Q1891">
        <f t="shared" si="151"/>
        <v>48.45</v>
      </c>
      <c r="R1891" s="10">
        <f t="shared" si="147"/>
        <v>41299.793356481481</v>
      </c>
      <c r="S1891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50"/>
        <v>145</v>
      </c>
      <c r="Q1892">
        <f t="shared" si="151"/>
        <v>70.53</v>
      </c>
      <c r="R1892" s="10">
        <f t="shared" si="147"/>
        <v>41228.786203703705</v>
      </c>
      <c r="S1892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50"/>
        <v>106</v>
      </c>
      <c r="Q1893">
        <f t="shared" si="151"/>
        <v>87.96</v>
      </c>
      <c r="R1893" s="10">
        <f t="shared" si="147"/>
        <v>40335.798078703701</v>
      </c>
      <c r="S1893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50"/>
        <v>137</v>
      </c>
      <c r="Q1894">
        <f t="shared" si="151"/>
        <v>26.27</v>
      </c>
      <c r="R1894" s="10">
        <f t="shared" si="147"/>
        <v>40671.637511574074</v>
      </c>
      <c r="S189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50"/>
        <v>104</v>
      </c>
      <c r="Q1895">
        <f t="shared" si="151"/>
        <v>57.78</v>
      </c>
      <c r="R1895" s="10">
        <f t="shared" si="147"/>
        <v>40632.94195601852</v>
      </c>
      <c r="S189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50"/>
        <v>115</v>
      </c>
      <c r="Q1896">
        <f t="shared" si="151"/>
        <v>57.25</v>
      </c>
      <c r="R1896" s="10">
        <f t="shared" si="147"/>
        <v>40920.904895833337</v>
      </c>
      <c r="S1896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50"/>
        <v>102</v>
      </c>
      <c r="Q1897">
        <f t="shared" si="151"/>
        <v>196.34</v>
      </c>
      <c r="R1897" s="10">
        <f t="shared" si="147"/>
        <v>42267.746782407412</v>
      </c>
      <c r="S1897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50"/>
        <v>124</v>
      </c>
      <c r="Q1898">
        <f t="shared" si="151"/>
        <v>43</v>
      </c>
      <c r="R1898" s="10">
        <f t="shared" si="147"/>
        <v>40981.710243055553</v>
      </c>
      <c r="S1898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50"/>
        <v>102</v>
      </c>
      <c r="Q1899">
        <f t="shared" si="151"/>
        <v>35.549999999999997</v>
      </c>
      <c r="R1899" s="10">
        <f t="shared" si="147"/>
        <v>41680.583402777782</v>
      </c>
      <c r="S1899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50"/>
        <v>145</v>
      </c>
      <c r="Q1900">
        <f t="shared" si="151"/>
        <v>68.81</v>
      </c>
      <c r="R1900" s="10">
        <f t="shared" si="147"/>
        <v>42366.192974537036</v>
      </c>
      <c r="S1900">
        <f t="shared" si="148"/>
        <v>42401.75</v>
      </c>
      <c r="T1900">
        <f t="shared" si="149"/>
        <v>2016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50"/>
        <v>133</v>
      </c>
      <c r="Q1901">
        <f t="shared" si="151"/>
        <v>28.57</v>
      </c>
      <c r="R1901" s="10">
        <f t="shared" si="147"/>
        <v>42058.941736111112</v>
      </c>
      <c r="S1901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50"/>
        <v>109</v>
      </c>
      <c r="Q1902">
        <f t="shared" si="151"/>
        <v>50.63</v>
      </c>
      <c r="R1902" s="10">
        <f t="shared" si="147"/>
        <v>41160.871886574074</v>
      </c>
      <c r="S1902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50"/>
        <v>3</v>
      </c>
      <c r="Q1903">
        <f t="shared" si="151"/>
        <v>106.8</v>
      </c>
      <c r="R1903" s="10">
        <f t="shared" si="147"/>
        <v>42116.54315972222</v>
      </c>
      <c r="S1903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50"/>
        <v>1</v>
      </c>
      <c r="Q1904">
        <f t="shared" si="151"/>
        <v>4</v>
      </c>
      <c r="R1904" s="10">
        <f t="shared" si="147"/>
        <v>42037.789895833332</v>
      </c>
      <c r="S190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50"/>
        <v>47</v>
      </c>
      <c r="Q1905">
        <f t="shared" si="151"/>
        <v>34.1</v>
      </c>
      <c r="R1905" s="10">
        <f t="shared" si="147"/>
        <v>42702.770729166667</v>
      </c>
      <c r="S1905">
        <f t="shared" si="148"/>
        <v>42762.770729166667</v>
      </c>
      <c r="T1905">
        <f t="shared" si="149"/>
        <v>2017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50"/>
        <v>0</v>
      </c>
      <c r="Q1906">
        <f t="shared" si="151"/>
        <v>25</v>
      </c>
      <c r="R1906" s="10">
        <f t="shared" si="147"/>
        <v>42326.685428240744</v>
      </c>
      <c r="S1906">
        <f t="shared" si="148"/>
        <v>42371.685428240744</v>
      </c>
      <c r="T1906">
        <f t="shared" si="149"/>
        <v>2016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50"/>
        <v>0</v>
      </c>
      <c r="Q1907">
        <f t="shared" si="151"/>
        <v>10.5</v>
      </c>
      <c r="R1907" s="10">
        <f t="shared" si="147"/>
        <v>41859.925856481481</v>
      </c>
      <c r="S1907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50"/>
        <v>43</v>
      </c>
      <c r="Q1908">
        <f t="shared" si="151"/>
        <v>215.96</v>
      </c>
      <c r="R1908" s="10">
        <f t="shared" si="147"/>
        <v>42514.671099537038</v>
      </c>
      <c r="S1908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50"/>
        <v>0</v>
      </c>
      <c r="Q1909">
        <f t="shared" si="151"/>
        <v>21.25</v>
      </c>
      <c r="R1909" s="10">
        <f t="shared" si="147"/>
        <v>41767.587094907409</v>
      </c>
      <c r="S1909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50"/>
        <v>2</v>
      </c>
      <c r="Q1910">
        <f t="shared" si="151"/>
        <v>108.25</v>
      </c>
      <c r="R1910" s="10">
        <f t="shared" si="147"/>
        <v>42703.917824074073</v>
      </c>
      <c r="S1910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50"/>
        <v>14</v>
      </c>
      <c r="Q1911">
        <f t="shared" si="151"/>
        <v>129.97</v>
      </c>
      <c r="R1911" s="10">
        <f t="shared" si="147"/>
        <v>41905.429155092592</v>
      </c>
      <c r="S1911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50"/>
        <v>39</v>
      </c>
      <c r="Q1912">
        <f t="shared" si="151"/>
        <v>117.49</v>
      </c>
      <c r="R1912" s="10">
        <f t="shared" si="147"/>
        <v>42264.963159722218</v>
      </c>
      <c r="S1912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50"/>
        <v>0</v>
      </c>
      <c r="Q1913">
        <f t="shared" si="151"/>
        <v>10</v>
      </c>
      <c r="R1913" s="10">
        <f t="shared" si="147"/>
        <v>41830.033958333333</v>
      </c>
      <c r="S1913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50"/>
        <v>59</v>
      </c>
      <c r="Q1914">
        <f t="shared" si="151"/>
        <v>70.599999999999994</v>
      </c>
      <c r="R1914" s="10">
        <f t="shared" si="147"/>
        <v>42129.226388888885</v>
      </c>
      <c r="S19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50"/>
        <v>1</v>
      </c>
      <c r="Q1915">
        <f t="shared" si="151"/>
        <v>24.5</v>
      </c>
      <c r="R1915" s="10">
        <f t="shared" si="147"/>
        <v>41890.511319444442</v>
      </c>
      <c r="S191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50"/>
        <v>9</v>
      </c>
      <c r="Q1916">
        <f t="shared" si="151"/>
        <v>30</v>
      </c>
      <c r="R1916" s="10">
        <f t="shared" si="147"/>
        <v>41929.174456018518</v>
      </c>
      <c r="S1916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50"/>
        <v>2</v>
      </c>
      <c r="Q1917">
        <f t="shared" si="151"/>
        <v>2</v>
      </c>
      <c r="R1917" s="10">
        <f t="shared" si="147"/>
        <v>41864.04886574074</v>
      </c>
      <c r="S1917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50"/>
        <v>1</v>
      </c>
      <c r="Q1918">
        <f t="shared" si="151"/>
        <v>17</v>
      </c>
      <c r="R1918" s="10">
        <f t="shared" si="147"/>
        <v>42656.717303240745</v>
      </c>
      <c r="S1918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50"/>
        <v>53</v>
      </c>
      <c r="Q1919">
        <f t="shared" si="151"/>
        <v>2928.93</v>
      </c>
      <c r="R1919" s="10">
        <f t="shared" si="147"/>
        <v>42746.270057870366</v>
      </c>
      <c r="S1919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50"/>
        <v>1</v>
      </c>
      <c r="Q1920">
        <f t="shared" si="151"/>
        <v>28.89</v>
      </c>
      <c r="R1920" s="10">
        <f t="shared" si="147"/>
        <v>41828.789942129632</v>
      </c>
      <c r="S1920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50"/>
        <v>47</v>
      </c>
      <c r="Q1921">
        <f t="shared" si="151"/>
        <v>29.63</v>
      </c>
      <c r="R1921" s="10">
        <f t="shared" si="147"/>
        <v>42113.875567129624</v>
      </c>
      <c r="S1921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50"/>
        <v>43</v>
      </c>
      <c r="Q1922">
        <f t="shared" si="151"/>
        <v>40.98</v>
      </c>
      <c r="R1922" s="10">
        <f t="shared" si="147"/>
        <v>42270.875706018516</v>
      </c>
      <c r="S1922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50"/>
        <v>137</v>
      </c>
      <c r="Q1923">
        <f t="shared" si="151"/>
        <v>54</v>
      </c>
      <c r="R1923" s="10">
        <f t="shared" ref="R1923:R1986" si="152">(((J1923/60)/60)/24)+DATE(1970,1,1)</f>
        <v>41074.221562500003</v>
      </c>
      <c r="S1923">
        <f t="shared" ref="S1923:S1986" si="153">(((I1923/60)/60)/24)+DATE(1970,1,1)</f>
        <v>41104.221562500003</v>
      </c>
      <c r="T1923">
        <f t="shared" ref="T1923:T1986" si="154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0">
        <f t="shared" si="152"/>
        <v>41590.255868055552</v>
      </c>
      <c r="S192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0">
        <f t="shared" si="152"/>
        <v>40772.848749999997</v>
      </c>
      <c r="S192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0">
        <f t="shared" si="152"/>
        <v>41626.761053240742</v>
      </c>
      <c r="S1926">
        <f t="shared" si="153"/>
        <v>41654.814583333333</v>
      </c>
      <c r="T1926">
        <f t="shared" si="154"/>
        <v>2014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0">
        <f t="shared" si="152"/>
        <v>41535.90148148148</v>
      </c>
      <c r="S1927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0">
        <f t="shared" si="152"/>
        <v>40456.954351851848</v>
      </c>
      <c r="S1928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0">
        <f t="shared" si="152"/>
        <v>40960.861562500002</v>
      </c>
      <c r="S1929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ref="P1930:P1993" si="155">ROUND((E1930/D1930)*100,0)</f>
        <v>103</v>
      </c>
      <c r="Q1930">
        <f t="shared" ref="Q1930:Q1993" si="156">IFERROR(ROUND(E1930/L1930,2),0)</f>
        <v>77.349999999999994</v>
      </c>
      <c r="R1930" s="10">
        <f t="shared" si="152"/>
        <v>41371.648078703707</v>
      </c>
      <c r="S1930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5"/>
        <v>100</v>
      </c>
      <c r="Q1931">
        <f t="shared" si="156"/>
        <v>42.8</v>
      </c>
      <c r="R1931" s="10">
        <f t="shared" si="152"/>
        <v>40687.021597222221</v>
      </c>
      <c r="S1931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5"/>
        <v>127</v>
      </c>
      <c r="Q1932">
        <f t="shared" si="156"/>
        <v>48.85</v>
      </c>
      <c r="R1932" s="10">
        <f t="shared" si="152"/>
        <v>41402.558819444443</v>
      </c>
      <c r="S1932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5"/>
        <v>121</v>
      </c>
      <c r="Q1933">
        <f t="shared" si="156"/>
        <v>48.24</v>
      </c>
      <c r="R1933" s="10">
        <f t="shared" si="152"/>
        <v>41037.892465277779</v>
      </c>
      <c r="S1933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5"/>
        <v>107</v>
      </c>
      <c r="Q1934">
        <f t="shared" si="156"/>
        <v>70.209999999999994</v>
      </c>
      <c r="R1934" s="10">
        <f t="shared" si="152"/>
        <v>40911.809872685182</v>
      </c>
      <c r="S193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5"/>
        <v>172</v>
      </c>
      <c r="Q1935">
        <f t="shared" si="156"/>
        <v>94.05</v>
      </c>
      <c r="R1935" s="10">
        <f t="shared" si="152"/>
        <v>41879.130868055552</v>
      </c>
      <c r="S193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5"/>
        <v>124</v>
      </c>
      <c r="Q1936">
        <f t="shared" si="156"/>
        <v>80.27</v>
      </c>
      <c r="R1936" s="10">
        <f t="shared" si="152"/>
        <v>40865.867141203707</v>
      </c>
      <c r="S1936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5"/>
        <v>108</v>
      </c>
      <c r="Q1937">
        <f t="shared" si="156"/>
        <v>54.2</v>
      </c>
      <c r="R1937" s="10">
        <f t="shared" si="152"/>
        <v>41773.932534722226</v>
      </c>
      <c r="S1937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5"/>
        <v>117</v>
      </c>
      <c r="Q1938">
        <f t="shared" si="156"/>
        <v>60.27</v>
      </c>
      <c r="R1938" s="10">
        <f t="shared" si="152"/>
        <v>40852.889699074076</v>
      </c>
      <c r="S1938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5"/>
        <v>187</v>
      </c>
      <c r="Q1939">
        <f t="shared" si="156"/>
        <v>38.74</v>
      </c>
      <c r="R1939" s="10">
        <f t="shared" si="152"/>
        <v>41059.118993055556</v>
      </c>
      <c r="S1939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5"/>
        <v>116</v>
      </c>
      <c r="Q1940">
        <f t="shared" si="156"/>
        <v>152.54</v>
      </c>
      <c r="R1940" s="10">
        <f t="shared" si="152"/>
        <v>41426.259618055556</v>
      </c>
      <c r="S1940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5"/>
        <v>111</v>
      </c>
      <c r="Q1941">
        <f t="shared" si="156"/>
        <v>115.31</v>
      </c>
      <c r="R1941" s="10">
        <f t="shared" si="152"/>
        <v>41313.985046296293</v>
      </c>
      <c r="S1941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5"/>
        <v>171</v>
      </c>
      <c r="Q1942">
        <f t="shared" si="156"/>
        <v>35.840000000000003</v>
      </c>
      <c r="R1942" s="10">
        <f t="shared" si="152"/>
        <v>40670.507326388892</v>
      </c>
      <c r="S1942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5"/>
        <v>126</v>
      </c>
      <c r="Q1943">
        <f t="shared" si="156"/>
        <v>64.569999999999993</v>
      </c>
      <c r="R1943" s="10">
        <f t="shared" si="152"/>
        <v>41744.290868055556</v>
      </c>
      <c r="S1943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5"/>
        <v>138</v>
      </c>
      <c r="Q1944">
        <f t="shared" si="156"/>
        <v>87.44</v>
      </c>
      <c r="R1944" s="10">
        <f t="shared" si="152"/>
        <v>40638.828009259261</v>
      </c>
      <c r="S194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5"/>
        <v>1705</v>
      </c>
      <c r="Q1945">
        <f t="shared" si="156"/>
        <v>68.819999999999993</v>
      </c>
      <c r="R1945" s="10">
        <f t="shared" si="152"/>
        <v>42548.269861111112</v>
      </c>
      <c r="S194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5"/>
        <v>788</v>
      </c>
      <c r="Q1946">
        <f t="shared" si="156"/>
        <v>176.2</v>
      </c>
      <c r="R1946" s="10">
        <f t="shared" si="152"/>
        <v>41730.584374999999</v>
      </c>
      <c r="S1946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5"/>
        <v>348</v>
      </c>
      <c r="Q1947">
        <f t="shared" si="156"/>
        <v>511.79</v>
      </c>
      <c r="R1947" s="10">
        <f t="shared" si="152"/>
        <v>42157.251828703709</v>
      </c>
      <c r="S1947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5"/>
        <v>150</v>
      </c>
      <c r="Q1948">
        <f t="shared" si="156"/>
        <v>160.44</v>
      </c>
      <c r="R1948" s="10">
        <f t="shared" si="152"/>
        <v>41689.150011574071</v>
      </c>
      <c r="S1948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5"/>
        <v>101</v>
      </c>
      <c r="Q1949">
        <f t="shared" si="156"/>
        <v>35</v>
      </c>
      <c r="R1949" s="10">
        <f t="shared" si="152"/>
        <v>40102.918055555558</v>
      </c>
      <c r="S1949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5"/>
        <v>800</v>
      </c>
      <c r="Q1950">
        <f t="shared" si="156"/>
        <v>188.51</v>
      </c>
      <c r="R1950" s="10">
        <f t="shared" si="152"/>
        <v>42473.604270833333</v>
      </c>
      <c r="S1950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5"/>
        <v>106</v>
      </c>
      <c r="Q1951">
        <f t="shared" si="156"/>
        <v>56.2</v>
      </c>
      <c r="R1951" s="10">
        <f t="shared" si="152"/>
        <v>41800.423043981478</v>
      </c>
      <c r="S1951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5"/>
        <v>201</v>
      </c>
      <c r="Q1952">
        <f t="shared" si="156"/>
        <v>51.31</v>
      </c>
      <c r="R1952" s="10">
        <f t="shared" si="152"/>
        <v>40624.181400462963</v>
      </c>
      <c r="S1952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5"/>
        <v>212</v>
      </c>
      <c r="Q1953">
        <f t="shared" si="156"/>
        <v>127.36</v>
      </c>
      <c r="R1953" s="10">
        <f t="shared" si="152"/>
        <v>42651.420567129629</v>
      </c>
      <c r="S1953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5"/>
        <v>198</v>
      </c>
      <c r="Q1954">
        <f t="shared" si="156"/>
        <v>101.86</v>
      </c>
      <c r="R1954" s="10">
        <f t="shared" si="152"/>
        <v>41526.60665509259</v>
      </c>
      <c r="S195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5"/>
        <v>226</v>
      </c>
      <c r="Q1955">
        <f t="shared" si="156"/>
        <v>230.56</v>
      </c>
      <c r="R1955" s="10">
        <f t="shared" si="152"/>
        <v>40941.199826388889</v>
      </c>
      <c r="S195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5"/>
        <v>699</v>
      </c>
      <c r="Q1956">
        <f t="shared" si="156"/>
        <v>842.11</v>
      </c>
      <c r="R1956" s="10">
        <f t="shared" si="152"/>
        <v>42394.580740740741</v>
      </c>
      <c r="S1956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5"/>
        <v>399</v>
      </c>
      <c r="Q1957">
        <f t="shared" si="156"/>
        <v>577.28</v>
      </c>
      <c r="R1957" s="10">
        <f t="shared" si="152"/>
        <v>41020.271770833337</v>
      </c>
      <c r="S1957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5"/>
        <v>294</v>
      </c>
      <c r="Q1958">
        <f t="shared" si="156"/>
        <v>483.34</v>
      </c>
      <c r="R1958" s="10">
        <f t="shared" si="152"/>
        <v>42067.923668981486</v>
      </c>
      <c r="S1958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5"/>
        <v>168</v>
      </c>
      <c r="Q1959">
        <f t="shared" si="156"/>
        <v>76.14</v>
      </c>
      <c r="R1959" s="10">
        <f t="shared" si="152"/>
        <v>41179.098530092589</v>
      </c>
      <c r="S1959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5"/>
        <v>1436</v>
      </c>
      <c r="Q1960">
        <f t="shared" si="156"/>
        <v>74.11</v>
      </c>
      <c r="R1960" s="10">
        <f t="shared" si="152"/>
        <v>41326.987974537034</v>
      </c>
      <c r="S1960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5"/>
        <v>157</v>
      </c>
      <c r="Q1961">
        <f t="shared" si="156"/>
        <v>36.97</v>
      </c>
      <c r="R1961" s="10">
        <f t="shared" si="152"/>
        <v>41871.845601851855</v>
      </c>
      <c r="S1961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5"/>
        <v>118</v>
      </c>
      <c r="Q1962">
        <f t="shared" si="156"/>
        <v>2500.9699999999998</v>
      </c>
      <c r="R1962" s="10">
        <f t="shared" si="152"/>
        <v>41964.362743055557</v>
      </c>
      <c r="S1962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5"/>
        <v>1105</v>
      </c>
      <c r="Q1963">
        <f t="shared" si="156"/>
        <v>67.69</v>
      </c>
      <c r="R1963" s="10">
        <f t="shared" si="152"/>
        <v>41148.194641203707</v>
      </c>
      <c r="S1963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5"/>
        <v>193</v>
      </c>
      <c r="Q1964">
        <f t="shared" si="156"/>
        <v>63.05</v>
      </c>
      <c r="R1964" s="10">
        <f t="shared" si="152"/>
        <v>41742.780509259261</v>
      </c>
      <c r="S196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5"/>
        <v>127</v>
      </c>
      <c r="Q1965">
        <f t="shared" si="156"/>
        <v>117.6</v>
      </c>
      <c r="R1965" s="10">
        <f t="shared" si="152"/>
        <v>41863.429791666669</v>
      </c>
      <c r="S196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5"/>
        <v>260</v>
      </c>
      <c r="Q1966">
        <f t="shared" si="156"/>
        <v>180.75</v>
      </c>
      <c r="R1966" s="10">
        <f t="shared" si="152"/>
        <v>42452.272824074069</v>
      </c>
      <c r="S1966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5"/>
        <v>262</v>
      </c>
      <c r="Q1967">
        <f t="shared" si="156"/>
        <v>127.32</v>
      </c>
      <c r="R1967" s="10">
        <f t="shared" si="152"/>
        <v>40898.089236111111</v>
      </c>
      <c r="S1967">
        <f t="shared" si="153"/>
        <v>40920.041666666664</v>
      </c>
      <c r="T1967">
        <f t="shared" si="154"/>
        <v>2012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5"/>
        <v>207</v>
      </c>
      <c r="Q1968">
        <f t="shared" si="156"/>
        <v>136.63999999999999</v>
      </c>
      <c r="R1968" s="10">
        <f t="shared" si="152"/>
        <v>41835.540486111109</v>
      </c>
      <c r="S1968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5"/>
        <v>370</v>
      </c>
      <c r="Q1969">
        <f t="shared" si="156"/>
        <v>182.78</v>
      </c>
      <c r="R1969" s="10">
        <f t="shared" si="152"/>
        <v>41730.663530092592</v>
      </c>
      <c r="S1969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5"/>
        <v>285</v>
      </c>
      <c r="Q1970">
        <f t="shared" si="156"/>
        <v>279.38</v>
      </c>
      <c r="R1970" s="10">
        <f t="shared" si="152"/>
        <v>42676.586979166663</v>
      </c>
      <c r="S1970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5"/>
        <v>579</v>
      </c>
      <c r="Q1971">
        <f t="shared" si="156"/>
        <v>61.38</v>
      </c>
      <c r="R1971" s="10">
        <f t="shared" si="152"/>
        <v>42557.792453703703</v>
      </c>
      <c r="S1971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5"/>
        <v>1132</v>
      </c>
      <c r="Q1972">
        <f t="shared" si="156"/>
        <v>80.73</v>
      </c>
      <c r="R1972" s="10">
        <f t="shared" si="152"/>
        <v>41324.193298611113</v>
      </c>
      <c r="S1972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5"/>
        <v>263</v>
      </c>
      <c r="Q1973">
        <f t="shared" si="156"/>
        <v>272.36</v>
      </c>
      <c r="R1973" s="10">
        <f t="shared" si="152"/>
        <v>41561.500706018516</v>
      </c>
      <c r="S1973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5"/>
        <v>674</v>
      </c>
      <c r="Q1974">
        <f t="shared" si="156"/>
        <v>70.849999999999994</v>
      </c>
      <c r="R1974" s="10">
        <f t="shared" si="152"/>
        <v>41201.012083333335</v>
      </c>
      <c r="S197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5"/>
        <v>257</v>
      </c>
      <c r="Q1975">
        <f t="shared" si="156"/>
        <v>247.94</v>
      </c>
      <c r="R1975" s="10">
        <f t="shared" si="152"/>
        <v>42549.722962962958</v>
      </c>
      <c r="S197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5"/>
        <v>375</v>
      </c>
      <c r="Q1976">
        <f t="shared" si="156"/>
        <v>186.81</v>
      </c>
      <c r="R1976" s="10">
        <f t="shared" si="152"/>
        <v>41445.334131944444</v>
      </c>
      <c r="S1976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5"/>
        <v>209</v>
      </c>
      <c r="Q1977">
        <f t="shared" si="156"/>
        <v>131.99</v>
      </c>
      <c r="R1977" s="10">
        <f t="shared" si="152"/>
        <v>41313.755219907405</v>
      </c>
      <c r="S1977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5"/>
        <v>347</v>
      </c>
      <c r="Q1978">
        <f t="shared" si="156"/>
        <v>29.31</v>
      </c>
      <c r="R1978" s="10">
        <f t="shared" si="152"/>
        <v>41438.899594907409</v>
      </c>
      <c r="S1978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5"/>
        <v>402</v>
      </c>
      <c r="Q1979">
        <f t="shared" si="156"/>
        <v>245.02</v>
      </c>
      <c r="R1979" s="10">
        <f t="shared" si="152"/>
        <v>42311.216898148152</v>
      </c>
      <c r="S1979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5"/>
        <v>1027</v>
      </c>
      <c r="Q1980">
        <f t="shared" si="156"/>
        <v>1323.25</v>
      </c>
      <c r="R1980" s="10">
        <f t="shared" si="152"/>
        <v>41039.225601851853</v>
      </c>
      <c r="S1980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5"/>
        <v>115</v>
      </c>
      <c r="Q1981">
        <f t="shared" si="156"/>
        <v>282.66000000000003</v>
      </c>
      <c r="R1981" s="10">
        <f t="shared" si="152"/>
        <v>42290.460023148145</v>
      </c>
      <c r="S1981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5"/>
        <v>355</v>
      </c>
      <c r="Q1982">
        <f t="shared" si="156"/>
        <v>91.21</v>
      </c>
      <c r="R1982" s="10">
        <f t="shared" si="152"/>
        <v>42423.542384259257</v>
      </c>
      <c r="S1982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5"/>
        <v>5</v>
      </c>
      <c r="Q1983">
        <f t="shared" si="156"/>
        <v>31.75</v>
      </c>
      <c r="R1983" s="10">
        <f t="shared" si="152"/>
        <v>41799.725289351853</v>
      </c>
      <c r="S1983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5"/>
        <v>0</v>
      </c>
      <c r="Q1984">
        <f t="shared" si="156"/>
        <v>0</v>
      </c>
      <c r="R1984" s="10">
        <f t="shared" si="152"/>
        <v>42678.586655092593</v>
      </c>
      <c r="S198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5"/>
        <v>4</v>
      </c>
      <c r="Q1985">
        <f t="shared" si="156"/>
        <v>88.69</v>
      </c>
      <c r="R1985" s="10">
        <f t="shared" si="152"/>
        <v>42593.011782407411</v>
      </c>
      <c r="S198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55"/>
        <v>21</v>
      </c>
      <c r="Q1986">
        <f t="shared" si="156"/>
        <v>453.14</v>
      </c>
      <c r="R1986" s="10">
        <f t="shared" si="152"/>
        <v>41913.790289351848</v>
      </c>
      <c r="S1986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55"/>
        <v>3</v>
      </c>
      <c r="Q1987">
        <f t="shared" si="156"/>
        <v>12.75</v>
      </c>
      <c r="R1987" s="10">
        <f t="shared" ref="R1987:R2050" si="157">(((J1987/60)/60)/24)+DATE(1970,1,1)</f>
        <v>42555.698738425926</v>
      </c>
      <c r="S1987">
        <f t="shared" ref="S1987:S2050" si="158">(((I1987/60)/60)/24)+DATE(1970,1,1)</f>
        <v>42584.958333333328</v>
      </c>
      <c r="T1987">
        <f t="shared" ref="T1987:T2050" si="159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0">
        <f t="shared" si="157"/>
        <v>42413.433831018512</v>
      </c>
      <c r="S1988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0">
        <f t="shared" si="157"/>
        <v>42034.639768518522</v>
      </c>
      <c r="S1989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0">
        <f t="shared" si="157"/>
        <v>42206.763217592597</v>
      </c>
      <c r="S1990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0">
        <f t="shared" si="157"/>
        <v>42685.680648148147</v>
      </c>
      <c r="S1991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0">
        <f t="shared" si="157"/>
        <v>42398.195972222224</v>
      </c>
      <c r="S1992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0">
        <f t="shared" si="157"/>
        <v>42167.89335648148</v>
      </c>
      <c r="S1993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ref="P1994:P2057" si="160">ROUND((E1994/D1994)*100,0)</f>
        <v>0</v>
      </c>
      <c r="Q1994">
        <f t="shared" ref="Q1994:Q2057" si="161">IFERROR(ROUND(E1994/L1994,2),0)</f>
        <v>1</v>
      </c>
      <c r="R1994" s="10">
        <f t="shared" si="157"/>
        <v>42023.143414351856</v>
      </c>
      <c r="S199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60"/>
        <v>0</v>
      </c>
      <c r="Q1995">
        <f t="shared" si="161"/>
        <v>0</v>
      </c>
      <c r="R1995" s="10">
        <f t="shared" si="157"/>
        <v>42329.58839120371</v>
      </c>
      <c r="S199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60"/>
        <v>0</v>
      </c>
      <c r="Q1996">
        <f t="shared" si="161"/>
        <v>0</v>
      </c>
      <c r="R1996" s="10">
        <f t="shared" si="157"/>
        <v>42651.006273148145</v>
      </c>
      <c r="S1996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60"/>
        <v>8</v>
      </c>
      <c r="Q1997">
        <f t="shared" si="161"/>
        <v>26</v>
      </c>
      <c r="R1997" s="10">
        <f t="shared" si="157"/>
        <v>42181.902037037042</v>
      </c>
      <c r="S1997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60"/>
        <v>0</v>
      </c>
      <c r="Q1998">
        <f t="shared" si="161"/>
        <v>0</v>
      </c>
      <c r="R1998" s="10">
        <f t="shared" si="157"/>
        <v>41800.819571759261</v>
      </c>
      <c r="S1998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60"/>
        <v>0</v>
      </c>
      <c r="Q1999">
        <f t="shared" si="161"/>
        <v>0</v>
      </c>
      <c r="R1999" s="10">
        <f t="shared" si="157"/>
        <v>41847.930694444447</v>
      </c>
      <c r="S1999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60"/>
        <v>26</v>
      </c>
      <c r="Q2000">
        <f t="shared" si="161"/>
        <v>218.33</v>
      </c>
      <c r="R2000" s="10">
        <f t="shared" si="157"/>
        <v>41807.118495370371</v>
      </c>
      <c r="S2000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60"/>
        <v>1</v>
      </c>
      <c r="Q2001">
        <f t="shared" si="161"/>
        <v>33.71</v>
      </c>
      <c r="R2001" s="10">
        <f t="shared" si="157"/>
        <v>41926.482731481483</v>
      </c>
      <c r="S2001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60"/>
        <v>13</v>
      </c>
      <c r="Q2002">
        <f t="shared" si="161"/>
        <v>25</v>
      </c>
      <c r="R2002" s="10">
        <f t="shared" si="157"/>
        <v>42345.951539351852</v>
      </c>
      <c r="S2002">
        <f t="shared" si="158"/>
        <v>42375.951539351852</v>
      </c>
      <c r="T2002">
        <f t="shared" si="159"/>
        <v>2016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60"/>
        <v>382</v>
      </c>
      <c r="Q2003">
        <f t="shared" si="161"/>
        <v>128.38999999999999</v>
      </c>
      <c r="R2003" s="10">
        <f t="shared" si="157"/>
        <v>42136.209675925929</v>
      </c>
      <c r="S2003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60"/>
        <v>217</v>
      </c>
      <c r="Q2004">
        <f t="shared" si="161"/>
        <v>78.83</v>
      </c>
      <c r="R2004" s="10">
        <f t="shared" si="157"/>
        <v>42728.71230324074</v>
      </c>
      <c r="S2004">
        <f t="shared" si="158"/>
        <v>42758.71230324074</v>
      </c>
      <c r="T2004">
        <f t="shared" si="159"/>
        <v>2017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60"/>
        <v>312</v>
      </c>
      <c r="Q2005">
        <f t="shared" si="161"/>
        <v>91.76</v>
      </c>
      <c r="R2005" s="10">
        <f t="shared" si="157"/>
        <v>40347.125601851854</v>
      </c>
      <c r="S200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60"/>
        <v>234</v>
      </c>
      <c r="Q2006">
        <f t="shared" si="161"/>
        <v>331.1</v>
      </c>
      <c r="R2006" s="10">
        <f t="shared" si="157"/>
        <v>41800.604895833334</v>
      </c>
      <c r="S2006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60"/>
        <v>124</v>
      </c>
      <c r="Q2007">
        <f t="shared" si="161"/>
        <v>194.26</v>
      </c>
      <c r="R2007" s="10">
        <f t="shared" si="157"/>
        <v>41535.812708333331</v>
      </c>
      <c r="S2007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60"/>
        <v>248</v>
      </c>
      <c r="Q2008">
        <f t="shared" si="161"/>
        <v>408.98</v>
      </c>
      <c r="R2008" s="10">
        <f t="shared" si="157"/>
        <v>41941.500520833331</v>
      </c>
      <c r="S2008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60"/>
        <v>116</v>
      </c>
      <c r="Q2009">
        <f t="shared" si="161"/>
        <v>84.46</v>
      </c>
      <c r="R2009" s="10">
        <f t="shared" si="157"/>
        <v>40347.837800925925</v>
      </c>
      <c r="S2009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60"/>
        <v>117</v>
      </c>
      <c r="Q2010">
        <f t="shared" si="161"/>
        <v>44.85</v>
      </c>
      <c r="R2010" s="10">
        <f t="shared" si="157"/>
        <v>40761.604421296295</v>
      </c>
      <c r="S2010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60"/>
        <v>305</v>
      </c>
      <c r="Q2011">
        <f t="shared" si="161"/>
        <v>383.36</v>
      </c>
      <c r="R2011" s="10">
        <f t="shared" si="157"/>
        <v>42661.323414351849</v>
      </c>
      <c r="S2011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60"/>
        <v>320</v>
      </c>
      <c r="Q2012">
        <f t="shared" si="161"/>
        <v>55.28</v>
      </c>
      <c r="R2012" s="10">
        <f t="shared" si="157"/>
        <v>42570.996423611112</v>
      </c>
      <c r="S2012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60"/>
        <v>820</v>
      </c>
      <c r="Q2013">
        <f t="shared" si="161"/>
        <v>422.02</v>
      </c>
      <c r="R2013" s="10">
        <f t="shared" si="157"/>
        <v>42347.358483796299</v>
      </c>
      <c r="S2013">
        <f t="shared" si="158"/>
        <v>42380.958333333328</v>
      </c>
      <c r="T2013">
        <f t="shared" si="159"/>
        <v>2016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60"/>
        <v>235</v>
      </c>
      <c r="Q2014">
        <f t="shared" si="161"/>
        <v>64.180000000000007</v>
      </c>
      <c r="R2014" s="10">
        <f t="shared" si="157"/>
        <v>42010.822233796294</v>
      </c>
      <c r="S20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60"/>
        <v>495</v>
      </c>
      <c r="Q2015">
        <f t="shared" si="161"/>
        <v>173.58</v>
      </c>
      <c r="R2015" s="10">
        <f t="shared" si="157"/>
        <v>42499.960810185185</v>
      </c>
      <c r="S201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60"/>
        <v>7814</v>
      </c>
      <c r="Q2016">
        <f t="shared" si="161"/>
        <v>88.6</v>
      </c>
      <c r="R2016" s="10">
        <f t="shared" si="157"/>
        <v>41324.214571759258</v>
      </c>
      <c r="S2016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60"/>
        <v>113</v>
      </c>
      <c r="Q2017">
        <f t="shared" si="161"/>
        <v>50.22</v>
      </c>
      <c r="R2017" s="10">
        <f t="shared" si="157"/>
        <v>40765.876886574071</v>
      </c>
      <c r="S2017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60"/>
        <v>922</v>
      </c>
      <c r="Q2018">
        <f t="shared" si="161"/>
        <v>192.39</v>
      </c>
      <c r="R2018" s="10">
        <f t="shared" si="157"/>
        <v>41312.88077546296</v>
      </c>
      <c r="S2018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60"/>
        <v>125</v>
      </c>
      <c r="Q2019">
        <f t="shared" si="161"/>
        <v>73.42</v>
      </c>
      <c r="R2019" s="10">
        <f t="shared" si="157"/>
        <v>40961.057349537034</v>
      </c>
      <c r="S2019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60"/>
        <v>102</v>
      </c>
      <c r="Q2020">
        <f t="shared" si="161"/>
        <v>147.68</v>
      </c>
      <c r="R2020" s="10">
        <f t="shared" si="157"/>
        <v>42199.365844907406</v>
      </c>
      <c r="S2020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60"/>
        <v>485</v>
      </c>
      <c r="Q2021">
        <f t="shared" si="161"/>
        <v>108.97</v>
      </c>
      <c r="R2021" s="10">
        <f t="shared" si="157"/>
        <v>42605.70857638889</v>
      </c>
      <c r="S2021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60"/>
        <v>192</v>
      </c>
      <c r="Q2022">
        <f t="shared" si="161"/>
        <v>23.65</v>
      </c>
      <c r="R2022" s="10">
        <f t="shared" si="157"/>
        <v>41737.097499999996</v>
      </c>
      <c r="S2022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60"/>
        <v>281</v>
      </c>
      <c r="Q2023">
        <f t="shared" si="161"/>
        <v>147.94999999999999</v>
      </c>
      <c r="R2023" s="10">
        <f t="shared" si="157"/>
        <v>41861.070567129631</v>
      </c>
      <c r="S2023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60"/>
        <v>125</v>
      </c>
      <c r="Q2024">
        <f t="shared" si="161"/>
        <v>385.04</v>
      </c>
      <c r="R2024" s="10">
        <f t="shared" si="157"/>
        <v>42502.569120370375</v>
      </c>
      <c r="S202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60"/>
        <v>161</v>
      </c>
      <c r="Q2025">
        <f t="shared" si="161"/>
        <v>457.39</v>
      </c>
      <c r="R2025" s="10">
        <f t="shared" si="157"/>
        <v>42136.420752314814</v>
      </c>
      <c r="S202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60"/>
        <v>585</v>
      </c>
      <c r="Q2026">
        <f t="shared" si="161"/>
        <v>222.99</v>
      </c>
      <c r="R2026" s="10">
        <f t="shared" si="157"/>
        <v>41099.966944444444</v>
      </c>
      <c r="S2026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60"/>
        <v>201</v>
      </c>
      <c r="Q2027">
        <f t="shared" si="161"/>
        <v>220.74</v>
      </c>
      <c r="R2027" s="10">
        <f t="shared" si="157"/>
        <v>42136.184560185182</v>
      </c>
      <c r="S2027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60"/>
        <v>133</v>
      </c>
      <c r="Q2028">
        <f t="shared" si="161"/>
        <v>73.5</v>
      </c>
      <c r="R2028" s="10">
        <f t="shared" si="157"/>
        <v>41704.735937500001</v>
      </c>
      <c r="S2028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60"/>
        <v>120</v>
      </c>
      <c r="Q2029">
        <f t="shared" si="161"/>
        <v>223.1</v>
      </c>
      <c r="R2029" s="10">
        <f t="shared" si="157"/>
        <v>42048.813877314817</v>
      </c>
      <c r="S2029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60"/>
        <v>126</v>
      </c>
      <c r="Q2030">
        <f t="shared" si="161"/>
        <v>47.91</v>
      </c>
      <c r="R2030" s="10">
        <f t="shared" si="157"/>
        <v>40215.919050925928</v>
      </c>
      <c r="S2030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60"/>
        <v>361</v>
      </c>
      <c r="Q2031">
        <f t="shared" si="161"/>
        <v>96.06</v>
      </c>
      <c r="R2031" s="10">
        <f t="shared" si="157"/>
        <v>41848.021770833337</v>
      </c>
      <c r="S2031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60"/>
        <v>226</v>
      </c>
      <c r="Q2032">
        <f t="shared" si="161"/>
        <v>118.61</v>
      </c>
      <c r="R2032" s="10">
        <f t="shared" si="157"/>
        <v>41212.996481481481</v>
      </c>
      <c r="S2032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60"/>
        <v>120</v>
      </c>
      <c r="Q2033">
        <f t="shared" si="161"/>
        <v>118.45</v>
      </c>
      <c r="R2033" s="10">
        <f t="shared" si="157"/>
        <v>41975.329317129625</v>
      </c>
      <c r="S2033">
        <f t="shared" si="158"/>
        <v>42013.041666666672</v>
      </c>
      <c r="T2033">
        <f t="shared" si="159"/>
        <v>2015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60"/>
        <v>304</v>
      </c>
      <c r="Q2034">
        <f t="shared" si="161"/>
        <v>143.21</v>
      </c>
      <c r="R2034" s="10">
        <f t="shared" si="157"/>
        <v>42689.565671296295</v>
      </c>
      <c r="S203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60"/>
        <v>179</v>
      </c>
      <c r="Q2035">
        <f t="shared" si="161"/>
        <v>282.72000000000003</v>
      </c>
      <c r="R2035" s="10">
        <f t="shared" si="157"/>
        <v>41725.082384259258</v>
      </c>
      <c r="S203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60"/>
        <v>387</v>
      </c>
      <c r="Q2036">
        <f t="shared" si="161"/>
        <v>593.94000000000005</v>
      </c>
      <c r="R2036" s="10">
        <f t="shared" si="157"/>
        <v>42076.130011574074</v>
      </c>
      <c r="S2036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60"/>
        <v>211</v>
      </c>
      <c r="Q2037">
        <f t="shared" si="161"/>
        <v>262.16000000000003</v>
      </c>
      <c r="R2037" s="10">
        <f t="shared" si="157"/>
        <v>42311.625081018516</v>
      </c>
      <c r="S2037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60"/>
        <v>132</v>
      </c>
      <c r="Q2038">
        <f t="shared" si="161"/>
        <v>46.58</v>
      </c>
      <c r="R2038" s="10">
        <f t="shared" si="157"/>
        <v>41738.864803240744</v>
      </c>
      <c r="S2038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60"/>
        <v>300</v>
      </c>
      <c r="Q2039">
        <f t="shared" si="161"/>
        <v>70.040000000000006</v>
      </c>
      <c r="R2039" s="10">
        <f t="shared" si="157"/>
        <v>41578.210104166668</v>
      </c>
      <c r="S2039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60"/>
        <v>421</v>
      </c>
      <c r="Q2040">
        <f t="shared" si="161"/>
        <v>164.91</v>
      </c>
      <c r="R2040" s="10">
        <f t="shared" si="157"/>
        <v>41424.27107638889</v>
      </c>
      <c r="S2040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60"/>
        <v>136</v>
      </c>
      <c r="Q2041">
        <f t="shared" si="161"/>
        <v>449.26</v>
      </c>
      <c r="R2041" s="10">
        <f t="shared" si="157"/>
        <v>42675.438946759255</v>
      </c>
      <c r="S2041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60"/>
        <v>248</v>
      </c>
      <c r="Q2042">
        <f t="shared" si="161"/>
        <v>27.47</v>
      </c>
      <c r="R2042" s="10">
        <f t="shared" si="157"/>
        <v>41578.927118055559</v>
      </c>
      <c r="S2042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60"/>
        <v>182</v>
      </c>
      <c r="Q2043">
        <f t="shared" si="161"/>
        <v>143.97999999999999</v>
      </c>
      <c r="R2043" s="10">
        <f t="shared" si="157"/>
        <v>42654.525775462964</v>
      </c>
      <c r="S2043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60"/>
        <v>124</v>
      </c>
      <c r="Q2044">
        <f t="shared" si="161"/>
        <v>88.24</v>
      </c>
      <c r="R2044" s="10">
        <f t="shared" si="157"/>
        <v>42331.708032407405</v>
      </c>
      <c r="S2044">
        <f t="shared" si="158"/>
        <v>42391.708032407405</v>
      </c>
      <c r="T2044">
        <f t="shared" si="159"/>
        <v>2016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60"/>
        <v>506</v>
      </c>
      <c r="Q2045">
        <f t="shared" si="161"/>
        <v>36.33</v>
      </c>
      <c r="R2045" s="10">
        <f t="shared" si="157"/>
        <v>42661.176817129628</v>
      </c>
      <c r="S204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60"/>
        <v>108</v>
      </c>
      <c r="Q2046">
        <f t="shared" si="161"/>
        <v>90.18</v>
      </c>
      <c r="R2046" s="10">
        <f t="shared" si="157"/>
        <v>42138.684189814812</v>
      </c>
      <c r="S2046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60"/>
        <v>819</v>
      </c>
      <c r="Q2047">
        <f t="shared" si="161"/>
        <v>152.62</v>
      </c>
      <c r="R2047" s="10">
        <f t="shared" si="157"/>
        <v>41069.088506944441</v>
      </c>
      <c r="S2047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60"/>
        <v>121</v>
      </c>
      <c r="Q2048">
        <f t="shared" si="161"/>
        <v>55.81</v>
      </c>
      <c r="R2048" s="10">
        <f t="shared" si="157"/>
        <v>41387.171805555554</v>
      </c>
      <c r="S2048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60"/>
        <v>103</v>
      </c>
      <c r="Q2049">
        <f t="shared" si="161"/>
        <v>227.85</v>
      </c>
      <c r="R2049" s="10">
        <f t="shared" si="157"/>
        <v>42081.903587962966</v>
      </c>
      <c r="S2049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60"/>
        <v>148</v>
      </c>
      <c r="Q2050">
        <f t="shared" si="161"/>
        <v>91.83</v>
      </c>
      <c r="R2050" s="10">
        <f t="shared" si="157"/>
        <v>41387.651516203703</v>
      </c>
      <c r="S2050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60"/>
        <v>120</v>
      </c>
      <c r="Q2051">
        <f t="shared" si="161"/>
        <v>80.989999999999995</v>
      </c>
      <c r="R2051" s="10">
        <f t="shared" ref="R2051:R2114" si="162">(((J2051/60)/60)/24)+DATE(1970,1,1)</f>
        <v>41575.527349537035</v>
      </c>
      <c r="S2051">
        <f t="shared" ref="S2051:S2114" si="163">(((I2051/60)/60)/24)+DATE(1970,1,1)</f>
        <v>41610.957638888889</v>
      </c>
      <c r="T2051">
        <f t="shared" ref="T2051:T2114" si="164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0">
        <f t="shared" si="162"/>
        <v>42115.071504629625</v>
      </c>
      <c r="S2052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0">
        <f t="shared" si="162"/>
        <v>41604.022418981483</v>
      </c>
      <c r="S2053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0">
        <f t="shared" si="162"/>
        <v>42375.08394675926</v>
      </c>
      <c r="S205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0">
        <f t="shared" si="162"/>
        <v>42303.617488425924</v>
      </c>
      <c r="S205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0">
        <f t="shared" si="162"/>
        <v>41731.520949074074</v>
      </c>
      <c r="S2056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0">
        <f t="shared" si="162"/>
        <v>41946.674108796295</v>
      </c>
      <c r="S2057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ref="P2058:P2121" si="165">ROUND((E2058/D2058)*100,0)</f>
        <v>153</v>
      </c>
      <c r="Q2058">
        <f t="shared" ref="Q2058:Q2121" si="166">IFERROR(ROUND(E2058/L2058,2),0)</f>
        <v>138.49</v>
      </c>
      <c r="R2058" s="10">
        <f t="shared" si="162"/>
        <v>41351.76090277778</v>
      </c>
      <c r="S2058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5"/>
        <v>202</v>
      </c>
      <c r="Q2059">
        <f t="shared" si="166"/>
        <v>45.55</v>
      </c>
      <c r="R2059" s="10">
        <f t="shared" si="162"/>
        <v>42396.494583333333</v>
      </c>
      <c r="S2059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5"/>
        <v>168</v>
      </c>
      <c r="Q2060">
        <f t="shared" si="166"/>
        <v>10.51</v>
      </c>
      <c r="R2060" s="10">
        <f t="shared" si="162"/>
        <v>42026.370717592596</v>
      </c>
      <c r="S2060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5"/>
        <v>143</v>
      </c>
      <c r="Q2061">
        <f t="shared" si="166"/>
        <v>114.77</v>
      </c>
      <c r="R2061" s="10">
        <f t="shared" si="162"/>
        <v>42361.602476851855</v>
      </c>
      <c r="S2061">
        <f t="shared" si="163"/>
        <v>42400.915972222225</v>
      </c>
      <c r="T2061">
        <f t="shared" si="164"/>
        <v>2016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5"/>
        <v>196</v>
      </c>
      <c r="Q2062">
        <f t="shared" si="166"/>
        <v>36</v>
      </c>
      <c r="R2062" s="10">
        <f t="shared" si="162"/>
        <v>41783.642939814818</v>
      </c>
      <c r="S2062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5"/>
        <v>108</v>
      </c>
      <c r="Q2063">
        <f t="shared" si="166"/>
        <v>154.16999999999999</v>
      </c>
      <c r="R2063" s="10">
        <f t="shared" si="162"/>
        <v>42705.764513888891</v>
      </c>
      <c r="S2063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5"/>
        <v>115</v>
      </c>
      <c r="Q2064">
        <f t="shared" si="166"/>
        <v>566.39</v>
      </c>
      <c r="R2064" s="10">
        <f t="shared" si="162"/>
        <v>42423.3830787037</v>
      </c>
      <c r="S206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5"/>
        <v>148</v>
      </c>
      <c r="Q2065">
        <f t="shared" si="166"/>
        <v>120.86</v>
      </c>
      <c r="R2065" s="10">
        <f t="shared" si="162"/>
        <v>42472.73265046296</v>
      </c>
      <c r="S206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5"/>
        <v>191</v>
      </c>
      <c r="Q2066">
        <f t="shared" si="166"/>
        <v>86.16</v>
      </c>
      <c r="R2066" s="10">
        <f t="shared" si="162"/>
        <v>41389.364849537036</v>
      </c>
      <c r="S2066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5"/>
        <v>199</v>
      </c>
      <c r="Q2067">
        <f t="shared" si="166"/>
        <v>51.21</v>
      </c>
      <c r="R2067" s="10">
        <f t="shared" si="162"/>
        <v>41603.333668981482</v>
      </c>
      <c r="S2067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5"/>
        <v>219</v>
      </c>
      <c r="Q2068">
        <f t="shared" si="166"/>
        <v>67.260000000000005</v>
      </c>
      <c r="R2068" s="10">
        <f t="shared" si="162"/>
        <v>41844.771793981483</v>
      </c>
      <c r="S2068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5"/>
        <v>127</v>
      </c>
      <c r="Q2069">
        <f t="shared" si="166"/>
        <v>62.8</v>
      </c>
      <c r="R2069" s="10">
        <f t="shared" si="162"/>
        <v>42115.853888888887</v>
      </c>
      <c r="S2069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5"/>
        <v>105</v>
      </c>
      <c r="Q2070">
        <f t="shared" si="166"/>
        <v>346.13</v>
      </c>
      <c r="R2070" s="10">
        <f t="shared" si="162"/>
        <v>42633.841608796298</v>
      </c>
      <c r="S2070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5"/>
        <v>128</v>
      </c>
      <c r="Q2071">
        <f t="shared" si="166"/>
        <v>244.12</v>
      </c>
      <c r="R2071" s="10">
        <f t="shared" si="162"/>
        <v>42340.972118055557</v>
      </c>
      <c r="S2071">
        <f t="shared" si="163"/>
        <v>42371.972118055557</v>
      </c>
      <c r="T2071">
        <f t="shared" si="164"/>
        <v>2016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5"/>
        <v>317</v>
      </c>
      <c r="Q2072">
        <f t="shared" si="166"/>
        <v>259.25</v>
      </c>
      <c r="R2072" s="10">
        <f t="shared" si="162"/>
        <v>42519.6565162037</v>
      </c>
      <c r="S2072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5"/>
        <v>281</v>
      </c>
      <c r="Q2073">
        <f t="shared" si="166"/>
        <v>201.96</v>
      </c>
      <c r="R2073" s="10">
        <f t="shared" si="162"/>
        <v>42600.278749999998</v>
      </c>
      <c r="S2073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5"/>
        <v>111</v>
      </c>
      <c r="Q2074">
        <f t="shared" si="166"/>
        <v>226.21</v>
      </c>
      <c r="R2074" s="10">
        <f t="shared" si="162"/>
        <v>42467.581388888888</v>
      </c>
      <c r="S207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5"/>
        <v>153</v>
      </c>
      <c r="Q2075">
        <f t="shared" si="166"/>
        <v>324.69</v>
      </c>
      <c r="R2075" s="10">
        <f t="shared" si="162"/>
        <v>42087.668032407411</v>
      </c>
      <c r="S207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5"/>
        <v>103</v>
      </c>
      <c r="Q2076">
        <f t="shared" si="166"/>
        <v>205</v>
      </c>
      <c r="R2076" s="10">
        <f t="shared" si="162"/>
        <v>42466.826180555552</v>
      </c>
      <c r="S2076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5"/>
        <v>1678</v>
      </c>
      <c r="Q2077">
        <f t="shared" si="166"/>
        <v>20.47</v>
      </c>
      <c r="R2077" s="10">
        <f t="shared" si="162"/>
        <v>41450.681574074071</v>
      </c>
      <c r="S2077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5"/>
        <v>543</v>
      </c>
      <c r="Q2078">
        <f t="shared" si="166"/>
        <v>116.35</v>
      </c>
      <c r="R2078" s="10">
        <f t="shared" si="162"/>
        <v>41803.880659722221</v>
      </c>
      <c r="S2078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5"/>
        <v>116</v>
      </c>
      <c r="Q2079">
        <f t="shared" si="166"/>
        <v>307.2</v>
      </c>
      <c r="R2079" s="10">
        <f t="shared" si="162"/>
        <v>42103.042546296296</v>
      </c>
      <c r="S2079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5"/>
        <v>131</v>
      </c>
      <c r="Q2080">
        <f t="shared" si="166"/>
        <v>546.69000000000005</v>
      </c>
      <c r="R2080" s="10">
        <f t="shared" si="162"/>
        <v>42692.771493055552</v>
      </c>
      <c r="S2080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5"/>
        <v>288</v>
      </c>
      <c r="Q2081">
        <f t="shared" si="166"/>
        <v>47.47</v>
      </c>
      <c r="R2081" s="10">
        <f t="shared" si="162"/>
        <v>42150.71056712963</v>
      </c>
      <c r="S2081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5"/>
        <v>508</v>
      </c>
      <c r="Q2082">
        <f t="shared" si="166"/>
        <v>101.56</v>
      </c>
      <c r="R2082" s="10">
        <f t="shared" si="162"/>
        <v>42289.957175925927</v>
      </c>
      <c r="S2082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5"/>
        <v>115</v>
      </c>
      <c r="Q2083">
        <f t="shared" si="166"/>
        <v>72.91</v>
      </c>
      <c r="R2083" s="10">
        <f t="shared" si="162"/>
        <v>41004.156886574077</v>
      </c>
      <c r="S2083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5"/>
        <v>111</v>
      </c>
      <c r="Q2084">
        <f t="shared" si="166"/>
        <v>43.71</v>
      </c>
      <c r="R2084" s="10">
        <f t="shared" si="162"/>
        <v>40811.120324074072</v>
      </c>
      <c r="S208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5"/>
        <v>113</v>
      </c>
      <c r="Q2085">
        <f t="shared" si="166"/>
        <v>34</v>
      </c>
      <c r="R2085" s="10">
        <f t="shared" si="162"/>
        <v>41034.72216435185</v>
      </c>
      <c r="S208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5"/>
        <v>108</v>
      </c>
      <c r="Q2086">
        <f t="shared" si="166"/>
        <v>70.650000000000006</v>
      </c>
      <c r="R2086" s="10">
        <f t="shared" si="162"/>
        <v>41731.833124999997</v>
      </c>
      <c r="S2086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5"/>
        <v>124</v>
      </c>
      <c r="Q2087">
        <f t="shared" si="166"/>
        <v>89.3</v>
      </c>
      <c r="R2087" s="10">
        <f t="shared" si="162"/>
        <v>41075.835497685184</v>
      </c>
      <c r="S2087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5"/>
        <v>101</v>
      </c>
      <c r="Q2088">
        <f t="shared" si="166"/>
        <v>115.09</v>
      </c>
      <c r="R2088" s="10">
        <f t="shared" si="162"/>
        <v>40860.67050925926</v>
      </c>
      <c r="S2088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5"/>
        <v>104</v>
      </c>
      <c r="Q2089">
        <f t="shared" si="166"/>
        <v>62.12</v>
      </c>
      <c r="R2089" s="10">
        <f t="shared" si="162"/>
        <v>40764.204375000001</v>
      </c>
      <c r="S2089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5"/>
        <v>116</v>
      </c>
      <c r="Q2090">
        <f t="shared" si="166"/>
        <v>46.2</v>
      </c>
      <c r="R2090" s="10">
        <f t="shared" si="162"/>
        <v>40395.714722222219</v>
      </c>
      <c r="S2090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5"/>
        <v>120</v>
      </c>
      <c r="Q2091">
        <f t="shared" si="166"/>
        <v>48.55</v>
      </c>
      <c r="R2091" s="10">
        <f t="shared" si="162"/>
        <v>41453.076319444444</v>
      </c>
      <c r="S2091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5"/>
        <v>115</v>
      </c>
      <c r="Q2092">
        <f t="shared" si="166"/>
        <v>57.52</v>
      </c>
      <c r="R2092" s="10">
        <f t="shared" si="162"/>
        <v>41299.381423611114</v>
      </c>
      <c r="S2092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5"/>
        <v>120</v>
      </c>
      <c r="Q2093">
        <f t="shared" si="166"/>
        <v>88.15</v>
      </c>
      <c r="R2093" s="10">
        <f t="shared" si="162"/>
        <v>40555.322662037033</v>
      </c>
      <c r="S2093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5"/>
        <v>101</v>
      </c>
      <c r="Q2094">
        <f t="shared" si="166"/>
        <v>110.49</v>
      </c>
      <c r="R2094" s="10">
        <f t="shared" si="162"/>
        <v>40763.707546296297</v>
      </c>
      <c r="S209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5"/>
        <v>102</v>
      </c>
      <c r="Q2095">
        <f t="shared" si="166"/>
        <v>66.83</v>
      </c>
      <c r="R2095" s="10">
        <f t="shared" si="162"/>
        <v>41205.854537037041</v>
      </c>
      <c r="S209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5"/>
        <v>121</v>
      </c>
      <c r="Q2096">
        <f t="shared" si="166"/>
        <v>58.6</v>
      </c>
      <c r="R2096" s="10">
        <f t="shared" si="162"/>
        <v>40939.02002314815</v>
      </c>
      <c r="S2096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5"/>
        <v>100</v>
      </c>
      <c r="Q2097">
        <f t="shared" si="166"/>
        <v>113.64</v>
      </c>
      <c r="R2097" s="10">
        <f t="shared" si="162"/>
        <v>40758.733483796292</v>
      </c>
      <c r="S2097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5"/>
        <v>102</v>
      </c>
      <c r="Q2098">
        <f t="shared" si="166"/>
        <v>43.57</v>
      </c>
      <c r="R2098" s="10">
        <f t="shared" si="162"/>
        <v>41192.758506944447</v>
      </c>
      <c r="S2098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5"/>
        <v>100</v>
      </c>
      <c r="Q2099">
        <f t="shared" si="166"/>
        <v>78.95</v>
      </c>
      <c r="R2099" s="10">
        <f t="shared" si="162"/>
        <v>40818.58489583333</v>
      </c>
      <c r="S2099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5"/>
        <v>100</v>
      </c>
      <c r="Q2100">
        <f t="shared" si="166"/>
        <v>188.13</v>
      </c>
      <c r="R2100" s="10">
        <f t="shared" si="162"/>
        <v>40946.11383101852</v>
      </c>
      <c r="S2100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5"/>
        <v>132</v>
      </c>
      <c r="Q2101">
        <f t="shared" si="166"/>
        <v>63.03</v>
      </c>
      <c r="R2101" s="10">
        <f t="shared" si="162"/>
        <v>42173.746342592596</v>
      </c>
      <c r="S2101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5"/>
        <v>137</v>
      </c>
      <c r="Q2102">
        <f t="shared" si="166"/>
        <v>30.37</v>
      </c>
      <c r="R2102" s="10">
        <f t="shared" si="162"/>
        <v>41074.834965277776</v>
      </c>
      <c r="S2102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5"/>
        <v>113</v>
      </c>
      <c r="Q2103">
        <f t="shared" si="166"/>
        <v>51.48</v>
      </c>
      <c r="R2103" s="10">
        <f t="shared" si="162"/>
        <v>40892.149467592593</v>
      </c>
      <c r="S2103">
        <f t="shared" si="163"/>
        <v>40952.149467592593</v>
      </c>
      <c r="T2103">
        <f t="shared" si="164"/>
        <v>2012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5"/>
        <v>136</v>
      </c>
      <c r="Q2104">
        <f t="shared" si="166"/>
        <v>35.79</v>
      </c>
      <c r="R2104" s="10">
        <f t="shared" si="162"/>
        <v>40638.868611111109</v>
      </c>
      <c r="S210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5"/>
        <v>146</v>
      </c>
      <c r="Q2105">
        <f t="shared" si="166"/>
        <v>98.82</v>
      </c>
      <c r="R2105" s="10">
        <f t="shared" si="162"/>
        <v>41192.754942129628</v>
      </c>
      <c r="S210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5"/>
        <v>130</v>
      </c>
      <c r="Q2106">
        <f t="shared" si="166"/>
        <v>28</v>
      </c>
      <c r="R2106" s="10">
        <f t="shared" si="162"/>
        <v>41394.074467592596</v>
      </c>
      <c r="S2106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5"/>
        <v>254</v>
      </c>
      <c r="Q2107">
        <f t="shared" si="166"/>
        <v>51.31</v>
      </c>
      <c r="R2107" s="10">
        <f t="shared" si="162"/>
        <v>41951.788807870369</v>
      </c>
      <c r="S2107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5"/>
        <v>107</v>
      </c>
      <c r="Q2108">
        <f t="shared" si="166"/>
        <v>53.52</v>
      </c>
      <c r="R2108" s="10">
        <f t="shared" si="162"/>
        <v>41270.21497685185</v>
      </c>
      <c r="S2108">
        <f t="shared" si="163"/>
        <v>41300.21497685185</v>
      </c>
      <c r="T2108">
        <f t="shared" si="164"/>
        <v>2013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5"/>
        <v>108</v>
      </c>
      <c r="Q2109">
        <f t="shared" si="166"/>
        <v>37.15</v>
      </c>
      <c r="R2109" s="10">
        <f t="shared" si="162"/>
        <v>41934.71056712963</v>
      </c>
      <c r="S2109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5"/>
        <v>107</v>
      </c>
      <c r="Q2110">
        <f t="shared" si="166"/>
        <v>89.9</v>
      </c>
      <c r="R2110" s="10">
        <f t="shared" si="162"/>
        <v>41135.175694444442</v>
      </c>
      <c r="S2110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5"/>
        <v>107</v>
      </c>
      <c r="Q2111">
        <f t="shared" si="166"/>
        <v>106.53</v>
      </c>
      <c r="R2111" s="10">
        <f t="shared" si="162"/>
        <v>42160.708530092597</v>
      </c>
      <c r="S2111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5"/>
        <v>100</v>
      </c>
      <c r="Q2112">
        <f t="shared" si="166"/>
        <v>52.82</v>
      </c>
      <c r="R2112" s="10">
        <f t="shared" si="162"/>
        <v>41759.670937499999</v>
      </c>
      <c r="S2112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5"/>
        <v>107</v>
      </c>
      <c r="Q2113">
        <f t="shared" si="166"/>
        <v>54.62</v>
      </c>
      <c r="R2113" s="10">
        <f t="shared" si="162"/>
        <v>40703.197048611109</v>
      </c>
      <c r="S2113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65"/>
        <v>100</v>
      </c>
      <c r="Q2114">
        <f t="shared" si="166"/>
        <v>27.27</v>
      </c>
      <c r="R2114" s="10">
        <f t="shared" si="162"/>
        <v>41365.928159722222</v>
      </c>
      <c r="S21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65"/>
        <v>105</v>
      </c>
      <c r="Q2115">
        <f t="shared" si="166"/>
        <v>68.599999999999994</v>
      </c>
      <c r="R2115" s="10">
        <f t="shared" ref="R2115:R2178" si="167">(((J2115/60)/60)/24)+DATE(1970,1,1)</f>
        <v>41870.86546296296</v>
      </c>
      <c r="S2115">
        <f t="shared" ref="S2115:S2178" si="168">(((I2115/60)/60)/24)+DATE(1970,1,1)</f>
        <v>41905.86546296296</v>
      </c>
      <c r="T2115">
        <f t="shared" ref="T2115:T2178" si="169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0">
        <f t="shared" si="167"/>
        <v>40458.815625000003</v>
      </c>
      <c r="S2116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0">
        <f t="shared" si="167"/>
        <v>40564.081030092595</v>
      </c>
      <c r="S2117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0">
        <f t="shared" si="167"/>
        <v>41136.777812500004</v>
      </c>
      <c r="S2118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0">
        <f t="shared" si="167"/>
        <v>42290.059594907405</v>
      </c>
      <c r="S2119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0">
        <f t="shared" si="167"/>
        <v>40718.839537037034</v>
      </c>
      <c r="S2120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0">
        <f t="shared" si="167"/>
        <v>41107.130150462966</v>
      </c>
      <c r="S2121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ref="P2122:P2185" si="170">ROUND((E2122/D2122)*100,0)</f>
        <v>101</v>
      </c>
      <c r="Q2122">
        <f t="shared" ref="Q2122:Q2185" si="171">IFERROR(ROUND(E2122/L2122,2),0)</f>
        <v>116.96</v>
      </c>
      <c r="R2122" s="10">
        <f t="shared" si="167"/>
        <v>41591.964537037034</v>
      </c>
      <c r="S2122">
        <f t="shared" si="168"/>
        <v>41640.964537037034</v>
      </c>
      <c r="T2122">
        <f t="shared" si="169"/>
        <v>2014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70"/>
        <v>1</v>
      </c>
      <c r="Q2123">
        <f t="shared" si="171"/>
        <v>28.4</v>
      </c>
      <c r="R2123" s="10">
        <f t="shared" si="167"/>
        <v>42716.7424537037</v>
      </c>
      <c r="S2123">
        <f t="shared" si="168"/>
        <v>42746.7424537037</v>
      </c>
      <c r="T2123">
        <f t="shared" si="169"/>
        <v>2017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70"/>
        <v>0</v>
      </c>
      <c r="Q2124">
        <f t="shared" si="171"/>
        <v>103.33</v>
      </c>
      <c r="R2124" s="10">
        <f t="shared" si="167"/>
        <v>42712.300567129627</v>
      </c>
      <c r="S2124">
        <f t="shared" si="168"/>
        <v>42742.300567129627</v>
      </c>
      <c r="T2124">
        <f t="shared" si="169"/>
        <v>2017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70"/>
        <v>10</v>
      </c>
      <c r="Q2125">
        <f t="shared" si="171"/>
        <v>10</v>
      </c>
      <c r="R2125" s="10">
        <f t="shared" si="167"/>
        <v>40198.424849537041</v>
      </c>
      <c r="S212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70"/>
        <v>10</v>
      </c>
      <c r="Q2126">
        <f t="shared" si="171"/>
        <v>23</v>
      </c>
      <c r="R2126" s="10">
        <f t="shared" si="167"/>
        <v>40464.028182870366</v>
      </c>
      <c r="S2126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70"/>
        <v>1</v>
      </c>
      <c r="Q2127">
        <f t="shared" si="171"/>
        <v>31.56</v>
      </c>
      <c r="R2127" s="10">
        <f t="shared" si="167"/>
        <v>42191.023530092592</v>
      </c>
      <c r="S2127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70"/>
        <v>0</v>
      </c>
      <c r="Q2128">
        <f t="shared" si="171"/>
        <v>5</v>
      </c>
      <c r="R2128" s="10">
        <f t="shared" si="167"/>
        <v>41951.973229166666</v>
      </c>
      <c r="S2128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70"/>
        <v>29</v>
      </c>
      <c r="Q2129">
        <f t="shared" si="171"/>
        <v>34.22</v>
      </c>
      <c r="R2129" s="10">
        <f t="shared" si="167"/>
        <v>42045.50535879629</v>
      </c>
      <c r="S2129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70"/>
        <v>0</v>
      </c>
      <c r="Q2130">
        <f t="shared" si="171"/>
        <v>25</v>
      </c>
      <c r="R2130" s="10">
        <f t="shared" si="167"/>
        <v>41843.772789351853</v>
      </c>
      <c r="S2130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70"/>
        <v>12</v>
      </c>
      <c r="Q2131">
        <f t="shared" si="171"/>
        <v>19.670000000000002</v>
      </c>
      <c r="R2131" s="10">
        <f t="shared" si="167"/>
        <v>42409.024305555555</v>
      </c>
      <c r="S2131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70"/>
        <v>0</v>
      </c>
      <c r="Q2132">
        <f t="shared" si="171"/>
        <v>21.25</v>
      </c>
      <c r="R2132" s="10">
        <f t="shared" si="167"/>
        <v>41832.086377314816</v>
      </c>
      <c r="S2132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70"/>
        <v>5</v>
      </c>
      <c r="Q2133">
        <f t="shared" si="171"/>
        <v>8.33</v>
      </c>
      <c r="R2133" s="10">
        <f t="shared" si="167"/>
        <v>42167.207071759258</v>
      </c>
      <c r="S2133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70"/>
        <v>2</v>
      </c>
      <c r="Q2134">
        <f t="shared" si="171"/>
        <v>21.34</v>
      </c>
      <c r="R2134" s="10">
        <f t="shared" si="167"/>
        <v>41643.487175925926</v>
      </c>
      <c r="S213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70"/>
        <v>2</v>
      </c>
      <c r="Q2135">
        <f t="shared" si="171"/>
        <v>5.33</v>
      </c>
      <c r="R2135" s="10">
        <f t="shared" si="167"/>
        <v>40619.097210648149</v>
      </c>
      <c r="S213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70"/>
        <v>2</v>
      </c>
      <c r="Q2136">
        <f t="shared" si="171"/>
        <v>34.67</v>
      </c>
      <c r="R2136" s="10">
        <f t="shared" si="167"/>
        <v>41361.886469907404</v>
      </c>
      <c r="S2136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70"/>
        <v>10</v>
      </c>
      <c r="Q2137">
        <f t="shared" si="171"/>
        <v>21.73</v>
      </c>
      <c r="R2137" s="10">
        <f t="shared" si="167"/>
        <v>41156.963344907403</v>
      </c>
      <c r="S2137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70"/>
        <v>0</v>
      </c>
      <c r="Q2138">
        <f t="shared" si="171"/>
        <v>11.92</v>
      </c>
      <c r="R2138" s="10">
        <f t="shared" si="167"/>
        <v>41536.509097222224</v>
      </c>
      <c r="S2138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70"/>
        <v>28</v>
      </c>
      <c r="Q2139">
        <f t="shared" si="171"/>
        <v>26.6</v>
      </c>
      <c r="R2139" s="10">
        <f t="shared" si="167"/>
        <v>41948.771168981482</v>
      </c>
      <c r="S2139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70"/>
        <v>13</v>
      </c>
      <c r="Q2140">
        <f t="shared" si="171"/>
        <v>10.67</v>
      </c>
      <c r="R2140" s="10">
        <f t="shared" si="167"/>
        <v>41557.013182870374</v>
      </c>
      <c r="S2140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70"/>
        <v>5</v>
      </c>
      <c r="Q2141">
        <f t="shared" si="171"/>
        <v>29.04</v>
      </c>
      <c r="R2141" s="10">
        <f t="shared" si="167"/>
        <v>42647.750092592592</v>
      </c>
      <c r="S2141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70"/>
        <v>0</v>
      </c>
      <c r="Q2142">
        <f t="shared" si="171"/>
        <v>50.91</v>
      </c>
      <c r="R2142" s="10">
        <f t="shared" si="167"/>
        <v>41255.833611111113</v>
      </c>
      <c r="S2142">
        <f t="shared" si="168"/>
        <v>41285.833611111113</v>
      </c>
      <c r="T2142">
        <f t="shared" si="169"/>
        <v>2013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70"/>
        <v>0</v>
      </c>
      <c r="Q2143">
        <f t="shared" si="171"/>
        <v>0</v>
      </c>
      <c r="R2143" s="10">
        <f t="shared" si="167"/>
        <v>41927.235636574071</v>
      </c>
      <c r="S2143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70"/>
        <v>6</v>
      </c>
      <c r="Q2144">
        <f t="shared" si="171"/>
        <v>50.08</v>
      </c>
      <c r="R2144" s="10">
        <f t="shared" si="167"/>
        <v>42340.701504629629</v>
      </c>
      <c r="S214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70"/>
        <v>11</v>
      </c>
      <c r="Q2145">
        <f t="shared" si="171"/>
        <v>45</v>
      </c>
      <c r="R2145" s="10">
        <f t="shared" si="167"/>
        <v>40332.886712962965</v>
      </c>
      <c r="S214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70"/>
        <v>2</v>
      </c>
      <c r="Q2146">
        <f t="shared" si="171"/>
        <v>25.29</v>
      </c>
      <c r="R2146" s="10">
        <f t="shared" si="167"/>
        <v>41499.546759259261</v>
      </c>
      <c r="S2146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70"/>
        <v>30</v>
      </c>
      <c r="Q2147">
        <f t="shared" si="171"/>
        <v>51.29</v>
      </c>
      <c r="R2147" s="10">
        <f t="shared" si="167"/>
        <v>41575.237430555557</v>
      </c>
      <c r="S2147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70"/>
        <v>0</v>
      </c>
      <c r="Q2148">
        <f t="shared" si="171"/>
        <v>1</v>
      </c>
      <c r="R2148" s="10">
        <f t="shared" si="167"/>
        <v>42397.679513888885</v>
      </c>
      <c r="S2148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70"/>
        <v>1</v>
      </c>
      <c r="Q2149">
        <f t="shared" si="171"/>
        <v>49.38</v>
      </c>
      <c r="R2149" s="10">
        <f t="shared" si="167"/>
        <v>41927.295694444445</v>
      </c>
      <c r="S2149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70"/>
        <v>2</v>
      </c>
      <c r="Q2150">
        <f t="shared" si="171"/>
        <v>1</v>
      </c>
      <c r="R2150" s="10">
        <f t="shared" si="167"/>
        <v>42066.733587962968</v>
      </c>
      <c r="S2150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70"/>
        <v>0</v>
      </c>
      <c r="Q2151">
        <f t="shared" si="171"/>
        <v>0</v>
      </c>
      <c r="R2151" s="10">
        <f t="shared" si="167"/>
        <v>40355.024953703702</v>
      </c>
      <c r="S2151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70"/>
        <v>1</v>
      </c>
      <c r="Q2152">
        <f t="shared" si="171"/>
        <v>101.25</v>
      </c>
      <c r="R2152" s="10">
        <f t="shared" si="167"/>
        <v>42534.284710648149</v>
      </c>
      <c r="S2152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70"/>
        <v>0</v>
      </c>
      <c r="Q2153">
        <f t="shared" si="171"/>
        <v>19.670000000000002</v>
      </c>
      <c r="R2153" s="10">
        <f t="shared" si="167"/>
        <v>42520.847384259265</v>
      </c>
      <c r="S2153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70"/>
        <v>0</v>
      </c>
      <c r="Q2154">
        <f t="shared" si="171"/>
        <v>12.5</v>
      </c>
      <c r="R2154" s="10">
        <f t="shared" si="167"/>
        <v>41683.832280092596</v>
      </c>
      <c r="S215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70"/>
        <v>0</v>
      </c>
      <c r="Q2155">
        <f t="shared" si="171"/>
        <v>8.5</v>
      </c>
      <c r="R2155" s="10">
        <f t="shared" si="167"/>
        <v>41974.911087962959</v>
      </c>
      <c r="S2155">
        <f t="shared" si="168"/>
        <v>42014.332638888889</v>
      </c>
      <c r="T2155">
        <f t="shared" si="169"/>
        <v>2015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70"/>
        <v>1</v>
      </c>
      <c r="Q2156">
        <f t="shared" si="171"/>
        <v>1</v>
      </c>
      <c r="R2156" s="10">
        <f t="shared" si="167"/>
        <v>41647.632256944446</v>
      </c>
      <c r="S2156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70"/>
        <v>2</v>
      </c>
      <c r="Q2157">
        <f t="shared" si="171"/>
        <v>23</v>
      </c>
      <c r="R2157" s="10">
        <f t="shared" si="167"/>
        <v>42430.747511574074</v>
      </c>
      <c r="S2157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70"/>
        <v>3</v>
      </c>
      <c r="Q2158">
        <f t="shared" si="171"/>
        <v>17.989999999999998</v>
      </c>
      <c r="R2158" s="10">
        <f t="shared" si="167"/>
        <v>41488.85423611111</v>
      </c>
      <c r="S2158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70"/>
        <v>28</v>
      </c>
      <c r="Q2159">
        <f t="shared" si="171"/>
        <v>370.95</v>
      </c>
      <c r="R2159" s="10">
        <f t="shared" si="167"/>
        <v>42694.98128472222</v>
      </c>
      <c r="S2159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70"/>
        <v>7</v>
      </c>
      <c r="Q2160">
        <f t="shared" si="171"/>
        <v>63.57</v>
      </c>
      <c r="R2160" s="10">
        <f t="shared" si="167"/>
        <v>41264.853865740741</v>
      </c>
      <c r="S2160">
        <f t="shared" si="168"/>
        <v>41309.853865740741</v>
      </c>
      <c r="T2160">
        <f t="shared" si="169"/>
        <v>2013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70"/>
        <v>1</v>
      </c>
      <c r="Q2161">
        <f t="shared" si="171"/>
        <v>13</v>
      </c>
      <c r="R2161" s="10">
        <f t="shared" si="167"/>
        <v>40710.731180555551</v>
      </c>
      <c r="S2161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70"/>
        <v>1</v>
      </c>
      <c r="Q2162">
        <f t="shared" si="171"/>
        <v>5.31</v>
      </c>
      <c r="R2162" s="10">
        <f t="shared" si="167"/>
        <v>41018.711863425924</v>
      </c>
      <c r="S2162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70"/>
        <v>116</v>
      </c>
      <c r="Q2163">
        <f t="shared" si="171"/>
        <v>35.619999999999997</v>
      </c>
      <c r="R2163" s="10">
        <f t="shared" si="167"/>
        <v>42240.852534722217</v>
      </c>
      <c r="S2163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70"/>
        <v>112</v>
      </c>
      <c r="Q2164">
        <f t="shared" si="171"/>
        <v>87.1</v>
      </c>
      <c r="R2164" s="10">
        <f t="shared" si="167"/>
        <v>41813.766099537039</v>
      </c>
      <c r="S216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70"/>
        <v>132</v>
      </c>
      <c r="Q2165">
        <f t="shared" si="171"/>
        <v>75.11</v>
      </c>
      <c r="R2165" s="10">
        <f t="shared" si="167"/>
        <v>42111.899537037039</v>
      </c>
      <c r="S216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70"/>
        <v>103</v>
      </c>
      <c r="Q2166">
        <f t="shared" si="171"/>
        <v>68.010000000000005</v>
      </c>
      <c r="R2166" s="10">
        <f t="shared" si="167"/>
        <v>42515.71775462963</v>
      </c>
      <c r="S2166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70"/>
        <v>139</v>
      </c>
      <c r="Q2167">
        <f t="shared" si="171"/>
        <v>29.62</v>
      </c>
      <c r="R2167" s="10">
        <f t="shared" si="167"/>
        <v>42438.667071759264</v>
      </c>
      <c r="S2167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70"/>
        <v>147</v>
      </c>
      <c r="Q2168">
        <f t="shared" si="171"/>
        <v>91.63</v>
      </c>
      <c r="R2168" s="10">
        <f t="shared" si="167"/>
        <v>41933.838171296295</v>
      </c>
      <c r="S2168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70"/>
        <v>120</v>
      </c>
      <c r="Q2169">
        <f t="shared" si="171"/>
        <v>22.5</v>
      </c>
      <c r="R2169" s="10">
        <f t="shared" si="167"/>
        <v>41153.066400462965</v>
      </c>
      <c r="S2169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70"/>
        <v>122</v>
      </c>
      <c r="Q2170">
        <f t="shared" si="171"/>
        <v>64.37</v>
      </c>
      <c r="R2170" s="10">
        <f t="shared" si="167"/>
        <v>42745.600243055553</v>
      </c>
      <c r="S2170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70"/>
        <v>100</v>
      </c>
      <c r="Q2171">
        <f t="shared" si="171"/>
        <v>21.86</v>
      </c>
      <c r="R2171" s="10">
        <f t="shared" si="167"/>
        <v>42793.700821759259</v>
      </c>
      <c r="S2171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70"/>
        <v>181</v>
      </c>
      <c r="Q2172">
        <f t="shared" si="171"/>
        <v>33.32</v>
      </c>
      <c r="R2172" s="10">
        <f t="shared" si="167"/>
        <v>42198.750254629631</v>
      </c>
      <c r="S2172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70"/>
        <v>106</v>
      </c>
      <c r="Q2173">
        <f t="shared" si="171"/>
        <v>90.28</v>
      </c>
      <c r="R2173" s="10">
        <f t="shared" si="167"/>
        <v>42141.95711805555</v>
      </c>
      <c r="S2173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70"/>
        <v>100</v>
      </c>
      <c r="Q2174">
        <f t="shared" si="171"/>
        <v>76.92</v>
      </c>
      <c r="R2174" s="10">
        <f t="shared" si="167"/>
        <v>42082.580092592587</v>
      </c>
      <c r="S217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70"/>
        <v>127</v>
      </c>
      <c r="Q2175">
        <f t="shared" si="171"/>
        <v>59.23</v>
      </c>
      <c r="R2175" s="10">
        <f t="shared" si="167"/>
        <v>41495.692627314813</v>
      </c>
      <c r="S217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70"/>
        <v>103</v>
      </c>
      <c r="Q2176">
        <f t="shared" si="171"/>
        <v>65.38</v>
      </c>
      <c r="R2176" s="10">
        <f t="shared" si="167"/>
        <v>42465.542905092589</v>
      </c>
      <c r="S2176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70"/>
        <v>250</v>
      </c>
      <c r="Q2177">
        <f t="shared" si="171"/>
        <v>67.31</v>
      </c>
      <c r="R2177" s="10">
        <f t="shared" si="167"/>
        <v>42565.009097222224</v>
      </c>
      <c r="S2177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70"/>
        <v>126</v>
      </c>
      <c r="Q2178">
        <f t="shared" si="171"/>
        <v>88.75</v>
      </c>
      <c r="R2178" s="10">
        <f t="shared" si="167"/>
        <v>42096.633206018523</v>
      </c>
      <c r="S2178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70"/>
        <v>100</v>
      </c>
      <c r="Q2179">
        <f t="shared" si="171"/>
        <v>65.87</v>
      </c>
      <c r="R2179" s="10">
        <f t="shared" ref="R2179:R2242" si="172">(((J2179/60)/60)/24)+DATE(1970,1,1)</f>
        <v>42502.250775462962</v>
      </c>
      <c r="S2179">
        <f t="shared" ref="S2179:S2242" si="173">(((I2179/60)/60)/24)+DATE(1970,1,1)</f>
        <v>42527.250775462962</v>
      </c>
      <c r="T2179">
        <f t="shared" ref="T2179:T2242" si="174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0">
        <f t="shared" si="172"/>
        <v>42723.63653935185</v>
      </c>
      <c r="S2180">
        <f t="shared" si="173"/>
        <v>42753.63653935185</v>
      </c>
      <c r="T2180">
        <f t="shared" si="174"/>
        <v>2017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0">
        <f t="shared" si="172"/>
        <v>42075.171203703707</v>
      </c>
      <c r="S2181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0">
        <f t="shared" si="172"/>
        <v>42279.669768518521</v>
      </c>
      <c r="S2182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0">
        <f t="shared" si="172"/>
        <v>42773.005243055552</v>
      </c>
      <c r="S2183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0">
        <f t="shared" si="172"/>
        <v>41879.900752314818</v>
      </c>
      <c r="S218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0">
        <f t="shared" si="172"/>
        <v>42745.365474537044</v>
      </c>
      <c r="S218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ref="P2186:P2249" si="175">ROUND((E2186/D2186)*100,0)</f>
        <v>285</v>
      </c>
      <c r="Q2186">
        <f t="shared" ref="Q2186:Q2249" si="176">IFERROR(ROUND(E2186/L2186,2),0)</f>
        <v>107.05</v>
      </c>
      <c r="R2186" s="10">
        <f t="shared" si="172"/>
        <v>42380.690289351856</v>
      </c>
      <c r="S2186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5"/>
        <v>1857</v>
      </c>
      <c r="Q2187">
        <f t="shared" si="176"/>
        <v>149.03</v>
      </c>
      <c r="R2187" s="10">
        <f t="shared" si="172"/>
        <v>41319.349988425929</v>
      </c>
      <c r="S2187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5"/>
        <v>110</v>
      </c>
      <c r="Q2188">
        <f t="shared" si="176"/>
        <v>55.96</v>
      </c>
      <c r="R2188" s="10">
        <f t="shared" si="172"/>
        <v>42583.615081018521</v>
      </c>
      <c r="S2188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5"/>
        <v>1015</v>
      </c>
      <c r="Q2189">
        <f t="shared" si="176"/>
        <v>56.97</v>
      </c>
      <c r="R2189" s="10">
        <f t="shared" si="172"/>
        <v>42068.209097222221</v>
      </c>
      <c r="S2189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5"/>
        <v>412</v>
      </c>
      <c r="Q2190">
        <f t="shared" si="176"/>
        <v>44.06</v>
      </c>
      <c r="R2190" s="10">
        <f t="shared" si="172"/>
        <v>42633.586122685185</v>
      </c>
      <c r="S2190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5"/>
        <v>503</v>
      </c>
      <c r="Q2191">
        <f t="shared" si="176"/>
        <v>68.63</v>
      </c>
      <c r="R2191" s="10">
        <f t="shared" si="172"/>
        <v>42467.788194444445</v>
      </c>
      <c r="S2191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5"/>
        <v>185</v>
      </c>
      <c r="Q2192">
        <f t="shared" si="176"/>
        <v>65.319999999999993</v>
      </c>
      <c r="R2192" s="10">
        <f t="shared" si="172"/>
        <v>42417.625046296293</v>
      </c>
      <c r="S2192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5"/>
        <v>120</v>
      </c>
      <c r="Q2193">
        <f t="shared" si="176"/>
        <v>35.92</v>
      </c>
      <c r="R2193" s="10">
        <f t="shared" si="172"/>
        <v>42768.833645833336</v>
      </c>
      <c r="S2193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5"/>
        <v>1081</v>
      </c>
      <c r="Q2194">
        <f t="shared" si="176"/>
        <v>40.07</v>
      </c>
      <c r="R2194" s="10">
        <f t="shared" si="172"/>
        <v>42691.8512037037</v>
      </c>
      <c r="S219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5"/>
        <v>452</v>
      </c>
      <c r="Q2195">
        <f t="shared" si="176"/>
        <v>75.650000000000006</v>
      </c>
      <c r="R2195" s="10">
        <f t="shared" si="172"/>
        <v>42664.405925925923</v>
      </c>
      <c r="S219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5"/>
        <v>537</v>
      </c>
      <c r="Q2196">
        <f t="shared" si="176"/>
        <v>61.2</v>
      </c>
      <c r="R2196" s="10">
        <f t="shared" si="172"/>
        <v>42425.757986111115</v>
      </c>
      <c r="S2196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5"/>
        <v>120</v>
      </c>
      <c r="Q2197">
        <f t="shared" si="176"/>
        <v>48.13</v>
      </c>
      <c r="R2197" s="10">
        <f t="shared" si="172"/>
        <v>42197.771990740745</v>
      </c>
      <c r="S2197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5"/>
        <v>114</v>
      </c>
      <c r="Q2198">
        <f t="shared" si="176"/>
        <v>68.11</v>
      </c>
      <c r="R2198" s="10">
        <f t="shared" si="172"/>
        <v>42675.487291666665</v>
      </c>
      <c r="S2198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5"/>
        <v>951</v>
      </c>
      <c r="Q2199">
        <f t="shared" si="176"/>
        <v>65.89</v>
      </c>
      <c r="R2199" s="10">
        <f t="shared" si="172"/>
        <v>42033.584016203706</v>
      </c>
      <c r="S2199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5"/>
        <v>133</v>
      </c>
      <c r="Q2200">
        <f t="shared" si="176"/>
        <v>81.650000000000006</v>
      </c>
      <c r="R2200" s="10">
        <f t="shared" si="172"/>
        <v>42292.513888888891</v>
      </c>
      <c r="S2200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5"/>
        <v>147</v>
      </c>
      <c r="Q2201">
        <f t="shared" si="176"/>
        <v>52.7</v>
      </c>
      <c r="R2201" s="10">
        <f t="shared" si="172"/>
        <v>42262.416643518518</v>
      </c>
      <c r="S2201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5"/>
        <v>542</v>
      </c>
      <c r="Q2202">
        <f t="shared" si="176"/>
        <v>41.23</v>
      </c>
      <c r="R2202" s="10">
        <f t="shared" si="172"/>
        <v>42163.625787037032</v>
      </c>
      <c r="S2202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5"/>
        <v>383</v>
      </c>
      <c r="Q2203">
        <f t="shared" si="176"/>
        <v>15.04</v>
      </c>
      <c r="R2203" s="10">
        <f t="shared" si="172"/>
        <v>41276.846817129634</v>
      </c>
      <c r="S2203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5"/>
        <v>704</v>
      </c>
      <c r="Q2204">
        <f t="shared" si="176"/>
        <v>39.07</v>
      </c>
      <c r="R2204" s="10">
        <f t="shared" si="172"/>
        <v>41184.849166666667</v>
      </c>
      <c r="S220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5"/>
        <v>110</v>
      </c>
      <c r="Q2205">
        <f t="shared" si="176"/>
        <v>43.82</v>
      </c>
      <c r="R2205" s="10">
        <f t="shared" si="172"/>
        <v>42241.85974537037</v>
      </c>
      <c r="S220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5"/>
        <v>133</v>
      </c>
      <c r="Q2206">
        <f t="shared" si="176"/>
        <v>27.3</v>
      </c>
      <c r="R2206" s="10">
        <f t="shared" si="172"/>
        <v>41312.311562499999</v>
      </c>
      <c r="S2206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5"/>
        <v>152</v>
      </c>
      <c r="Q2207">
        <f t="shared" si="176"/>
        <v>42.22</v>
      </c>
      <c r="R2207" s="10">
        <f t="shared" si="172"/>
        <v>41031.82163194444</v>
      </c>
      <c r="S2207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5"/>
        <v>103</v>
      </c>
      <c r="Q2208">
        <f t="shared" si="176"/>
        <v>33.24</v>
      </c>
      <c r="R2208" s="10">
        <f t="shared" si="172"/>
        <v>40997.257222222222</v>
      </c>
      <c r="S2208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5"/>
        <v>100</v>
      </c>
      <c r="Q2209">
        <f t="shared" si="176"/>
        <v>285.70999999999998</v>
      </c>
      <c r="R2209" s="10">
        <f t="shared" si="172"/>
        <v>41564.194131944445</v>
      </c>
      <c r="S2209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5"/>
        <v>102</v>
      </c>
      <c r="Q2210">
        <f t="shared" si="176"/>
        <v>42.33</v>
      </c>
      <c r="R2210" s="10">
        <f t="shared" si="172"/>
        <v>40946.882245370369</v>
      </c>
      <c r="S2210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5"/>
        <v>151</v>
      </c>
      <c r="Q2211">
        <f t="shared" si="176"/>
        <v>50.27</v>
      </c>
      <c r="R2211" s="10">
        <f t="shared" si="172"/>
        <v>41732.479675925926</v>
      </c>
      <c r="S2211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5"/>
        <v>111</v>
      </c>
      <c r="Q2212">
        <f t="shared" si="176"/>
        <v>61.9</v>
      </c>
      <c r="R2212" s="10">
        <f t="shared" si="172"/>
        <v>40956.066087962965</v>
      </c>
      <c r="S2212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5"/>
        <v>196</v>
      </c>
      <c r="Q2213">
        <f t="shared" si="176"/>
        <v>40.75</v>
      </c>
      <c r="R2213" s="10">
        <f t="shared" si="172"/>
        <v>41716.785011574073</v>
      </c>
      <c r="S2213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5"/>
        <v>114</v>
      </c>
      <c r="Q2214">
        <f t="shared" si="176"/>
        <v>55.8</v>
      </c>
      <c r="R2214" s="10">
        <f t="shared" si="172"/>
        <v>41548.747418981482</v>
      </c>
      <c r="S22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5"/>
        <v>200</v>
      </c>
      <c r="Q2215">
        <f t="shared" si="176"/>
        <v>10</v>
      </c>
      <c r="R2215" s="10">
        <f t="shared" si="172"/>
        <v>42109.826145833329</v>
      </c>
      <c r="S221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5"/>
        <v>293</v>
      </c>
      <c r="Q2216">
        <f t="shared" si="176"/>
        <v>73.13</v>
      </c>
      <c r="R2216" s="10">
        <f t="shared" si="172"/>
        <v>41646.792222222226</v>
      </c>
      <c r="S2216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5"/>
        <v>156</v>
      </c>
      <c r="Q2217">
        <f t="shared" si="176"/>
        <v>26.06</v>
      </c>
      <c r="R2217" s="10">
        <f t="shared" si="172"/>
        <v>40958.717268518521</v>
      </c>
      <c r="S2217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5"/>
        <v>106</v>
      </c>
      <c r="Q2218">
        <f t="shared" si="176"/>
        <v>22.64</v>
      </c>
      <c r="R2218" s="10">
        <f t="shared" si="172"/>
        <v>42194.751678240747</v>
      </c>
      <c r="S2218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5"/>
        <v>101</v>
      </c>
      <c r="Q2219">
        <f t="shared" si="176"/>
        <v>47.22</v>
      </c>
      <c r="R2219" s="10">
        <f t="shared" si="172"/>
        <v>42299.776770833334</v>
      </c>
      <c r="S2219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5"/>
        <v>123</v>
      </c>
      <c r="Q2220">
        <f t="shared" si="176"/>
        <v>32.32</v>
      </c>
      <c r="R2220" s="10">
        <f t="shared" si="172"/>
        <v>41127.812303240738</v>
      </c>
      <c r="S2220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5"/>
        <v>102</v>
      </c>
      <c r="Q2221">
        <f t="shared" si="176"/>
        <v>53.42</v>
      </c>
      <c r="R2221" s="10">
        <f t="shared" si="172"/>
        <v>42205.718888888892</v>
      </c>
      <c r="S2221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5"/>
        <v>101</v>
      </c>
      <c r="Q2222">
        <f t="shared" si="176"/>
        <v>51.3</v>
      </c>
      <c r="R2222" s="10">
        <f t="shared" si="172"/>
        <v>41452.060601851852</v>
      </c>
      <c r="S2222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5"/>
        <v>108</v>
      </c>
      <c r="Q2223">
        <f t="shared" si="176"/>
        <v>37.200000000000003</v>
      </c>
      <c r="R2223" s="10">
        <f t="shared" si="172"/>
        <v>42452.666770833333</v>
      </c>
      <c r="S2223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5"/>
        <v>163</v>
      </c>
      <c r="Q2224">
        <f t="shared" si="176"/>
        <v>27.1</v>
      </c>
      <c r="R2224" s="10">
        <f t="shared" si="172"/>
        <v>40906.787581018521</v>
      </c>
      <c r="S2224">
        <f t="shared" si="173"/>
        <v>40936.787581018521</v>
      </c>
      <c r="T2224">
        <f t="shared" si="174"/>
        <v>2012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5"/>
        <v>106</v>
      </c>
      <c r="Q2225">
        <f t="shared" si="176"/>
        <v>206.31</v>
      </c>
      <c r="R2225" s="10">
        <f t="shared" si="172"/>
        <v>42152.640833333338</v>
      </c>
      <c r="S222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5"/>
        <v>243</v>
      </c>
      <c r="Q2226">
        <f t="shared" si="176"/>
        <v>82.15</v>
      </c>
      <c r="R2226" s="10">
        <f t="shared" si="172"/>
        <v>42644.667534722219</v>
      </c>
      <c r="S2226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5"/>
        <v>945</v>
      </c>
      <c r="Q2227">
        <f t="shared" si="176"/>
        <v>164.8</v>
      </c>
      <c r="R2227" s="10">
        <f t="shared" si="172"/>
        <v>41873.79184027778</v>
      </c>
      <c r="S2227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5"/>
        <v>108</v>
      </c>
      <c r="Q2228">
        <f t="shared" si="176"/>
        <v>60.82</v>
      </c>
      <c r="R2228" s="10">
        <f t="shared" si="172"/>
        <v>42381.79886574074</v>
      </c>
      <c r="S2228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5"/>
        <v>157</v>
      </c>
      <c r="Q2229">
        <f t="shared" si="176"/>
        <v>67.97</v>
      </c>
      <c r="R2229" s="10">
        <f t="shared" si="172"/>
        <v>41561.807349537034</v>
      </c>
      <c r="S2229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5"/>
        <v>1174</v>
      </c>
      <c r="Q2230">
        <f t="shared" si="176"/>
        <v>81.56</v>
      </c>
      <c r="R2230" s="10">
        <f t="shared" si="172"/>
        <v>42202.278194444443</v>
      </c>
      <c r="S2230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5"/>
        <v>171</v>
      </c>
      <c r="Q2231">
        <f t="shared" si="176"/>
        <v>25.43</v>
      </c>
      <c r="R2231" s="10">
        <f t="shared" si="172"/>
        <v>41484.664247685185</v>
      </c>
      <c r="S2231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5"/>
        <v>126</v>
      </c>
      <c r="Q2232">
        <f t="shared" si="176"/>
        <v>21.5</v>
      </c>
      <c r="R2232" s="10">
        <f t="shared" si="172"/>
        <v>41724.881099537037</v>
      </c>
      <c r="S2232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5"/>
        <v>1212</v>
      </c>
      <c r="Q2233">
        <f t="shared" si="176"/>
        <v>27.23</v>
      </c>
      <c r="R2233" s="10">
        <f t="shared" si="172"/>
        <v>41423.910891203705</v>
      </c>
      <c r="S2233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5"/>
        <v>496</v>
      </c>
      <c r="Q2234">
        <f t="shared" si="176"/>
        <v>25.09</v>
      </c>
      <c r="R2234" s="10">
        <f t="shared" si="172"/>
        <v>41806.794074074074</v>
      </c>
      <c r="S223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5"/>
        <v>332</v>
      </c>
      <c r="Q2235">
        <f t="shared" si="176"/>
        <v>21.23</v>
      </c>
      <c r="R2235" s="10">
        <f t="shared" si="172"/>
        <v>42331.378923611104</v>
      </c>
      <c r="S223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5"/>
        <v>1165</v>
      </c>
      <c r="Q2236">
        <f t="shared" si="176"/>
        <v>41.61</v>
      </c>
      <c r="R2236" s="10">
        <f t="shared" si="172"/>
        <v>42710.824618055558</v>
      </c>
      <c r="S2236">
        <f t="shared" si="173"/>
        <v>42740.824618055558</v>
      </c>
      <c r="T2236">
        <f t="shared" si="174"/>
        <v>2017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5"/>
        <v>153</v>
      </c>
      <c r="Q2237">
        <f t="shared" si="176"/>
        <v>135.59</v>
      </c>
      <c r="R2237" s="10">
        <f t="shared" si="172"/>
        <v>42062.022118055553</v>
      </c>
      <c r="S2237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5"/>
        <v>537</v>
      </c>
      <c r="Q2238">
        <f t="shared" si="176"/>
        <v>22.12</v>
      </c>
      <c r="R2238" s="10">
        <f t="shared" si="172"/>
        <v>42371.617164351846</v>
      </c>
      <c r="S2238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5"/>
        <v>353</v>
      </c>
      <c r="Q2239">
        <f t="shared" si="176"/>
        <v>64.63</v>
      </c>
      <c r="R2239" s="10">
        <f t="shared" si="172"/>
        <v>41915.003275462965</v>
      </c>
      <c r="S2239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5"/>
        <v>137</v>
      </c>
      <c r="Q2240">
        <f t="shared" si="176"/>
        <v>69.569999999999993</v>
      </c>
      <c r="R2240" s="10">
        <f t="shared" si="172"/>
        <v>42774.621712962966</v>
      </c>
      <c r="S2240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5"/>
        <v>128</v>
      </c>
      <c r="Q2241">
        <f t="shared" si="176"/>
        <v>75.13</v>
      </c>
      <c r="R2241" s="10">
        <f t="shared" si="172"/>
        <v>41572.958495370374</v>
      </c>
      <c r="S2241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75"/>
        <v>271</v>
      </c>
      <c r="Q2242">
        <f t="shared" si="176"/>
        <v>140.97999999999999</v>
      </c>
      <c r="R2242" s="10">
        <f t="shared" si="172"/>
        <v>42452.825740740736</v>
      </c>
      <c r="S2242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75"/>
        <v>806</v>
      </c>
      <c r="Q2243">
        <f t="shared" si="176"/>
        <v>49.47</v>
      </c>
      <c r="R2243" s="10">
        <f t="shared" ref="R2243:R2306" si="177">(((J2243/60)/60)/24)+DATE(1970,1,1)</f>
        <v>42766.827546296292</v>
      </c>
      <c r="S2243">
        <f t="shared" ref="S2243:S2306" si="178">(((I2243/60)/60)/24)+DATE(1970,1,1)</f>
        <v>42796.827546296292</v>
      </c>
      <c r="T2243">
        <f t="shared" ref="T2243:T2306" si="179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0">
        <f t="shared" si="177"/>
        <v>41569.575613425928</v>
      </c>
      <c r="S224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0">
        <f t="shared" si="177"/>
        <v>42800.751041666663</v>
      </c>
      <c r="S224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0">
        <f t="shared" si="177"/>
        <v>42647.818819444445</v>
      </c>
      <c r="S2246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0">
        <f t="shared" si="177"/>
        <v>41660.708530092597</v>
      </c>
      <c r="S2247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0">
        <f t="shared" si="177"/>
        <v>42221.79178240741</v>
      </c>
      <c r="S2248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0">
        <f t="shared" si="177"/>
        <v>42200.666261574079</v>
      </c>
      <c r="S2249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ref="P2250:P2313" si="180">ROUND((E2250/D2250)*100,0)</f>
        <v>107</v>
      </c>
      <c r="Q2250">
        <f t="shared" ref="Q2250:Q2313" si="181">IFERROR(ROUND(E2250/L2250,2),0)</f>
        <v>58.63</v>
      </c>
      <c r="R2250" s="10">
        <f t="shared" si="177"/>
        <v>42688.875902777778</v>
      </c>
      <c r="S2250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80"/>
        <v>169</v>
      </c>
      <c r="Q2251">
        <f t="shared" si="181"/>
        <v>32.82</v>
      </c>
      <c r="R2251" s="10">
        <f t="shared" si="177"/>
        <v>41336.703298611108</v>
      </c>
      <c r="S2251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80"/>
        <v>975</v>
      </c>
      <c r="Q2252">
        <f t="shared" si="181"/>
        <v>426.93</v>
      </c>
      <c r="R2252" s="10">
        <f t="shared" si="177"/>
        <v>42677.005474537036</v>
      </c>
      <c r="S2252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80"/>
        <v>134</v>
      </c>
      <c r="Q2253">
        <f t="shared" si="181"/>
        <v>23.81</v>
      </c>
      <c r="R2253" s="10">
        <f t="shared" si="177"/>
        <v>41846.34579861111</v>
      </c>
      <c r="S2253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80"/>
        <v>272</v>
      </c>
      <c r="Q2254">
        <f t="shared" si="181"/>
        <v>98.41</v>
      </c>
      <c r="R2254" s="10">
        <f t="shared" si="177"/>
        <v>42573.327986111108</v>
      </c>
      <c r="S225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80"/>
        <v>113</v>
      </c>
      <c r="Q2255">
        <f t="shared" si="181"/>
        <v>107.32</v>
      </c>
      <c r="R2255" s="10">
        <f t="shared" si="177"/>
        <v>42296.631331018521</v>
      </c>
      <c r="S225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80"/>
        <v>460</v>
      </c>
      <c r="Q2256">
        <f t="shared" si="181"/>
        <v>11.67</v>
      </c>
      <c r="R2256" s="10">
        <f t="shared" si="177"/>
        <v>42752.647777777776</v>
      </c>
      <c r="S2256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80"/>
        <v>287</v>
      </c>
      <c r="Q2257">
        <f t="shared" si="181"/>
        <v>41.78</v>
      </c>
      <c r="R2257" s="10">
        <f t="shared" si="177"/>
        <v>42467.951979166668</v>
      </c>
      <c r="S2257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80"/>
        <v>223</v>
      </c>
      <c r="Q2258">
        <f t="shared" si="181"/>
        <v>21.38</v>
      </c>
      <c r="R2258" s="10">
        <f t="shared" si="177"/>
        <v>42682.451921296291</v>
      </c>
      <c r="S2258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80"/>
        <v>636</v>
      </c>
      <c r="Q2259">
        <f t="shared" si="181"/>
        <v>94.1</v>
      </c>
      <c r="R2259" s="10">
        <f t="shared" si="177"/>
        <v>42505.936678240745</v>
      </c>
      <c r="S2259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80"/>
        <v>147</v>
      </c>
      <c r="Q2260">
        <f t="shared" si="181"/>
        <v>15.72</v>
      </c>
      <c r="R2260" s="10">
        <f t="shared" si="177"/>
        <v>42136.75100694444</v>
      </c>
      <c r="S2260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80"/>
        <v>1867</v>
      </c>
      <c r="Q2261">
        <f t="shared" si="181"/>
        <v>90.64</v>
      </c>
      <c r="R2261" s="10">
        <f t="shared" si="177"/>
        <v>42702.804814814815</v>
      </c>
      <c r="S2261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80"/>
        <v>327</v>
      </c>
      <c r="Q2262">
        <f t="shared" si="181"/>
        <v>97.3</v>
      </c>
      <c r="R2262" s="10">
        <f t="shared" si="177"/>
        <v>41695.016782407409</v>
      </c>
      <c r="S2262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80"/>
        <v>780</v>
      </c>
      <c r="Q2263">
        <f t="shared" si="181"/>
        <v>37.119999999999997</v>
      </c>
      <c r="R2263" s="10">
        <f t="shared" si="177"/>
        <v>42759.724768518514</v>
      </c>
      <c r="S2263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80"/>
        <v>154</v>
      </c>
      <c r="Q2264">
        <f t="shared" si="181"/>
        <v>28.1</v>
      </c>
      <c r="R2264" s="10">
        <f t="shared" si="177"/>
        <v>41926.585162037038</v>
      </c>
      <c r="S226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80"/>
        <v>116</v>
      </c>
      <c r="Q2265">
        <f t="shared" si="181"/>
        <v>144.43</v>
      </c>
      <c r="R2265" s="10">
        <f t="shared" si="177"/>
        <v>42014.832326388889</v>
      </c>
      <c r="S226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80"/>
        <v>180</v>
      </c>
      <c r="Q2266">
        <f t="shared" si="181"/>
        <v>24.27</v>
      </c>
      <c r="R2266" s="10">
        <f t="shared" si="177"/>
        <v>42496.582337962958</v>
      </c>
      <c r="S2266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80"/>
        <v>299</v>
      </c>
      <c r="Q2267">
        <f t="shared" si="181"/>
        <v>35.119999999999997</v>
      </c>
      <c r="R2267" s="10">
        <f t="shared" si="177"/>
        <v>42689.853090277778</v>
      </c>
      <c r="S2267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80"/>
        <v>320</v>
      </c>
      <c r="Q2268">
        <f t="shared" si="181"/>
        <v>24.76</v>
      </c>
      <c r="R2268" s="10">
        <f t="shared" si="177"/>
        <v>42469.874907407408</v>
      </c>
      <c r="S2268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80"/>
        <v>381</v>
      </c>
      <c r="Q2269">
        <f t="shared" si="181"/>
        <v>188.38</v>
      </c>
      <c r="R2269" s="10">
        <f t="shared" si="177"/>
        <v>41968.829826388886</v>
      </c>
      <c r="S2269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80"/>
        <v>103</v>
      </c>
      <c r="Q2270">
        <f t="shared" si="181"/>
        <v>148.08000000000001</v>
      </c>
      <c r="R2270" s="10">
        <f t="shared" si="177"/>
        <v>42776.082349537035</v>
      </c>
      <c r="S2270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80"/>
        <v>1802</v>
      </c>
      <c r="Q2271">
        <f t="shared" si="181"/>
        <v>49.93</v>
      </c>
      <c r="R2271" s="10">
        <f t="shared" si="177"/>
        <v>42776.704432870371</v>
      </c>
      <c r="S2271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80"/>
        <v>720</v>
      </c>
      <c r="Q2272">
        <f t="shared" si="181"/>
        <v>107.82</v>
      </c>
      <c r="R2272" s="10">
        <f t="shared" si="177"/>
        <v>42725.869363425925</v>
      </c>
      <c r="S2272">
        <f t="shared" si="178"/>
        <v>42745.915972222225</v>
      </c>
      <c r="T2272">
        <f t="shared" si="179"/>
        <v>2017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80"/>
        <v>283</v>
      </c>
      <c r="Q2273">
        <f t="shared" si="181"/>
        <v>42.63</v>
      </c>
      <c r="R2273" s="10">
        <f t="shared" si="177"/>
        <v>42684.000046296293</v>
      </c>
      <c r="S2273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80"/>
        <v>1357</v>
      </c>
      <c r="Q2274">
        <f t="shared" si="181"/>
        <v>14.37</v>
      </c>
      <c r="R2274" s="10">
        <f t="shared" si="177"/>
        <v>42315.699490740735</v>
      </c>
      <c r="S227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80"/>
        <v>220</v>
      </c>
      <c r="Q2275">
        <f t="shared" si="181"/>
        <v>37.479999999999997</v>
      </c>
      <c r="R2275" s="10">
        <f t="shared" si="177"/>
        <v>42781.549097222218</v>
      </c>
      <c r="S227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80"/>
        <v>120</v>
      </c>
      <c r="Q2276">
        <f t="shared" si="181"/>
        <v>30.2</v>
      </c>
      <c r="R2276" s="10">
        <f t="shared" si="177"/>
        <v>41663.500659722224</v>
      </c>
      <c r="S2276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80"/>
        <v>408</v>
      </c>
      <c r="Q2277">
        <f t="shared" si="181"/>
        <v>33.549999999999997</v>
      </c>
      <c r="R2277" s="10">
        <f t="shared" si="177"/>
        <v>41965.616655092599</v>
      </c>
      <c r="S2277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80"/>
        <v>106</v>
      </c>
      <c r="Q2278">
        <f t="shared" si="181"/>
        <v>64.75</v>
      </c>
      <c r="R2278" s="10">
        <f t="shared" si="177"/>
        <v>41614.651493055557</v>
      </c>
      <c r="S2278">
        <f t="shared" si="178"/>
        <v>41644.651493055557</v>
      </c>
      <c r="T2278">
        <f t="shared" si="179"/>
        <v>2014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80"/>
        <v>141</v>
      </c>
      <c r="Q2279">
        <f t="shared" si="181"/>
        <v>57.93</v>
      </c>
      <c r="R2279" s="10">
        <f t="shared" si="177"/>
        <v>40936.678506944445</v>
      </c>
      <c r="S2279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80"/>
        <v>271</v>
      </c>
      <c r="Q2280">
        <f t="shared" si="181"/>
        <v>53.08</v>
      </c>
      <c r="R2280" s="10">
        <f t="shared" si="177"/>
        <v>42338.709108796291</v>
      </c>
      <c r="S2280">
        <f t="shared" si="178"/>
        <v>42372.957638888889</v>
      </c>
      <c r="T2280">
        <f t="shared" si="179"/>
        <v>2016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80"/>
        <v>154</v>
      </c>
      <c r="Q2281">
        <f t="shared" si="181"/>
        <v>48.06</v>
      </c>
      <c r="R2281" s="10">
        <f t="shared" si="177"/>
        <v>42020.806701388887</v>
      </c>
      <c r="S2281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80"/>
        <v>404</v>
      </c>
      <c r="Q2282">
        <f t="shared" si="181"/>
        <v>82.4</v>
      </c>
      <c r="R2282" s="10">
        <f t="shared" si="177"/>
        <v>42234.624895833331</v>
      </c>
      <c r="S2282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80"/>
        <v>185</v>
      </c>
      <c r="Q2283">
        <f t="shared" si="181"/>
        <v>50.45</v>
      </c>
      <c r="R2283" s="10">
        <f t="shared" si="177"/>
        <v>40687.285844907405</v>
      </c>
      <c r="S2283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80"/>
        <v>185</v>
      </c>
      <c r="Q2284">
        <f t="shared" si="181"/>
        <v>115.83</v>
      </c>
      <c r="R2284" s="10">
        <f t="shared" si="177"/>
        <v>42323.17460648148</v>
      </c>
      <c r="S2284">
        <f t="shared" si="178"/>
        <v>42383.17460648148</v>
      </c>
      <c r="T2284">
        <f t="shared" si="179"/>
        <v>2016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80"/>
        <v>101</v>
      </c>
      <c r="Q2285">
        <f t="shared" si="181"/>
        <v>63.03</v>
      </c>
      <c r="R2285" s="10">
        <f t="shared" si="177"/>
        <v>40978.125046296293</v>
      </c>
      <c r="S228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80"/>
        <v>106</v>
      </c>
      <c r="Q2286">
        <f t="shared" si="181"/>
        <v>108.02</v>
      </c>
      <c r="R2286" s="10">
        <f t="shared" si="177"/>
        <v>40585.796817129631</v>
      </c>
      <c r="S2286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80"/>
        <v>121</v>
      </c>
      <c r="Q2287">
        <f t="shared" si="181"/>
        <v>46.09</v>
      </c>
      <c r="R2287" s="10">
        <f t="shared" si="177"/>
        <v>41059.185682870368</v>
      </c>
      <c r="S2287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80"/>
        <v>100</v>
      </c>
      <c r="Q2288">
        <f t="shared" si="181"/>
        <v>107.21</v>
      </c>
      <c r="R2288" s="10">
        <f t="shared" si="177"/>
        <v>41494.963587962964</v>
      </c>
      <c r="S2288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80"/>
        <v>120</v>
      </c>
      <c r="Q2289">
        <f t="shared" si="181"/>
        <v>50.93</v>
      </c>
      <c r="R2289" s="10">
        <f t="shared" si="177"/>
        <v>41792.667361111111</v>
      </c>
      <c r="S2289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80"/>
        <v>100</v>
      </c>
      <c r="Q2290">
        <f t="shared" si="181"/>
        <v>40.04</v>
      </c>
      <c r="R2290" s="10">
        <f t="shared" si="177"/>
        <v>41067.827418981484</v>
      </c>
      <c r="S2290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80"/>
        <v>107</v>
      </c>
      <c r="Q2291">
        <f t="shared" si="181"/>
        <v>64.44</v>
      </c>
      <c r="R2291" s="10">
        <f t="shared" si="177"/>
        <v>41571.998379629629</v>
      </c>
      <c r="S2291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80"/>
        <v>104</v>
      </c>
      <c r="Q2292">
        <f t="shared" si="181"/>
        <v>53.83</v>
      </c>
      <c r="R2292" s="10">
        <f t="shared" si="177"/>
        <v>40070.253819444442</v>
      </c>
      <c r="S2292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80"/>
        <v>173</v>
      </c>
      <c r="Q2293">
        <f t="shared" si="181"/>
        <v>100.47</v>
      </c>
      <c r="R2293" s="10">
        <f t="shared" si="177"/>
        <v>40987.977060185185</v>
      </c>
      <c r="S2293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80"/>
        <v>107</v>
      </c>
      <c r="Q2294">
        <f t="shared" si="181"/>
        <v>46.63</v>
      </c>
      <c r="R2294" s="10">
        <f t="shared" si="177"/>
        <v>40987.697638888887</v>
      </c>
      <c r="S229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80"/>
        <v>108</v>
      </c>
      <c r="Q2295">
        <f t="shared" si="181"/>
        <v>34.07</v>
      </c>
      <c r="R2295" s="10">
        <f t="shared" si="177"/>
        <v>41151.708321759259</v>
      </c>
      <c r="S229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80"/>
        <v>146</v>
      </c>
      <c r="Q2296">
        <f t="shared" si="181"/>
        <v>65.209999999999994</v>
      </c>
      <c r="R2296" s="10">
        <f t="shared" si="177"/>
        <v>41264.72314814815</v>
      </c>
      <c r="S2296">
        <f t="shared" si="178"/>
        <v>41294.72314814815</v>
      </c>
      <c r="T2296">
        <f t="shared" si="179"/>
        <v>2013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80"/>
        <v>125</v>
      </c>
      <c r="Q2297">
        <f t="shared" si="181"/>
        <v>44.21</v>
      </c>
      <c r="R2297" s="10">
        <f t="shared" si="177"/>
        <v>41270.954351851848</v>
      </c>
      <c r="S2297">
        <f t="shared" si="178"/>
        <v>41300.954351851848</v>
      </c>
      <c r="T2297">
        <f t="shared" si="179"/>
        <v>2013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80"/>
        <v>149</v>
      </c>
      <c r="Q2298">
        <f t="shared" si="181"/>
        <v>71.97</v>
      </c>
      <c r="R2298" s="10">
        <f t="shared" si="177"/>
        <v>40927.731782407405</v>
      </c>
      <c r="S2298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80"/>
        <v>101</v>
      </c>
      <c r="Q2299">
        <f t="shared" si="181"/>
        <v>52.95</v>
      </c>
      <c r="R2299" s="10">
        <f t="shared" si="177"/>
        <v>40948.042233796295</v>
      </c>
      <c r="S2299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80"/>
        <v>105</v>
      </c>
      <c r="Q2300">
        <f t="shared" si="181"/>
        <v>109.45</v>
      </c>
      <c r="R2300" s="10">
        <f t="shared" si="177"/>
        <v>41694.84065972222</v>
      </c>
      <c r="S2300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80"/>
        <v>350</v>
      </c>
      <c r="Q2301">
        <f t="shared" si="181"/>
        <v>75.040000000000006</v>
      </c>
      <c r="R2301" s="10">
        <f t="shared" si="177"/>
        <v>40565.032511574071</v>
      </c>
      <c r="S2301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80"/>
        <v>101</v>
      </c>
      <c r="Q2302">
        <f t="shared" si="181"/>
        <v>115.71</v>
      </c>
      <c r="R2302" s="10">
        <f t="shared" si="177"/>
        <v>41074.727037037039</v>
      </c>
      <c r="S2302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80"/>
        <v>134</v>
      </c>
      <c r="Q2303">
        <f t="shared" si="181"/>
        <v>31.66</v>
      </c>
      <c r="R2303" s="10">
        <f t="shared" si="177"/>
        <v>41416.146944444445</v>
      </c>
      <c r="S2303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80"/>
        <v>171</v>
      </c>
      <c r="Q2304">
        <f t="shared" si="181"/>
        <v>46.18</v>
      </c>
      <c r="R2304" s="10">
        <f t="shared" si="177"/>
        <v>41605.868449074071</v>
      </c>
      <c r="S230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80"/>
        <v>109</v>
      </c>
      <c r="Q2305">
        <f t="shared" si="181"/>
        <v>68.48</v>
      </c>
      <c r="R2305" s="10">
        <f t="shared" si="177"/>
        <v>40850.111064814817</v>
      </c>
      <c r="S230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80"/>
        <v>101</v>
      </c>
      <c r="Q2306">
        <f t="shared" si="181"/>
        <v>53.47</v>
      </c>
      <c r="R2306" s="10">
        <f t="shared" si="177"/>
        <v>40502.815868055557</v>
      </c>
      <c r="S2306">
        <f t="shared" si="178"/>
        <v>40544.207638888889</v>
      </c>
      <c r="T2306">
        <f t="shared" si="179"/>
        <v>2011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80"/>
        <v>101</v>
      </c>
      <c r="Q2307">
        <f t="shared" si="181"/>
        <v>109.11</v>
      </c>
      <c r="R2307" s="10">
        <f t="shared" ref="R2307:R2370" si="182">(((J2307/60)/60)/24)+DATE(1970,1,1)</f>
        <v>41834.695277777777</v>
      </c>
      <c r="S2307">
        <f t="shared" ref="S2307:S2370" si="183">(((I2307/60)/60)/24)+DATE(1970,1,1)</f>
        <v>41859.75</v>
      </c>
      <c r="T2307">
        <f t="shared" ref="T2307:T2370" si="184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0">
        <f t="shared" si="182"/>
        <v>40948.16815972222</v>
      </c>
      <c r="S2308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0">
        <f t="shared" si="182"/>
        <v>41004.802465277775</v>
      </c>
      <c r="S2309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0">
        <f t="shared" si="182"/>
        <v>41851.962916666671</v>
      </c>
      <c r="S2310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0">
        <f t="shared" si="182"/>
        <v>41307.987696759257</v>
      </c>
      <c r="S2311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0">
        <f t="shared" si="182"/>
        <v>41324.79415509259</v>
      </c>
      <c r="S2312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0">
        <f t="shared" si="182"/>
        <v>41736.004502314812</v>
      </c>
      <c r="S2313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ref="P2314:P2377" si="185">ROUND((E2314/D2314)*100,0)</f>
        <v>108</v>
      </c>
      <c r="Q2314">
        <f t="shared" ref="Q2314:Q2377" si="186">IFERROR(ROUND(E2314/L2314,2),0)</f>
        <v>40.96</v>
      </c>
      <c r="R2314" s="10">
        <f t="shared" si="182"/>
        <v>41716.632847222223</v>
      </c>
      <c r="S23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5"/>
        <v>176</v>
      </c>
      <c r="Q2315">
        <f t="shared" si="186"/>
        <v>56</v>
      </c>
      <c r="R2315" s="10">
        <f t="shared" si="182"/>
        <v>41002.958634259259</v>
      </c>
      <c r="S231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5"/>
        <v>157</v>
      </c>
      <c r="Q2316">
        <f t="shared" si="186"/>
        <v>37.67</v>
      </c>
      <c r="R2316" s="10">
        <f t="shared" si="182"/>
        <v>41037.551585648151</v>
      </c>
      <c r="S2316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5"/>
        <v>103</v>
      </c>
      <c r="Q2317">
        <f t="shared" si="186"/>
        <v>40.08</v>
      </c>
      <c r="R2317" s="10">
        <f t="shared" si="182"/>
        <v>41004.72619212963</v>
      </c>
      <c r="S2317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5"/>
        <v>104</v>
      </c>
      <c r="Q2318">
        <f t="shared" si="186"/>
        <v>78.03</v>
      </c>
      <c r="R2318" s="10">
        <f t="shared" si="182"/>
        <v>40079.725115740745</v>
      </c>
      <c r="S2318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5"/>
        <v>104</v>
      </c>
      <c r="Q2319">
        <f t="shared" si="186"/>
        <v>18.91</v>
      </c>
      <c r="R2319" s="10">
        <f t="shared" si="182"/>
        <v>40192.542233796295</v>
      </c>
      <c r="S2319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5"/>
        <v>121</v>
      </c>
      <c r="Q2320">
        <f t="shared" si="186"/>
        <v>37.130000000000003</v>
      </c>
      <c r="R2320" s="10">
        <f t="shared" si="182"/>
        <v>40050.643680555557</v>
      </c>
      <c r="S2320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5"/>
        <v>108</v>
      </c>
      <c r="Q2321">
        <f t="shared" si="186"/>
        <v>41.96</v>
      </c>
      <c r="R2321" s="10">
        <f t="shared" si="182"/>
        <v>41593.082002314812</v>
      </c>
      <c r="S2321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5"/>
        <v>109</v>
      </c>
      <c r="Q2322">
        <f t="shared" si="186"/>
        <v>61.04</v>
      </c>
      <c r="R2322" s="10">
        <f t="shared" si="182"/>
        <v>41696.817129629628</v>
      </c>
      <c r="S2322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5"/>
        <v>39</v>
      </c>
      <c r="Q2323">
        <f t="shared" si="186"/>
        <v>64.53</v>
      </c>
      <c r="R2323" s="10">
        <f t="shared" si="182"/>
        <v>42799.260428240741</v>
      </c>
      <c r="S2323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5"/>
        <v>3</v>
      </c>
      <c r="Q2324">
        <f t="shared" si="186"/>
        <v>21.25</v>
      </c>
      <c r="R2324" s="10">
        <f t="shared" si="182"/>
        <v>42804.895474537043</v>
      </c>
      <c r="S232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5"/>
        <v>48</v>
      </c>
      <c r="Q2325">
        <f t="shared" si="186"/>
        <v>30</v>
      </c>
      <c r="R2325" s="10">
        <f t="shared" si="182"/>
        <v>42807.755173611105</v>
      </c>
      <c r="S232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5"/>
        <v>21</v>
      </c>
      <c r="Q2326">
        <f t="shared" si="186"/>
        <v>25.49</v>
      </c>
      <c r="R2326" s="10">
        <f t="shared" si="182"/>
        <v>42790.885243055556</v>
      </c>
      <c r="S2326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5"/>
        <v>8</v>
      </c>
      <c r="Q2327">
        <f t="shared" si="186"/>
        <v>11.43</v>
      </c>
      <c r="R2327" s="10">
        <f t="shared" si="182"/>
        <v>42794.022349537037</v>
      </c>
      <c r="S2327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5"/>
        <v>1</v>
      </c>
      <c r="Q2328">
        <f t="shared" si="186"/>
        <v>108</v>
      </c>
      <c r="R2328" s="10">
        <f t="shared" si="182"/>
        <v>42804.034120370372</v>
      </c>
      <c r="S2328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5"/>
        <v>526</v>
      </c>
      <c r="Q2329">
        <f t="shared" si="186"/>
        <v>54.88</v>
      </c>
      <c r="R2329" s="10">
        <f t="shared" si="182"/>
        <v>41842.917129629634</v>
      </c>
      <c r="S2329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5"/>
        <v>254</v>
      </c>
      <c r="Q2330">
        <f t="shared" si="186"/>
        <v>47.38</v>
      </c>
      <c r="R2330" s="10">
        <f t="shared" si="182"/>
        <v>42139.781678240746</v>
      </c>
      <c r="S2330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5"/>
        <v>106</v>
      </c>
      <c r="Q2331">
        <f t="shared" si="186"/>
        <v>211.84</v>
      </c>
      <c r="R2331" s="10">
        <f t="shared" si="182"/>
        <v>41807.624374999999</v>
      </c>
      <c r="S2331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5"/>
        <v>102</v>
      </c>
      <c r="Q2332">
        <f t="shared" si="186"/>
        <v>219.93</v>
      </c>
      <c r="R2332" s="10">
        <f t="shared" si="182"/>
        <v>42332.89980324074</v>
      </c>
      <c r="S2332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5"/>
        <v>144</v>
      </c>
      <c r="Q2333">
        <f t="shared" si="186"/>
        <v>40.799999999999997</v>
      </c>
      <c r="R2333" s="10">
        <f t="shared" si="182"/>
        <v>41839.005671296298</v>
      </c>
      <c r="S2333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5"/>
        <v>106</v>
      </c>
      <c r="Q2334">
        <f t="shared" si="186"/>
        <v>75.5</v>
      </c>
      <c r="R2334" s="10">
        <f t="shared" si="182"/>
        <v>42011.628136574072</v>
      </c>
      <c r="S233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5"/>
        <v>212</v>
      </c>
      <c r="Q2335">
        <f t="shared" si="186"/>
        <v>13.54</v>
      </c>
      <c r="R2335" s="10">
        <f t="shared" si="182"/>
        <v>41767.650347222225</v>
      </c>
      <c r="S233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5"/>
        <v>102</v>
      </c>
      <c r="Q2336">
        <f t="shared" si="186"/>
        <v>60.87</v>
      </c>
      <c r="R2336" s="10">
        <f t="shared" si="182"/>
        <v>41918.670115740737</v>
      </c>
      <c r="S2336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5"/>
        <v>102</v>
      </c>
      <c r="Q2337">
        <f t="shared" si="186"/>
        <v>115.69</v>
      </c>
      <c r="R2337" s="10">
        <f t="shared" si="182"/>
        <v>41771.572256944448</v>
      </c>
      <c r="S2337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5"/>
        <v>521</v>
      </c>
      <c r="Q2338">
        <f t="shared" si="186"/>
        <v>48.1</v>
      </c>
      <c r="R2338" s="10">
        <f t="shared" si="182"/>
        <v>41666.924710648149</v>
      </c>
      <c r="S2338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5"/>
        <v>111</v>
      </c>
      <c r="Q2339">
        <f t="shared" si="186"/>
        <v>74.180000000000007</v>
      </c>
      <c r="R2339" s="10">
        <f t="shared" si="182"/>
        <v>41786.640543981484</v>
      </c>
      <c r="S2339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5"/>
        <v>101</v>
      </c>
      <c r="Q2340">
        <f t="shared" si="186"/>
        <v>123.35</v>
      </c>
      <c r="R2340" s="10">
        <f t="shared" si="182"/>
        <v>41789.896805555552</v>
      </c>
      <c r="S2340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5"/>
        <v>294</v>
      </c>
      <c r="Q2341">
        <f t="shared" si="186"/>
        <v>66.62</v>
      </c>
      <c r="R2341" s="10">
        <f t="shared" si="182"/>
        <v>42692.79987268518</v>
      </c>
      <c r="S2341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5"/>
        <v>106</v>
      </c>
      <c r="Q2342">
        <f t="shared" si="186"/>
        <v>104.99</v>
      </c>
      <c r="R2342" s="10">
        <f t="shared" si="182"/>
        <v>42643.642800925925</v>
      </c>
      <c r="S2342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5"/>
        <v>0</v>
      </c>
      <c r="Q2343">
        <f t="shared" si="186"/>
        <v>0</v>
      </c>
      <c r="R2343" s="10">
        <f t="shared" si="182"/>
        <v>42167.813703703709</v>
      </c>
      <c r="S2343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5"/>
        <v>0</v>
      </c>
      <c r="Q2344">
        <f t="shared" si="186"/>
        <v>0</v>
      </c>
      <c r="R2344" s="10">
        <f t="shared" si="182"/>
        <v>41897.702199074076</v>
      </c>
      <c r="S234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5"/>
        <v>3</v>
      </c>
      <c r="Q2345">
        <f t="shared" si="186"/>
        <v>300</v>
      </c>
      <c r="R2345" s="10">
        <f t="shared" si="182"/>
        <v>42327.825289351851</v>
      </c>
      <c r="S2345">
        <f t="shared" si="183"/>
        <v>42377.82430555555</v>
      </c>
      <c r="T2345">
        <f t="shared" si="184"/>
        <v>2016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5"/>
        <v>0</v>
      </c>
      <c r="Q2346">
        <f t="shared" si="186"/>
        <v>1</v>
      </c>
      <c r="R2346" s="10">
        <f t="shared" si="182"/>
        <v>42515.727650462963</v>
      </c>
      <c r="S2346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5"/>
        <v>0</v>
      </c>
      <c r="Q2347">
        <f t="shared" si="186"/>
        <v>0</v>
      </c>
      <c r="R2347" s="10">
        <f t="shared" si="182"/>
        <v>42060.001805555556</v>
      </c>
      <c r="S2347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5"/>
        <v>0</v>
      </c>
      <c r="Q2348">
        <f t="shared" si="186"/>
        <v>13</v>
      </c>
      <c r="R2348" s="10">
        <f t="shared" si="182"/>
        <v>42615.79896990741</v>
      </c>
      <c r="S2348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5"/>
        <v>2</v>
      </c>
      <c r="Q2349">
        <f t="shared" si="186"/>
        <v>15</v>
      </c>
      <c r="R2349" s="10">
        <f t="shared" si="182"/>
        <v>42577.607361111113</v>
      </c>
      <c r="S2349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5"/>
        <v>0</v>
      </c>
      <c r="Q2350">
        <f t="shared" si="186"/>
        <v>54</v>
      </c>
      <c r="R2350" s="10">
        <f t="shared" si="182"/>
        <v>42360.932152777779</v>
      </c>
      <c r="S2350">
        <f t="shared" si="183"/>
        <v>42420.932152777779</v>
      </c>
      <c r="T2350">
        <f t="shared" si="184"/>
        <v>2016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5"/>
        <v>0</v>
      </c>
      <c r="Q2351">
        <f t="shared" si="186"/>
        <v>0</v>
      </c>
      <c r="R2351" s="10">
        <f t="shared" si="182"/>
        <v>42198.775787037041</v>
      </c>
      <c r="S2351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5"/>
        <v>0</v>
      </c>
      <c r="Q2352">
        <f t="shared" si="186"/>
        <v>0</v>
      </c>
      <c r="R2352" s="10">
        <f t="shared" si="182"/>
        <v>42708.842245370368</v>
      </c>
      <c r="S2352">
        <f t="shared" si="183"/>
        <v>42738.842245370368</v>
      </c>
      <c r="T2352">
        <f t="shared" si="184"/>
        <v>2017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5"/>
        <v>1</v>
      </c>
      <c r="Q2353">
        <f t="shared" si="186"/>
        <v>15.43</v>
      </c>
      <c r="R2353" s="10">
        <f t="shared" si="182"/>
        <v>42094.101145833338</v>
      </c>
      <c r="S2353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5"/>
        <v>0</v>
      </c>
      <c r="Q2354">
        <f t="shared" si="186"/>
        <v>0</v>
      </c>
      <c r="R2354" s="10">
        <f t="shared" si="182"/>
        <v>42101.633703703701</v>
      </c>
      <c r="S235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5"/>
        <v>0</v>
      </c>
      <c r="Q2355">
        <f t="shared" si="186"/>
        <v>0</v>
      </c>
      <c r="R2355" s="10">
        <f t="shared" si="182"/>
        <v>42103.676180555558</v>
      </c>
      <c r="S235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5"/>
        <v>0</v>
      </c>
      <c r="Q2356">
        <f t="shared" si="186"/>
        <v>25</v>
      </c>
      <c r="R2356" s="10">
        <f t="shared" si="182"/>
        <v>41954.722916666666</v>
      </c>
      <c r="S2356">
        <f t="shared" si="183"/>
        <v>42014.722916666666</v>
      </c>
      <c r="T2356">
        <f t="shared" si="184"/>
        <v>2015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5"/>
        <v>1</v>
      </c>
      <c r="Q2357">
        <f t="shared" si="186"/>
        <v>27.5</v>
      </c>
      <c r="R2357" s="10">
        <f t="shared" si="182"/>
        <v>42096.918240740735</v>
      </c>
      <c r="S2357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5"/>
        <v>0</v>
      </c>
      <c r="Q2358">
        <f t="shared" si="186"/>
        <v>0</v>
      </c>
      <c r="R2358" s="10">
        <f t="shared" si="182"/>
        <v>42130.78361111111</v>
      </c>
      <c r="S2358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5"/>
        <v>0</v>
      </c>
      <c r="Q2359">
        <f t="shared" si="186"/>
        <v>0</v>
      </c>
      <c r="R2359" s="10">
        <f t="shared" si="182"/>
        <v>42264.620115740734</v>
      </c>
      <c r="S2359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5"/>
        <v>0</v>
      </c>
      <c r="Q2360">
        <f t="shared" si="186"/>
        <v>0</v>
      </c>
      <c r="R2360" s="10">
        <f t="shared" si="182"/>
        <v>41978.930972222224</v>
      </c>
      <c r="S2360">
        <f t="shared" si="183"/>
        <v>42035.027083333334</v>
      </c>
      <c r="T2360">
        <f t="shared" si="184"/>
        <v>2015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5"/>
        <v>15</v>
      </c>
      <c r="Q2361">
        <f t="shared" si="186"/>
        <v>367</v>
      </c>
      <c r="R2361" s="10">
        <f t="shared" si="182"/>
        <v>42159.649583333332</v>
      </c>
      <c r="S2361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5"/>
        <v>0</v>
      </c>
      <c r="Q2362">
        <f t="shared" si="186"/>
        <v>2</v>
      </c>
      <c r="R2362" s="10">
        <f t="shared" si="182"/>
        <v>42377.70694444445</v>
      </c>
      <c r="S2362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5"/>
        <v>0</v>
      </c>
      <c r="Q2363">
        <f t="shared" si="186"/>
        <v>0</v>
      </c>
      <c r="R2363" s="10">
        <f t="shared" si="182"/>
        <v>42466.858888888892</v>
      </c>
      <c r="S2363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5"/>
        <v>29</v>
      </c>
      <c r="Q2364">
        <f t="shared" si="186"/>
        <v>60</v>
      </c>
      <c r="R2364" s="10">
        <f t="shared" si="182"/>
        <v>41954.688310185185</v>
      </c>
      <c r="S236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5"/>
        <v>0</v>
      </c>
      <c r="Q2365">
        <f t="shared" si="186"/>
        <v>0</v>
      </c>
      <c r="R2365" s="10">
        <f t="shared" si="182"/>
        <v>42322.011574074073</v>
      </c>
      <c r="S236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5"/>
        <v>0</v>
      </c>
      <c r="Q2366">
        <f t="shared" si="186"/>
        <v>0</v>
      </c>
      <c r="R2366" s="10">
        <f t="shared" si="182"/>
        <v>42248.934675925921</v>
      </c>
      <c r="S2366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5"/>
        <v>0</v>
      </c>
      <c r="Q2367">
        <f t="shared" si="186"/>
        <v>0</v>
      </c>
      <c r="R2367" s="10">
        <f t="shared" si="182"/>
        <v>42346.736400462964</v>
      </c>
      <c r="S2367">
        <f t="shared" si="183"/>
        <v>42386.958333333328</v>
      </c>
      <c r="T2367">
        <f t="shared" si="184"/>
        <v>2016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5"/>
        <v>11</v>
      </c>
      <c r="Q2368">
        <f t="shared" si="186"/>
        <v>97.41</v>
      </c>
      <c r="R2368" s="10">
        <f t="shared" si="182"/>
        <v>42268.531631944439</v>
      </c>
      <c r="S2368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5"/>
        <v>1</v>
      </c>
      <c r="Q2369">
        <f t="shared" si="186"/>
        <v>47.86</v>
      </c>
      <c r="R2369" s="10">
        <f t="shared" si="182"/>
        <v>42425.970092592594</v>
      </c>
      <c r="S2369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85"/>
        <v>0</v>
      </c>
      <c r="Q2370">
        <f t="shared" si="186"/>
        <v>50</v>
      </c>
      <c r="R2370" s="10">
        <f t="shared" si="182"/>
        <v>42063.721817129626</v>
      </c>
      <c r="S2370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85"/>
        <v>0</v>
      </c>
      <c r="Q2371">
        <f t="shared" si="186"/>
        <v>0</v>
      </c>
      <c r="R2371" s="10">
        <f t="shared" ref="R2371:R2434" si="187">(((J2371/60)/60)/24)+DATE(1970,1,1)</f>
        <v>42380.812627314815</v>
      </c>
      <c r="S2371">
        <f t="shared" ref="S2371:S2434" si="188">(((I2371/60)/60)/24)+DATE(1970,1,1)</f>
        <v>42410.812627314815</v>
      </c>
      <c r="T2371">
        <f t="shared" ref="T2371:T2434" si="189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0">
        <f t="shared" si="187"/>
        <v>41961.18913194444</v>
      </c>
      <c r="S2372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0">
        <f t="shared" si="187"/>
        <v>42150.777731481481</v>
      </c>
      <c r="S2373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0">
        <f t="shared" si="187"/>
        <v>42088.069108796291</v>
      </c>
      <c r="S237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0">
        <f t="shared" si="187"/>
        <v>42215.662314814821</v>
      </c>
      <c r="S237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0">
        <f t="shared" si="187"/>
        <v>42017.843287037031</v>
      </c>
      <c r="S2376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0">
        <f t="shared" si="187"/>
        <v>42592.836076388892</v>
      </c>
      <c r="S2377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ref="P2378:P2441" si="190">ROUND((E2378/D2378)*100,0)</f>
        <v>11</v>
      </c>
      <c r="Q2378">
        <f t="shared" ref="Q2378:Q2441" si="191">IFERROR(ROUND(E2378/L2378,2),0)</f>
        <v>81.58</v>
      </c>
      <c r="R2378" s="10">
        <f t="shared" si="187"/>
        <v>42318.925532407404</v>
      </c>
      <c r="S2378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90"/>
        <v>0</v>
      </c>
      <c r="Q2379">
        <f t="shared" si="191"/>
        <v>0</v>
      </c>
      <c r="R2379" s="10">
        <f t="shared" si="187"/>
        <v>42669.870173611111</v>
      </c>
      <c r="S2379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90"/>
        <v>0</v>
      </c>
      <c r="Q2380">
        <f t="shared" si="191"/>
        <v>0</v>
      </c>
      <c r="R2380" s="10">
        <f t="shared" si="187"/>
        <v>42213.013078703705</v>
      </c>
      <c r="S2380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90"/>
        <v>0</v>
      </c>
      <c r="Q2381">
        <f t="shared" si="191"/>
        <v>0</v>
      </c>
      <c r="R2381" s="10">
        <f t="shared" si="187"/>
        <v>42237.016388888893</v>
      </c>
      <c r="S2381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90"/>
        <v>0</v>
      </c>
      <c r="Q2382">
        <f t="shared" si="191"/>
        <v>18.329999999999998</v>
      </c>
      <c r="R2382" s="10">
        <f t="shared" si="187"/>
        <v>42248.793310185181</v>
      </c>
      <c r="S2382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90"/>
        <v>2</v>
      </c>
      <c r="Q2383">
        <f t="shared" si="191"/>
        <v>224.43</v>
      </c>
      <c r="R2383" s="10">
        <f t="shared" si="187"/>
        <v>42074.935740740737</v>
      </c>
      <c r="S2383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90"/>
        <v>3</v>
      </c>
      <c r="Q2384">
        <f t="shared" si="191"/>
        <v>37.5</v>
      </c>
      <c r="R2384" s="10">
        <f t="shared" si="187"/>
        <v>42195.187534722223</v>
      </c>
      <c r="S238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90"/>
        <v>4</v>
      </c>
      <c r="Q2385">
        <f t="shared" si="191"/>
        <v>145</v>
      </c>
      <c r="R2385" s="10">
        <f t="shared" si="187"/>
        <v>42027.056793981479</v>
      </c>
      <c r="S238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90"/>
        <v>1</v>
      </c>
      <c r="Q2386">
        <f t="shared" si="191"/>
        <v>1</v>
      </c>
      <c r="R2386" s="10">
        <f t="shared" si="187"/>
        <v>41927.067627314813</v>
      </c>
      <c r="S2386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90"/>
        <v>1</v>
      </c>
      <c r="Q2387">
        <f t="shared" si="191"/>
        <v>112.57</v>
      </c>
      <c r="R2387" s="10">
        <f t="shared" si="187"/>
        <v>42191.70175925926</v>
      </c>
      <c r="S2387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90"/>
        <v>0</v>
      </c>
      <c r="Q2388">
        <f t="shared" si="191"/>
        <v>0</v>
      </c>
      <c r="R2388" s="10">
        <f t="shared" si="187"/>
        <v>41954.838240740741</v>
      </c>
      <c r="S2388">
        <f t="shared" si="188"/>
        <v>42014.838240740741</v>
      </c>
      <c r="T2388">
        <f t="shared" si="189"/>
        <v>2015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90"/>
        <v>1</v>
      </c>
      <c r="Q2389">
        <f t="shared" si="191"/>
        <v>342</v>
      </c>
      <c r="R2389" s="10">
        <f t="shared" si="187"/>
        <v>42528.626620370371</v>
      </c>
      <c r="S2389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90"/>
        <v>1</v>
      </c>
      <c r="Q2390">
        <f t="shared" si="191"/>
        <v>57.88</v>
      </c>
      <c r="R2390" s="10">
        <f t="shared" si="187"/>
        <v>41989.853692129633</v>
      </c>
      <c r="S2390">
        <f t="shared" si="188"/>
        <v>42019.811805555553</v>
      </c>
      <c r="T2390">
        <f t="shared" si="189"/>
        <v>2015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90"/>
        <v>0</v>
      </c>
      <c r="Q2391">
        <f t="shared" si="191"/>
        <v>30</v>
      </c>
      <c r="R2391" s="10">
        <f t="shared" si="187"/>
        <v>42179.653379629628</v>
      </c>
      <c r="S2391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90"/>
        <v>0</v>
      </c>
      <c r="Q2392">
        <f t="shared" si="191"/>
        <v>0</v>
      </c>
      <c r="R2392" s="10">
        <f t="shared" si="187"/>
        <v>41968.262314814812</v>
      </c>
      <c r="S2392">
        <f t="shared" si="188"/>
        <v>42008.262314814812</v>
      </c>
      <c r="T2392">
        <f t="shared" si="189"/>
        <v>2015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90"/>
        <v>0</v>
      </c>
      <c r="Q2393">
        <f t="shared" si="191"/>
        <v>25</v>
      </c>
      <c r="R2393" s="10">
        <f t="shared" si="187"/>
        <v>42064.794490740736</v>
      </c>
      <c r="S2393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90"/>
        <v>0</v>
      </c>
      <c r="Q2394">
        <f t="shared" si="191"/>
        <v>0</v>
      </c>
      <c r="R2394" s="10">
        <f t="shared" si="187"/>
        <v>42276.120636574073</v>
      </c>
      <c r="S239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90"/>
        <v>0</v>
      </c>
      <c r="Q2395">
        <f t="shared" si="191"/>
        <v>50</v>
      </c>
      <c r="R2395" s="10">
        <f t="shared" si="187"/>
        <v>42194.648344907408</v>
      </c>
      <c r="S239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90"/>
        <v>0</v>
      </c>
      <c r="Q2396">
        <f t="shared" si="191"/>
        <v>1.5</v>
      </c>
      <c r="R2396" s="10">
        <f t="shared" si="187"/>
        <v>42031.362187499995</v>
      </c>
      <c r="S2396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90"/>
        <v>0</v>
      </c>
      <c r="Q2397">
        <f t="shared" si="191"/>
        <v>0</v>
      </c>
      <c r="R2397" s="10">
        <f t="shared" si="187"/>
        <v>42717.121377314819</v>
      </c>
      <c r="S2397">
        <f t="shared" si="188"/>
        <v>42745.372916666667</v>
      </c>
      <c r="T2397">
        <f t="shared" si="189"/>
        <v>2017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90"/>
        <v>0</v>
      </c>
      <c r="Q2398">
        <f t="shared" si="191"/>
        <v>10</v>
      </c>
      <c r="R2398" s="10">
        <f t="shared" si="187"/>
        <v>42262.849050925928</v>
      </c>
      <c r="S2398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90"/>
        <v>0</v>
      </c>
      <c r="Q2399">
        <f t="shared" si="191"/>
        <v>0</v>
      </c>
      <c r="R2399" s="10">
        <f t="shared" si="187"/>
        <v>41976.88490740741</v>
      </c>
      <c r="S2399">
        <f t="shared" si="188"/>
        <v>42006.88490740741</v>
      </c>
      <c r="T2399">
        <f t="shared" si="189"/>
        <v>2015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90"/>
        <v>0</v>
      </c>
      <c r="Q2400">
        <f t="shared" si="191"/>
        <v>0</v>
      </c>
      <c r="R2400" s="10">
        <f t="shared" si="187"/>
        <v>42157.916481481487</v>
      </c>
      <c r="S2400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90"/>
        <v>0</v>
      </c>
      <c r="Q2401">
        <f t="shared" si="191"/>
        <v>0</v>
      </c>
      <c r="R2401" s="10">
        <f t="shared" si="187"/>
        <v>41956.853078703702</v>
      </c>
      <c r="S2401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90"/>
        <v>0</v>
      </c>
      <c r="Q2402">
        <f t="shared" si="191"/>
        <v>0</v>
      </c>
      <c r="R2402" s="10">
        <f t="shared" si="187"/>
        <v>42444.268101851849</v>
      </c>
      <c r="S2402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90"/>
        <v>1</v>
      </c>
      <c r="Q2403">
        <f t="shared" si="191"/>
        <v>22.33</v>
      </c>
      <c r="R2403" s="10">
        <f t="shared" si="187"/>
        <v>42374.822870370372</v>
      </c>
      <c r="S2403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90"/>
        <v>0</v>
      </c>
      <c r="Q2404">
        <f t="shared" si="191"/>
        <v>52</v>
      </c>
      <c r="R2404" s="10">
        <f t="shared" si="187"/>
        <v>42107.679756944446</v>
      </c>
      <c r="S240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90"/>
        <v>17</v>
      </c>
      <c r="Q2405">
        <f t="shared" si="191"/>
        <v>16.829999999999998</v>
      </c>
      <c r="R2405" s="10">
        <f t="shared" si="187"/>
        <v>42399.882615740738</v>
      </c>
      <c r="S240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90"/>
        <v>0</v>
      </c>
      <c r="Q2406">
        <f t="shared" si="191"/>
        <v>0</v>
      </c>
      <c r="R2406" s="10">
        <f t="shared" si="187"/>
        <v>42342.03943287037</v>
      </c>
      <c r="S2406">
        <f t="shared" si="188"/>
        <v>42372.03943287037</v>
      </c>
      <c r="T2406">
        <f t="shared" si="189"/>
        <v>2016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90"/>
        <v>23</v>
      </c>
      <c r="Q2407">
        <f t="shared" si="191"/>
        <v>56.3</v>
      </c>
      <c r="R2407" s="10">
        <f t="shared" si="187"/>
        <v>42595.585358796292</v>
      </c>
      <c r="S2407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90"/>
        <v>41</v>
      </c>
      <c r="Q2408">
        <f t="shared" si="191"/>
        <v>84.06</v>
      </c>
      <c r="R2408" s="10">
        <f t="shared" si="187"/>
        <v>41983.110995370371</v>
      </c>
      <c r="S2408">
        <f t="shared" si="188"/>
        <v>42023.110995370371</v>
      </c>
      <c r="T2408">
        <f t="shared" si="189"/>
        <v>2015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90"/>
        <v>25</v>
      </c>
      <c r="Q2409">
        <f t="shared" si="191"/>
        <v>168.39</v>
      </c>
      <c r="R2409" s="10">
        <f t="shared" si="187"/>
        <v>42082.575555555552</v>
      </c>
      <c r="S2409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90"/>
        <v>0</v>
      </c>
      <c r="Q2410">
        <f t="shared" si="191"/>
        <v>15</v>
      </c>
      <c r="R2410" s="10">
        <f t="shared" si="187"/>
        <v>41919.140706018516</v>
      </c>
      <c r="S2410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90"/>
        <v>2</v>
      </c>
      <c r="Q2411">
        <f t="shared" si="191"/>
        <v>76.67</v>
      </c>
      <c r="R2411" s="10">
        <f t="shared" si="187"/>
        <v>42204.875868055555</v>
      </c>
      <c r="S2411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90"/>
        <v>0</v>
      </c>
      <c r="Q2412">
        <f t="shared" si="191"/>
        <v>0</v>
      </c>
      <c r="R2412" s="10">
        <f t="shared" si="187"/>
        <v>42224.408275462964</v>
      </c>
      <c r="S2412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90"/>
        <v>1</v>
      </c>
      <c r="Q2413">
        <f t="shared" si="191"/>
        <v>50.33</v>
      </c>
      <c r="R2413" s="10">
        <f t="shared" si="187"/>
        <v>42211.732430555552</v>
      </c>
      <c r="S2413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90"/>
        <v>0</v>
      </c>
      <c r="Q2414">
        <f t="shared" si="191"/>
        <v>0</v>
      </c>
      <c r="R2414" s="10">
        <f t="shared" si="187"/>
        <v>42655.736956018518</v>
      </c>
      <c r="S24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90"/>
        <v>1</v>
      </c>
      <c r="Q2415">
        <f t="shared" si="191"/>
        <v>8.33</v>
      </c>
      <c r="R2415" s="10">
        <f t="shared" si="187"/>
        <v>41760.10974537037</v>
      </c>
      <c r="S241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90"/>
        <v>3</v>
      </c>
      <c r="Q2416">
        <f t="shared" si="191"/>
        <v>35.380000000000003</v>
      </c>
      <c r="R2416" s="10">
        <f t="shared" si="187"/>
        <v>42198.695138888885</v>
      </c>
      <c r="S2416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90"/>
        <v>1</v>
      </c>
      <c r="Q2417">
        <f t="shared" si="191"/>
        <v>55.83</v>
      </c>
      <c r="R2417" s="10">
        <f t="shared" si="187"/>
        <v>42536.862800925926</v>
      </c>
      <c r="S2417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90"/>
        <v>0</v>
      </c>
      <c r="Q2418">
        <f t="shared" si="191"/>
        <v>5</v>
      </c>
      <c r="R2418" s="10">
        <f t="shared" si="187"/>
        <v>42019.737766203703</v>
      </c>
      <c r="S2418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90"/>
        <v>0</v>
      </c>
      <c r="Q2419">
        <f t="shared" si="191"/>
        <v>0</v>
      </c>
      <c r="R2419" s="10">
        <f t="shared" si="187"/>
        <v>41831.884108796294</v>
      </c>
      <c r="S2419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90"/>
        <v>0</v>
      </c>
      <c r="Q2420">
        <f t="shared" si="191"/>
        <v>1</v>
      </c>
      <c r="R2420" s="10">
        <f t="shared" si="187"/>
        <v>42027.856990740736</v>
      </c>
      <c r="S2420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90"/>
        <v>0</v>
      </c>
      <c r="Q2421">
        <f t="shared" si="191"/>
        <v>0</v>
      </c>
      <c r="R2421" s="10">
        <f t="shared" si="187"/>
        <v>41993.738298611104</v>
      </c>
      <c r="S2421">
        <f t="shared" si="188"/>
        <v>42053.738298611104</v>
      </c>
      <c r="T2421">
        <f t="shared" si="189"/>
        <v>2015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90"/>
        <v>15</v>
      </c>
      <c r="Q2422">
        <f t="shared" si="191"/>
        <v>69.47</v>
      </c>
      <c r="R2422" s="10">
        <f t="shared" si="187"/>
        <v>41893.028877314813</v>
      </c>
      <c r="S2422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90"/>
        <v>0</v>
      </c>
      <c r="Q2423">
        <f t="shared" si="191"/>
        <v>1</v>
      </c>
      <c r="R2423" s="10">
        <f t="shared" si="187"/>
        <v>42026.687453703707</v>
      </c>
      <c r="S2423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90"/>
        <v>0</v>
      </c>
      <c r="Q2424">
        <f t="shared" si="191"/>
        <v>1</v>
      </c>
      <c r="R2424" s="10">
        <f t="shared" si="187"/>
        <v>42044.724953703699</v>
      </c>
      <c r="S242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90"/>
        <v>0</v>
      </c>
      <c r="Q2425">
        <f t="shared" si="191"/>
        <v>8</v>
      </c>
      <c r="R2425" s="10">
        <f t="shared" si="187"/>
        <v>41974.704745370371</v>
      </c>
      <c r="S242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90"/>
        <v>1</v>
      </c>
      <c r="Q2426">
        <f t="shared" si="191"/>
        <v>34.44</v>
      </c>
      <c r="R2426" s="10">
        <f t="shared" si="187"/>
        <v>41909.892453703702</v>
      </c>
      <c r="S2426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90"/>
        <v>0</v>
      </c>
      <c r="Q2427">
        <f t="shared" si="191"/>
        <v>1</v>
      </c>
      <c r="R2427" s="10">
        <f t="shared" si="187"/>
        <v>42502.913761574076</v>
      </c>
      <c r="S2427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90"/>
        <v>0</v>
      </c>
      <c r="Q2428">
        <f t="shared" si="191"/>
        <v>0</v>
      </c>
      <c r="R2428" s="10">
        <f t="shared" si="187"/>
        <v>42164.170046296291</v>
      </c>
      <c r="S2428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90"/>
        <v>0</v>
      </c>
      <c r="Q2429">
        <f t="shared" si="191"/>
        <v>1</v>
      </c>
      <c r="R2429" s="10">
        <f t="shared" si="187"/>
        <v>42412.318668981476</v>
      </c>
      <c r="S2429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90"/>
        <v>0</v>
      </c>
      <c r="Q2430">
        <f t="shared" si="191"/>
        <v>1</v>
      </c>
      <c r="R2430" s="10">
        <f t="shared" si="187"/>
        <v>42045.784155092595</v>
      </c>
      <c r="S2430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90"/>
        <v>1</v>
      </c>
      <c r="Q2431">
        <f t="shared" si="191"/>
        <v>501.25</v>
      </c>
      <c r="R2431" s="10">
        <f t="shared" si="187"/>
        <v>42734.879236111112</v>
      </c>
      <c r="S2431">
        <f t="shared" si="188"/>
        <v>42771.697222222225</v>
      </c>
      <c r="T2431">
        <f t="shared" si="189"/>
        <v>2017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90"/>
        <v>1</v>
      </c>
      <c r="Q2432">
        <f t="shared" si="191"/>
        <v>10.5</v>
      </c>
      <c r="R2432" s="10">
        <f t="shared" si="187"/>
        <v>42382.130833333329</v>
      </c>
      <c r="S2432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90"/>
        <v>0</v>
      </c>
      <c r="Q2433">
        <f t="shared" si="191"/>
        <v>1</v>
      </c>
      <c r="R2433" s="10">
        <f t="shared" si="187"/>
        <v>42489.099687499998</v>
      </c>
      <c r="S2433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90"/>
        <v>0</v>
      </c>
      <c r="Q2434">
        <f t="shared" si="191"/>
        <v>1</v>
      </c>
      <c r="R2434" s="10">
        <f t="shared" si="187"/>
        <v>42041.218715277777</v>
      </c>
      <c r="S243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90"/>
        <v>0</v>
      </c>
      <c r="Q2435">
        <f t="shared" si="191"/>
        <v>0</v>
      </c>
      <c r="R2435" s="10">
        <f t="shared" ref="R2435:R2498" si="192">(((J2435/60)/60)/24)+DATE(1970,1,1)</f>
        <v>42397.89980324074</v>
      </c>
      <c r="S2435">
        <f t="shared" ref="S2435:S2498" si="193">(((I2435/60)/60)/24)+DATE(1970,1,1)</f>
        <v>42427.89980324074</v>
      </c>
      <c r="T2435">
        <f t="shared" ref="T2435:T2498" si="194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0">
        <f t="shared" si="192"/>
        <v>42180.18604166666</v>
      </c>
      <c r="S2436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0">
        <f t="shared" si="192"/>
        <v>42252.277615740735</v>
      </c>
      <c r="S2437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0">
        <f t="shared" si="192"/>
        <v>42338.615393518514</v>
      </c>
      <c r="S2438">
        <f t="shared" si="193"/>
        <v>42398.615393518514</v>
      </c>
      <c r="T2438">
        <f t="shared" si="194"/>
        <v>2016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0">
        <f t="shared" si="192"/>
        <v>42031.965138888889</v>
      </c>
      <c r="S2439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0">
        <f t="shared" si="192"/>
        <v>42285.91506944444</v>
      </c>
      <c r="S2440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0">
        <f t="shared" si="192"/>
        <v>42265.818622685183</v>
      </c>
      <c r="S2441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ref="P2442:P2505" si="195">ROUND((E2442/D2442)*100,0)</f>
        <v>0</v>
      </c>
      <c r="Q2442">
        <f t="shared" ref="Q2442:Q2505" si="196">IFERROR(ROUND(E2442/L2442,2),0)</f>
        <v>5</v>
      </c>
      <c r="R2442" s="10">
        <f t="shared" si="192"/>
        <v>42383.899456018517</v>
      </c>
      <c r="S2442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5"/>
        <v>108</v>
      </c>
      <c r="Q2443">
        <f t="shared" si="196"/>
        <v>74.23</v>
      </c>
      <c r="R2443" s="10">
        <f t="shared" si="192"/>
        <v>42187.125625000001</v>
      </c>
      <c r="S2443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5"/>
        <v>126</v>
      </c>
      <c r="Q2444">
        <f t="shared" si="196"/>
        <v>81.25</v>
      </c>
      <c r="R2444" s="10">
        <f t="shared" si="192"/>
        <v>42052.666990740734</v>
      </c>
      <c r="S244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5"/>
        <v>203</v>
      </c>
      <c r="Q2445">
        <f t="shared" si="196"/>
        <v>130.22999999999999</v>
      </c>
      <c r="R2445" s="10">
        <f t="shared" si="192"/>
        <v>41836.625254629631</v>
      </c>
      <c r="S244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5"/>
        <v>109</v>
      </c>
      <c r="Q2446">
        <f t="shared" si="196"/>
        <v>53.41</v>
      </c>
      <c r="R2446" s="10">
        <f t="shared" si="192"/>
        <v>42485.754525462966</v>
      </c>
      <c r="S2446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5"/>
        <v>173</v>
      </c>
      <c r="Q2447">
        <f t="shared" si="196"/>
        <v>75.13</v>
      </c>
      <c r="R2447" s="10">
        <f t="shared" si="192"/>
        <v>42243.190057870372</v>
      </c>
      <c r="S2447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5"/>
        <v>168</v>
      </c>
      <c r="Q2448">
        <f t="shared" si="196"/>
        <v>75.67</v>
      </c>
      <c r="R2448" s="10">
        <f t="shared" si="192"/>
        <v>42670.602673611109</v>
      </c>
      <c r="S2448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5"/>
        <v>427</v>
      </c>
      <c r="Q2449">
        <f t="shared" si="196"/>
        <v>31.69</v>
      </c>
      <c r="R2449" s="10">
        <f t="shared" si="192"/>
        <v>42654.469826388886</v>
      </c>
      <c r="S2449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5"/>
        <v>108</v>
      </c>
      <c r="Q2450">
        <f t="shared" si="196"/>
        <v>47.78</v>
      </c>
      <c r="R2450" s="10">
        <f t="shared" si="192"/>
        <v>42607.316122685181</v>
      </c>
      <c r="S2450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5"/>
        <v>108</v>
      </c>
      <c r="Q2451">
        <f t="shared" si="196"/>
        <v>90</v>
      </c>
      <c r="R2451" s="10">
        <f t="shared" si="192"/>
        <v>41943.142534722225</v>
      </c>
      <c r="S2451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5"/>
        <v>102</v>
      </c>
      <c r="Q2452">
        <f t="shared" si="196"/>
        <v>149.31</v>
      </c>
      <c r="R2452" s="10">
        <f t="shared" si="192"/>
        <v>41902.07240740741</v>
      </c>
      <c r="S2452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5"/>
        <v>115</v>
      </c>
      <c r="Q2453">
        <f t="shared" si="196"/>
        <v>62.07</v>
      </c>
      <c r="R2453" s="10">
        <f t="shared" si="192"/>
        <v>42779.908449074079</v>
      </c>
      <c r="S2453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5"/>
        <v>134</v>
      </c>
      <c r="Q2454">
        <f t="shared" si="196"/>
        <v>53.4</v>
      </c>
      <c r="R2454" s="10">
        <f t="shared" si="192"/>
        <v>42338.84375</v>
      </c>
      <c r="S245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5"/>
        <v>155</v>
      </c>
      <c r="Q2455">
        <f t="shared" si="196"/>
        <v>69.27</v>
      </c>
      <c r="R2455" s="10">
        <f t="shared" si="192"/>
        <v>42738.692233796297</v>
      </c>
      <c r="S245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5"/>
        <v>101</v>
      </c>
      <c r="Q2456">
        <f t="shared" si="196"/>
        <v>271.51</v>
      </c>
      <c r="R2456" s="10">
        <f t="shared" si="192"/>
        <v>42770.201481481476</v>
      </c>
      <c r="S2456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5"/>
        <v>182</v>
      </c>
      <c r="Q2457">
        <f t="shared" si="196"/>
        <v>34.130000000000003</v>
      </c>
      <c r="R2457" s="10">
        <f t="shared" si="192"/>
        <v>42452.781828703708</v>
      </c>
      <c r="S2457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5"/>
        <v>181</v>
      </c>
      <c r="Q2458">
        <f t="shared" si="196"/>
        <v>40.49</v>
      </c>
      <c r="R2458" s="10">
        <f t="shared" si="192"/>
        <v>42761.961099537039</v>
      </c>
      <c r="S2458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5"/>
        <v>102</v>
      </c>
      <c r="Q2459">
        <f t="shared" si="196"/>
        <v>189.76</v>
      </c>
      <c r="R2459" s="10">
        <f t="shared" si="192"/>
        <v>42423.602500000001</v>
      </c>
      <c r="S2459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5"/>
        <v>110</v>
      </c>
      <c r="Q2460">
        <f t="shared" si="196"/>
        <v>68.86</v>
      </c>
      <c r="R2460" s="10">
        <f t="shared" si="192"/>
        <v>42495.871736111112</v>
      </c>
      <c r="S2460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5"/>
        <v>102</v>
      </c>
      <c r="Q2461">
        <f t="shared" si="196"/>
        <v>108.78</v>
      </c>
      <c r="R2461" s="10">
        <f t="shared" si="192"/>
        <v>42407.637557870374</v>
      </c>
      <c r="S2461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5"/>
        <v>101</v>
      </c>
      <c r="Q2462">
        <f t="shared" si="196"/>
        <v>125.99</v>
      </c>
      <c r="R2462" s="10">
        <f t="shared" si="192"/>
        <v>42704.187118055561</v>
      </c>
      <c r="S2462">
        <f t="shared" si="193"/>
        <v>42738.178472222222</v>
      </c>
      <c r="T2462">
        <f t="shared" si="194"/>
        <v>2017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5"/>
        <v>104</v>
      </c>
      <c r="Q2463">
        <f t="shared" si="196"/>
        <v>90.52</v>
      </c>
      <c r="R2463" s="10">
        <f t="shared" si="192"/>
        <v>40784.012696759259</v>
      </c>
      <c r="S2463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5"/>
        <v>111</v>
      </c>
      <c r="Q2464">
        <f t="shared" si="196"/>
        <v>28.88</v>
      </c>
      <c r="R2464" s="10">
        <f t="shared" si="192"/>
        <v>41089.186296296299</v>
      </c>
      <c r="S246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5"/>
        <v>116</v>
      </c>
      <c r="Q2465">
        <f t="shared" si="196"/>
        <v>31</v>
      </c>
      <c r="R2465" s="10">
        <f t="shared" si="192"/>
        <v>41341.111400462964</v>
      </c>
      <c r="S246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5"/>
        <v>111</v>
      </c>
      <c r="Q2466">
        <f t="shared" si="196"/>
        <v>51.67</v>
      </c>
      <c r="R2466" s="10">
        <f t="shared" si="192"/>
        <v>42248.90042824074</v>
      </c>
      <c r="S2466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5"/>
        <v>180</v>
      </c>
      <c r="Q2467">
        <f t="shared" si="196"/>
        <v>26.27</v>
      </c>
      <c r="R2467" s="10">
        <f t="shared" si="192"/>
        <v>41145.719305555554</v>
      </c>
      <c r="S2467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5"/>
        <v>100</v>
      </c>
      <c r="Q2468">
        <f t="shared" si="196"/>
        <v>48.08</v>
      </c>
      <c r="R2468" s="10">
        <f t="shared" si="192"/>
        <v>41373.102465277778</v>
      </c>
      <c r="S2468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5"/>
        <v>119</v>
      </c>
      <c r="Q2469">
        <f t="shared" si="196"/>
        <v>27.56</v>
      </c>
      <c r="R2469" s="10">
        <f t="shared" si="192"/>
        <v>41025.874201388891</v>
      </c>
      <c r="S2469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5"/>
        <v>107</v>
      </c>
      <c r="Q2470">
        <f t="shared" si="196"/>
        <v>36.97</v>
      </c>
      <c r="R2470" s="10">
        <f t="shared" si="192"/>
        <v>41174.154178240737</v>
      </c>
      <c r="S2470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5"/>
        <v>114</v>
      </c>
      <c r="Q2471">
        <f t="shared" si="196"/>
        <v>29.02</v>
      </c>
      <c r="R2471" s="10">
        <f t="shared" si="192"/>
        <v>40557.429733796293</v>
      </c>
      <c r="S2471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5"/>
        <v>103</v>
      </c>
      <c r="Q2472">
        <f t="shared" si="196"/>
        <v>28.66</v>
      </c>
      <c r="R2472" s="10">
        <f t="shared" si="192"/>
        <v>41023.07471064815</v>
      </c>
      <c r="S2472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5"/>
        <v>128</v>
      </c>
      <c r="Q2473">
        <f t="shared" si="196"/>
        <v>37.65</v>
      </c>
      <c r="R2473" s="10">
        <f t="shared" si="192"/>
        <v>40893.992962962962</v>
      </c>
      <c r="S2473">
        <f t="shared" si="193"/>
        <v>40933.992962962962</v>
      </c>
      <c r="T2473">
        <f t="shared" si="194"/>
        <v>2012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5"/>
        <v>136</v>
      </c>
      <c r="Q2474">
        <f t="shared" si="196"/>
        <v>97.9</v>
      </c>
      <c r="R2474" s="10">
        <f t="shared" si="192"/>
        <v>40354.11550925926</v>
      </c>
      <c r="S247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5"/>
        <v>100</v>
      </c>
      <c r="Q2475">
        <f t="shared" si="196"/>
        <v>42.55</v>
      </c>
      <c r="R2475" s="10">
        <f t="shared" si="192"/>
        <v>41193.748483796298</v>
      </c>
      <c r="S247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5"/>
        <v>100</v>
      </c>
      <c r="Q2476">
        <f t="shared" si="196"/>
        <v>131.58000000000001</v>
      </c>
      <c r="R2476" s="10">
        <f t="shared" si="192"/>
        <v>40417.011296296296</v>
      </c>
      <c r="S2476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5"/>
        <v>105</v>
      </c>
      <c r="Q2477">
        <f t="shared" si="196"/>
        <v>32.32</v>
      </c>
      <c r="R2477" s="10">
        <f t="shared" si="192"/>
        <v>40310.287673611114</v>
      </c>
      <c r="S2477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5"/>
        <v>105</v>
      </c>
      <c r="Q2478">
        <f t="shared" si="196"/>
        <v>61.1</v>
      </c>
      <c r="R2478" s="10">
        <f t="shared" si="192"/>
        <v>41913.328356481477</v>
      </c>
      <c r="S2478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5"/>
        <v>171</v>
      </c>
      <c r="Q2479">
        <f t="shared" si="196"/>
        <v>31.34</v>
      </c>
      <c r="R2479" s="10">
        <f t="shared" si="192"/>
        <v>41088.691493055558</v>
      </c>
      <c r="S2479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5"/>
        <v>128</v>
      </c>
      <c r="Q2480">
        <f t="shared" si="196"/>
        <v>129.11000000000001</v>
      </c>
      <c r="R2480" s="10">
        <f t="shared" si="192"/>
        <v>41257.950381944444</v>
      </c>
      <c r="S2480">
        <f t="shared" si="193"/>
        <v>41287.950381944444</v>
      </c>
      <c r="T2480">
        <f t="shared" si="194"/>
        <v>2013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5"/>
        <v>133</v>
      </c>
      <c r="Q2481">
        <f t="shared" si="196"/>
        <v>25.02</v>
      </c>
      <c r="R2481" s="10">
        <f t="shared" si="192"/>
        <v>41107.726782407408</v>
      </c>
      <c r="S2481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5"/>
        <v>100</v>
      </c>
      <c r="Q2482">
        <f t="shared" si="196"/>
        <v>250</v>
      </c>
      <c r="R2482" s="10">
        <f t="shared" si="192"/>
        <v>42227.936157407406</v>
      </c>
      <c r="S2482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5"/>
        <v>113</v>
      </c>
      <c r="Q2483">
        <f t="shared" si="196"/>
        <v>47.54</v>
      </c>
      <c r="R2483" s="10">
        <f t="shared" si="192"/>
        <v>40999.645925925928</v>
      </c>
      <c r="S2483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5"/>
        <v>100</v>
      </c>
      <c r="Q2484">
        <f t="shared" si="196"/>
        <v>40.04</v>
      </c>
      <c r="R2484" s="10">
        <f t="shared" si="192"/>
        <v>40711.782210648147</v>
      </c>
      <c r="S248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5"/>
        <v>114</v>
      </c>
      <c r="Q2485">
        <f t="shared" si="196"/>
        <v>65.84</v>
      </c>
      <c r="R2485" s="10">
        <f t="shared" si="192"/>
        <v>40970.750034722223</v>
      </c>
      <c r="S248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5"/>
        <v>119</v>
      </c>
      <c r="Q2486">
        <f t="shared" si="196"/>
        <v>46.4</v>
      </c>
      <c r="R2486" s="10">
        <f t="shared" si="192"/>
        <v>40771.916701388887</v>
      </c>
      <c r="S2486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5"/>
        <v>103</v>
      </c>
      <c r="Q2487">
        <f t="shared" si="196"/>
        <v>50.37</v>
      </c>
      <c r="R2487" s="10">
        <f t="shared" si="192"/>
        <v>40793.998599537037</v>
      </c>
      <c r="S2487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5"/>
        <v>266</v>
      </c>
      <c r="Q2488">
        <f t="shared" si="196"/>
        <v>26.57</v>
      </c>
      <c r="R2488" s="10">
        <f t="shared" si="192"/>
        <v>40991.708055555559</v>
      </c>
      <c r="S2488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5"/>
        <v>100</v>
      </c>
      <c r="Q2489">
        <f t="shared" si="196"/>
        <v>39.49</v>
      </c>
      <c r="R2489" s="10">
        <f t="shared" si="192"/>
        <v>41026.083298611113</v>
      </c>
      <c r="S2489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5"/>
        <v>107</v>
      </c>
      <c r="Q2490">
        <f t="shared" si="196"/>
        <v>49.25</v>
      </c>
      <c r="R2490" s="10">
        <f t="shared" si="192"/>
        <v>40833.633194444446</v>
      </c>
      <c r="S2490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5"/>
        <v>134</v>
      </c>
      <c r="Q2491">
        <f t="shared" si="196"/>
        <v>62.38</v>
      </c>
      <c r="R2491" s="10">
        <f t="shared" si="192"/>
        <v>41373.690266203703</v>
      </c>
      <c r="S2491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5"/>
        <v>121</v>
      </c>
      <c r="Q2492">
        <f t="shared" si="196"/>
        <v>37.94</v>
      </c>
      <c r="R2492" s="10">
        <f t="shared" si="192"/>
        <v>41023.227731481478</v>
      </c>
      <c r="S2492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5"/>
        <v>103</v>
      </c>
      <c r="Q2493">
        <f t="shared" si="196"/>
        <v>51.6</v>
      </c>
      <c r="R2493" s="10">
        <f t="shared" si="192"/>
        <v>40542.839282407411</v>
      </c>
      <c r="S2493">
        <f t="shared" si="193"/>
        <v>40559.07708333333</v>
      </c>
      <c r="T2493">
        <f t="shared" si="194"/>
        <v>2011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5"/>
        <v>125</v>
      </c>
      <c r="Q2494">
        <f t="shared" si="196"/>
        <v>27.78</v>
      </c>
      <c r="R2494" s="10">
        <f t="shared" si="192"/>
        <v>41024.985972222225</v>
      </c>
      <c r="S249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5"/>
        <v>129</v>
      </c>
      <c r="Q2495">
        <f t="shared" si="196"/>
        <v>99.38</v>
      </c>
      <c r="R2495" s="10">
        <f t="shared" si="192"/>
        <v>41348.168287037035</v>
      </c>
      <c r="S249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5"/>
        <v>101</v>
      </c>
      <c r="Q2496">
        <f t="shared" si="196"/>
        <v>38.85</v>
      </c>
      <c r="R2496" s="10">
        <f t="shared" si="192"/>
        <v>41022.645185185182</v>
      </c>
      <c r="S2496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5"/>
        <v>128</v>
      </c>
      <c r="Q2497">
        <f t="shared" si="196"/>
        <v>45.55</v>
      </c>
      <c r="R2497" s="10">
        <f t="shared" si="192"/>
        <v>41036.946469907409</v>
      </c>
      <c r="S2497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95"/>
        <v>100</v>
      </c>
      <c r="Q2498">
        <f t="shared" si="196"/>
        <v>600</v>
      </c>
      <c r="R2498" s="10">
        <f t="shared" si="192"/>
        <v>41327.996435185189</v>
      </c>
      <c r="S2498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95"/>
        <v>113</v>
      </c>
      <c r="Q2499">
        <f t="shared" si="196"/>
        <v>80.55</v>
      </c>
      <c r="R2499" s="10">
        <f t="shared" ref="R2499:R2562" si="197">(((J2499/60)/60)/24)+DATE(1970,1,1)</f>
        <v>40730.878912037035</v>
      </c>
      <c r="S2499">
        <f t="shared" ref="S2499:S2562" si="198">(((I2499/60)/60)/24)+DATE(1970,1,1)</f>
        <v>40760.878912037035</v>
      </c>
      <c r="T2499">
        <f t="shared" ref="T2499:T2562" si="19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0">
        <f t="shared" si="197"/>
        <v>42017.967442129629</v>
      </c>
      <c r="S2500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0">
        <f t="shared" si="197"/>
        <v>41226.648576388885</v>
      </c>
      <c r="S2501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0">
        <f t="shared" si="197"/>
        <v>41053.772858796299</v>
      </c>
      <c r="S2502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0">
        <f t="shared" si="197"/>
        <v>42244.776666666665</v>
      </c>
      <c r="S2503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0">
        <f t="shared" si="197"/>
        <v>41858.825439814813</v>
      </c>
      <c r="S250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0">
        <f t="shared" si="197"/>
        <v>42498.899398148147</v>
      </c>
      <c r="S250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ref="P2506:P2569" si="200">ROUND((E2506/D2506)*100,0)</f>
        <v>0</v>
      </c>
      <c r="Q2506">
        <f t="shared" ref="Q2506:Q2569" si="201">IFERROR(ROUND(E2506/L2506,2),0)</f>
        <v>0</v>
      </c>
      <c r="R2506" s="10">
        <f t="shared" si="197"/>
        <v>41928.015439814815</v>
      </c>
      <c r="S2506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200"/>
        <v>0</v>
      </c>
      <c r="Q2507">
        <f t="shared" si="201"/>
        <v>0</v>
      </c>
      <c r="R2507" s="10">
        <f t="shared" si="197"/>
        <v>42047.05574074074</v>
      </c>
      <c r="S2507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200"/>
        <v>1</v>
      </c>
      <c r="Q2508">
        <f t="shared" si="201"/>
        <v>15</v>
      </c>
      <c r="R2508" s="10">
        <f t="shared" si="197"/>
        <v>42258.297094907408</v>
      </c>
      <c r="S2508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200"/>
        <v>0</v>
      </c>
      <c r="Q2509">
        <f t="shared" si="201"/>
        <v>0</v>
      </c>
      <c r="R2509" s="10">
        <f t="shared" si="197"/>
        <v>42105.072962962964</v>
      </c>
      <c r="S2509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200"/>
        <v>0</v>
      </c>
      <c r="Q2510">
        <f t="shared" si="201"/>
        <v>0</v>
      </c>
      <c r="R2510" s="10">
        <f t="shared" si="197"/>
        <v>41835.951782407406</v>
      </c>
      <c r="S2510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200"/>
        <v>1</v>
      </c>
      <c r="Q2511">
        <f t="shared" si="201"/>
        <v>35.71</v>
      </c>
      <c r="R2511" s="10">
        <f t="shared" si="197"/>
        <v>42058.809594907405</v>
      </c>
      <c r="S2511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200"/>
        <v>0</v>
      </c>
      <c r="Q2512">
        <f t="shared" si="201"/>
        <v>37.5</v>
      </c>
      <c r="R2512" s="10">
        <f t="shared" si="197"/>
        <v>42078.997361111105</v>
      </c>
      <c r="S2512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200"/>
        <v>0</v>
      </c>
      <c r="Q2513">
        <f t="shared" si="201"/>
        <v>0</v>
      </c>
      <c r="R2513" s="10">
        <f t="shared" si="197"/>
        <v>42371.446909722217</v>
      </c>
      <c r="S2513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200"/>
        <v>0</v>
      </c>
      <c r="Q2514">
        <f t="shared" si="201"/>
        <v>0</v>
      </c>
      <c r="R2514" s="10">
        <f t="shared" si="197"/>
        <v>41971.876863425925</v>
      </c>
      <c r="S25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200"/>
        <v>0</v>
      </c>
      <c r="Q2515">
        <f t="shared" si="201"/>
        <v>0</v>
      </c>
      <c r="R2515" s="10">
        <f t="shared" si="197"/>
        <v>42732.00681712963</v>
      </c>
      <c r="S2515">
        <f t="shared" si="198"/>
        <v>42792.00681712963</v>
      </c>
      <c r="T2515">
        <f t="shared" si="199"/>
        <v>2017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200"/>
        <v>2</v>
      </c>
      <c r="Q2516">
        <f t="shared" si="201"/>
        <v>52.5</v>
      </c>
      <c r="R2516" s="10">
        <f t="shared" si="197"/>
        <v>41854.389780092592</v>
      </c>
      <c r="S2516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200"/>
        <v>19</v>
      </c>
      <c r="Q2517">
        <f t="shared" si="201"/>
        <v>77.5</v>
      </c>
      <c r="R2517" s="10">
        <f t="shared" si="197"/>
        <v>42027.839733796296</v>
      </c>
      <c r="S2517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200"/>
        <v>0</v>
      </c>
      <c r="Q2518">
        <f t="shared" si="201"/>
        <v>0</v>
      </c>
      <c r="R2518" s="10">
        <f t="shared" si="197"/>
        <v>41942.653379629628</v>
      </c>
      <c r="S2518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200"/>
        <v>10</v>
      </c>
      <c r="Q2519">
        <f t="shared" si="201"/>
        <v>53.55</v>
      </c>
      <c r="R2519" s="10">
        <f t="shared" si="197"/>
        <v>42052.802430555559</v>
      </c>
      <c r="S2519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200"/>
        <v>0</v>
      </c>
      <c r="Q2520">
        <f t="shared" si="201"/>
        <v>0</v>
      </c>
      <c r="R2520" s="10">
        <f t="shared" si="197"/>
        <v>41926.680879629632</v>
      </c>
      <c r="S2520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200"/>
        <v>0</v>
      </c>
      <c r="Q2521">
        <f t="shared" si="201"/>
        <v>16.25</v>
      </c>
      <c r="R2521" s="10">
        <f t="shared" si="197"/>
        <v>41809.155138888891</v>
      </c>
      <c r="S2521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200"/>
        <v>0</v>
      </c>
      <c r="Q2522">
        <f t="shared" si="201"/>
        <v>0</v>
      </c>
      <c r="R2522" s="10">
        <f t="shared" si="197"/>
        <v>42612.600520833337</v>
      </c>
      <c r="S2522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200"/>
        <v>109</v>
      </c>
      <c r="Q2523">
        <f t="shared" si="201"/>
        <v>103.68</v>
      </c>
      <c r="R2523" s="10">
        <f t="shared" si="197"/>
        <v>42269.967835648145</v>
      </c>
      <c r="S2523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200"/>
        <v>100</v>
      </c>
      <c r="Q2524">
        <f t="shared" si="201"/>
        <v>185.19</v>
      </c>
      <c r="R2524" s="10">
        <f t="shared" si="197"/>
        <v>42460.573611111111</v>
      </c>
      <c r="S252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200"/>
        <v>156</v>
      </c>
      <c r="Q2525">
        <f t="shared" si="201"/>
        <v>54.15</v>
      </c>
      <c r="R2525" s="10">
        <f t="shared" si="197"/>
        <v>41930.975601851853</v>
      </c>
      <c r="S252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200"/>
        <v>102</v>
      </c>
      <c r="Q2526">
        <f t="shared" si="201"/>
        <v>177.21</v>
      </c>
      <c r="R2526" s="10">
        <f t="shared" si="197"/>
        <v>41961.807372685187</v>
      </c>
      <c r="S2526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200"/>
        <v>100</v>
      </c>
      <c r="Q2527">
        <f t="shared" si="201"/>
        <v>100.33</v>
      </c>
      <c r="R2527" s="10">
        <f t="shared" si="197"/>
        <v>41058.844571759262</v>
      </c>
      <c r="S2527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200"/>
        <v>113</v>
      </c>
      <c r="Q2528">
        <f t="shared" si="201"/>
        <v>136.91</v>
      </c>
      <c r="R2528" s="10">
        <f t="shared" si="197"/>
        <v>41953.091134259259</v>
      </c>
      <c r="S2528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200"/>
        <v>102</v>
      </c>
      <c r="Q2529">
        <f t="shared" si="201"/>
        <v>57.54</v>
      </c>
      <c r="R2529" s="10">
        <f t="shared" si="197"/>
        <v>41546.75105324074</v>
      </c>
      <c r="S2529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200"/>
        <v>107</v>
      </c>
      <c r="Q2530">
        <f t="shared" si="201"/>
        <v>52.96</v>
      </c>
      <c r="R2530" s="10">
        <f t="shared" si="197"/>
        <v>42217.834525462968</v>
      </c>
      <c r="S2530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200"/>
        <v>104</v>
      </c>
      <c r="Q2531">
        <f t="shared" si="201"/>
        <v>82.33</v>
      </c>
      <c r="R2531" s="10">
        <f t="shared" si="197"/>
        <v>40948.080729166664</v>
      </c>
      <c r="S2531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200"/>
        <v>100</v>
      </c>
      <c r="Q2532">
        <f t="shared" si="201"/>
        <v>135.41999999999999</v>
      </c>
      <c r="R2532" s="10">
        <f t="shared" si="197"/>
        <v>42081.864641203705</v>
      </c>
      <c r="S2532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200"/>
        <v>100</v>
      </c>
      <c r="Q2533">
        <f t="shared" si="201"/>
        <v>74.069999999999993</v>
      </c>
      <c r="R2533" s="10">
        <f t="shared" si="197"/>
        <v>42208.680023148147</v>
      </c>
      <c r="S2533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200"/>
        <v>126</v>
      </c>
      <c r="Q2534">
        <f t="shared" si="201"/>
        <v>84.08</v>
      </c>
      <c r="R2534" s="10">
        <f t="shared" si="197"/>
        <v>41107.849143518521</v>
      </c>
      <c r="S253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200"/>
        <v>111</v>
      </c>
      <c r="Q2535">
        <f t="shared" si="201"/>
        <v>61.03</v>
      </c>
      <c r="R2535" s="10">
        <f t="shared" si="197"/>
        <v>41304.751284722224</v>
      </c>
      <c r="S253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200"/>
        <v>105</v>
      </c>
      <c r="Q2536">
        <f t="shared" si="201"/>
        <v>150</v>
      </c>
      <c r="R2536" s="10">
        <f t="shared" si="197"/>
        <v>40127.700370370374</v>
      </c>
      <c r="S2536">
        <f t="shared" si="198"/>
        <v>40179.25</v>
      </c>
      <c r="T2536">
        <f t="shared" si="199"/>
        <v>2010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200"/>
        <v>104</v>
      </c>
      <c r="Q2537">
        <f t="shared" si="201"/>
        <v>266.08999999999997</v>
      </c>
      <c r="R2537" s="10">
        <f t="shared" si="197"/>
        <v>41943.791030092594</v>
      </c>
      <c r="S2537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200"/>
        <v>116</v>
      </c>
      <c r="Q2538">
        <f t="shared" si="201"/>
        <v>7.25</v>
      </c>
      <c r="R2538" s="10">
        <f t="shared" si="197"/>
        <v>41464.106087962966</v>
      </c>
      <c r="S2538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200"/>
        <v>110</v>
      </c>
      <c r="Q2539">
        <f t="shared" si="201"/>
        <v>100</v>
      </c>
      <c r="R2539" s="10">
        <f t="shared" si="197"/>
        <v>40696.648784722223</v>
      </c>
      <c r="S2539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200"/>
        <v>113</v>
      </c>
      <c r="Q2540">
        <f t="shared" si="201"/>
        <v>109.96</v>
      </c>
      <c r="R2540" s="10">
        <f t="shared" si="197"/>
        <v>41298.509965277779</v>
      </c>
      <c r="S2540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200"/>
        <v>100</v>
      </c>
      <c r="Q2541">
        <f t="shared" si="201"/>
        <v>169.92</v>
      </c>
      <c r="R2541" s="10">
        <f t="shared" si="197"/>
        <v>41977.902222222227</v>
      </c>
      <c r="S2541">
        <f t="shared" si="198"/>
        <v>42037.902222222227</v>
      </c>
      <c r="T2541">
        <f t="shared" si="199"/>
        <v>2015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200"/>
        <v>103</v>
      </c>
      <c r="Q2542">
        <f t="shared" si="201"/>
        <v>95.74</v>
      </c>
      <c r="R2542" s="10">
        <f t="shared" si="197"/>
        <v>40785.675011574072</v>
      </c>
      <c r="S2542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200"/>
        <v>107</v>
      </c>
      <c r="Q2543">
        <f t="shared" si="201"/>
        <v>59.46</v>
      </c>
      <c r="R2543" s="10">
        <f t="shared" si="197"/>
        <v>41483.449282407404</v>
      </c>
      <c r="S2543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200"/>
        <v>104</v>
      </c>
      <c r="Q2544">
        <f t="shared" si="201"/>
        <v>55.77</v>
      </c>
      <c r="R2544" s="10">
        <f t="shared" si="197"/>
        <v>41509.426585648151</v>
      </c>
      <c r="S254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200"/>
        <v>156</v>
      </c>
      <c r="Q2545">
        <f t="shared" si="201"/>
        <v>30.08</v>
      </c>
      <c r="R2545" s="10">
        <f t="shared" si="197"/>
        <v>40514.107615740737</v>
      </c>
      <c r="S2545">
        <f t="shared" si="198"/>
        <v>40545.125</v>
      </c>
      <c r="T2545">
        <f t="shared" si="199"/>
        <v>2011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200"/>
        <v>101</v>
      </c>
      <c r="Q2546">
        <f t="shared" si="201"/>
        <v>88.44</v>
      </c>
      <c r="R2546" s="10">
        <f t="shared" si="197"/>
        <v>41068.520474537036</v>
      </c>
      <c r="S2546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200"/>
        <v>195</v>
      </c>
      <c r="Q2547">
        <f t="shared" si="201"/>
        <v>64.03</v>
      </c>
      <c r="R2547" s="10">
        <f t="shared" si="197"/>
        <v>42027.13817129629</v>
      </c>
      <c r="S2547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200"/>
        <v>112</v>
      </c>
      <c r="Q2548">
        <f t="shared" si="201"/>
        <v>60.15</v>
      </c>
      <c r="R2548" s="10">
        <f t="shared" si="197"/>
        <v>41524.858553240738</v>
      </c>
      <c r="S2548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200"/>
        <v>120</v>
      </c>
      <c r="Q2549">
        <f t="shared" si="201"/>
        <v>49.19</v>
      </c>
      <c r="R2549" s="10">
        <f t="shared" si="197"/>
        <v>40973.773182870369</v>
      </c>
      <c r="S2549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200"/>
        <v>102</v>
      </c>
      <c r="Q2550">
        <f t="shared" si="201"/>
        <v>165.16</v>
      </c>
      <c r="R2550" s="10">
        <f t="shared" si="197"/>
        <v>42618.625428240746</v>
      </c>
      <c r="S2550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200"/>
        <v>103</v>
      </c>
      <c r="Q2551">
        <f t="shared" si="201"/>
        <v>43.62</v>
      </c>
      <c r="R2551" s="10">
        <f t="shared" si="197"/>
        <v>41390.757754629631</v>
      </c>
      <c r="S2551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200"/>
        <v>101</v>
      </c>
      <c r="Q2552">
        <f t="shared" si="201"/>
        <v>43.7</v>
      </c>
      <c r="R2552" s="10">
        <f t="shared" si="197"/>
        <v>42228.634328703702</v>
      </c>
      <c r="S2552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200"/>
        <v>103</v>
      </c>
      <c r="Q2553">
        <f t="shared" si="201"/>
        <v>67.42</v>
      </c>
      <c r="R2553" s="10">
        <f t="shared" si="197"/>
        <v>40961.252141203702</v>
      </c>
      <c r="S2553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200"/>
        <v>107</v>
      </c>
      <c r="Q2554">
        <f t="shared" si="201"/>
        <v>177.5</v>
      </c>
      <c r="R2554" s="10">
        <f t="shared" si="197"/>
        <v>42769.809965277775</v>
      </c>
      <c r="S255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200"/>
        <v>156</v>
      </c>
      <c r="Q2555">
        <f t="shared" si="201"/>
        <v>38.880000000000003</v>
      </c>
      <c r="R2555" s="10">
        <f t="shared" si="197"/>
        <v>41113.199155092596</v>
      </c>
      <c r="S255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200"/>
        <v>123</v>
      </c>
      <c r="Q2556">
        <f t="shared" si="201"/>
        <v>54.99</v>
      </c>
      <c r="R2556" s="10">
        <f t="shared" si="197"/>
        <v>42125.078275462962</v>
      </c>
      <c r="S2556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200"/>
        <v>107</v>
      </c>
      <c r="Q2557">
        <f t="shared" si="201"/>
        <v>61.34</v>
      </c>
      <c r="R2557" s="10">
        <f t="shared" si="197"/>
        <v>41026.655011574076</v>
      </c>
      <c r="S2557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200"/>
        <v>106</v>
      </c>
      <c r="Q2558">
        <f t="shared" si="201"/>
        <v>23.12</v>
      </c>
      <c r="R2558" s="10">
        <f t="shared" si="197"/>
        <v>41222.991400462961</v>
      </c>
      <c r="S2558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200"/>
        <v>118</v>
      </c>
      <c r="Q2559">
        <f t="shared" si="201"/>
        <v>29.61</v>
      </c>
      <c r="R2559" s="10">
        <f t="shared" si="197"/>
        <v>41744.745208333334</v>
      </c>
      <c r="S2559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200"/>
        <v>109</v>
      </c>
      <c r="Q2560">
        <f t="shared" si="201"/>
        <v>75.61</v>
      </c>
      <c r="R2560" s="10">
        <f t="shared" si="197"/>
        <v>42093.860023148154</v>
      </c>
      <c r="S2560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200"/>
        <v>111</v>
      </c>
      <c r="Q2561">
        <f t="shared" si="201"/>
        <v>35.6</v>
      </c>
      <c r="R2561" s="10">
        <f t="shared" si="197"/>
        <v>40829.873657407406</v>
      </c>
      <c r="S2561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200"/>
        <v>100</v>
      </c>
      <c r="Q2562">
        <f t="shared" si="201"/>
        <v>143</v>
      </c>
      <c r="R2562" s="10">
        <f t="shared" si="197"/>
        <v>42039.951087962967</v>
      </c>
      <c r="S2562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200"/>
        <v>0</v>
      </c>
      <c r="Q2563">
        <f t="shared" si="201"/>
        <v>0</v>
      </c>
      <c r="R2563" s="10">
        <f t="shared" ref="R2563:R2626" si="202">(((J2563/60)/60)/24)+DATE(1970,1,1)</f>
        <v>42260.528807870374</v>
      </c>
      <c r="S2563">
        <f t="shared" ref="S2563:S2626" si="203">(((I2563/60)/60)/24)+DATE(1970,1,1)</f>
        <v>42290.528807870374</v>
      </c>
      <c r="T2563">
        <f t="shared" ref="T2563:T2626" si="204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0">
        <f t="shared" si="202"/>
        <v>42594.524756944447</v>
      </c>
      <c r="S256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0">
        <f t="shared" si="202"/>
        <v>42155.139479166668</v>
      </c>
      <c r="S256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0">
        <f t="shared" si="202"/>
        <v>41822.040497685186</v>
      </c>
      <c r="S2566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0">
        <f t="shared" si="202"/>
        <v>42440.650335648148</v>
      </c>
      <c r="S2567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0">
        <f t="shared" si="202"/>
        <v>41842.980879629627</v>
      </c>
      <c r="S2568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0">
        <f t="shared" si="202"/>
        <v>42087.878912037035</v>
      </c>
      <c r="S2569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ref="P2570:P2633" si="205">ROUND((E2570/D2570)*100,0)</f>
        <v>1</v>
      </c>
      <c r="Q2570">
        <f t="shared" ref="Q2570:Q2633" si="206">IFERROR(ROUND(E2570/L2570,2),0)</f>
        <v>50</v>
      </c>
      <c r="R2570" s="10">
        <f t="shared" si="202"/>
        <v>42584.666597222225</v>
      </c>
      <c r="S2570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5"/>
        <v>2</v>
      </c>
      <c r="Q2571">
        <f t="shared" si="206"/>
        <v>72.5</v>
      </c>
      <c r="R2571" s="10">
        <f t="shared" si="202"/>
        <v>42234.105462962965</v>
      </c>
      <c r="S2571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5"/>
        <v>1</v>
      </c>
      <c r="Q2572">
        <f t="shared" si="206"/>
        <v>29.5</v>
      </c>
      <c r="R2572" s="10">
        <f t="shared" si="202"/>
        <v>42744.903182870374</v>
      </c>
      <c r="S2572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5"/>
        <v>0</v>
      </c>
      <c r="Q2573">
        <f t="shared" si="206"/>
        <v>62.5</v>
      </c>
      <c r="R2573" s="10">
        <f t="shared" si="202"/>
        <v>42449.341678240744</v>
      </c>
      <c r="S2573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5"/>
        <v>0</v>
      </c>
      <c r="Q2574">
        <f t="shared" si="206"/>
        <v>0</v>
      </c>
      <c r="R2574" s="10">
        <f t="shared" si="202"/>
        <v>42077.119409722218</v>
      </c>
      <c r="S257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5"/>
        <v>0</v>
      </c>
      <c r="Q2575">
        <f t="shared" si="206"/>
        <v>0</v>
      </c>
      <c r="R2575" s="10">
        <f t="shared" si="202"/>
        <v>41829.592002314814</v>
      </c>
      <c r="S257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5"/>
        <v>0</v>
      </c>
      <c r="Q2576">
        <f t="shared" si="206"/>
        <v>0</v>
      </c>
      <c r="R2576" s="10">
        <f t="shared" si="202"/>
        <v>42487.825752314813</v>
      </c>
      <c r="S2576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5"/>
        <v>0</v>
      </c>
      <c r="Q2577">
        <f t="shared" si="206"/>
        <v>0</v>
      </c>
      <c r="R2577" s="10">
        <f t="shared" si="202"/>
        <v>41986.108726851846</v>
      </c>
      <c r="S2577">
        <f t="shared" si="203"/>
        <v>42016.108726851846</v>
      </c>
      <c r="T2577">
        <f t="shared" si="204"/>
        <v>2015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5"/>
        <v>0</v>
      </c>
      <c r="Q2578">
        <f t="shared" si="206"/>
        <v>0</v>
      </c>
      <c r="R2578" s="10">
        <f t="shared" si="202"/>
        <v>42060.00980324074</v>
      </c>
      <c r="S2578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5"/>
        <v>0</v>
      </c>
      <c r="Q2579">
        <f t="shared" si="206"/>
        <v>0</v>
      </c>
      <c r="R2579" s="10">
        <f t="shared" si="202"/>
        <v>41830.820567129631</v>
      </c>
      <c r="S2579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5"/>
        <v>0</v>
      </c>
      <c r="Q2580">
        <f t="shared" si="206"/>
        <v>0</v>
      </c>
      <c r="R2580" s="10">
        <f t="shared" si="202"/>
        <v>42238.022905092599</v>
      </c>
      <c r="S2580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5"/>
        <v>0</v>
      </c>
      <c r="Q2581">
        <f t="shared" si="206"/>
        <v>23.08</v>
      </c>
      <c r="R2581" s="10">
        <f t="shared" si="202"/>
        <v>41837.829895833333</v>
      </c>
      <c r="S2581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5"/>
        <v>1</v>
      </c>
      <c r="Q2582">
        <f t="shared" si="206"/>
        <v>25.5</v>
      </c>
      <c r="R2582" s="10">
        <f t="shared" si="202"/>
        <v>42110.326423611114</v>
      </c>
      <c r="S2582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5"/>
        <v>11</v>
      </c>
      <c r="Q2583">
        <f t="shared" si="206"/>
        <v>48.18</v>
      </c>
      <c r="R2583" s="10">
        <f t="shared" si="202"/>
        <v>42294.628449074073</v>
      </c>
      <c r="S2583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5"/>
        <v>0</v>
      </c>
      <c r="Q2584">
        <f t="shared" si="206"/>
        <v>1</v>
      </c>
      <c r="R2584" s="10">
        <f t="shared" si="202"/>
        <v>42642.988819444443</v>
      </c>
      <c r="S258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5"/>
        <v>1</v>
      </c>
      <c r="Q2585">
        <f t="shared" si="206"/>
        <v>1</v>
      </c>
      <c r="R2585" s="10">
        <f t="shared" si="202"/>
        <v>42019.76944444445</v>
      </c>
      <c r="S258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5"/>
        <v>0</v>
      </c>
      <c r="Q2586">
        <f t="shared" si="206"/>
        <v>0</v>
      </c>
      <c r="R2586" s="10">
        <f t="shared" si="202"/>
        <v>42140.173252314817</v>
      </c>
      <c r="S2586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5"/>
        <v>0</v>
      </c>
      <c r="Q2587">
        <f t="shared" si="206"/>
        <v>50</v>
      </c>
      <c r="R2587" s="10">
        <f t="shared" si="202"/>
        <v>41795.963333333333</v>
      </c>
      <c r="S2587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5"/>
        <v>0</v>
      </c>
      <c r="Q2588">
        <f t="shared" si="206"/>
        <v>5</v>
      </c>
      <c r="R2588" s="10">
        <f t="shared" si="202"/>
        <v>42333.330277777779</v>
      </c>
      <c r="S2588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5"/>
        <v>2</v>
      </c>
      <c r="Q2589">
        <f t="shared" si="206"/>
        <v>202.83</v>
      </c>
      <c r="R2589" s="10">
        <f t="shared" si="202"/>
        <v>42338.675381944442</v>
      </c>
      <c r="S2589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5"/>
        <v>4</v>
      </c>
      <c r="Q2590">
        <f t="shared" si="206"/>
        <v>29.13</v>
      </c>
      <c r="R2590" s="10">
        <f t="shared" si="202"/>
        <v>42042.676226851851</v>
      </c>
      <c r="S2590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5"/>
        <v>0</v>
      </c>
      <c r="Q2591">
        <f t="shared" si="206"/>
        <v>5</v>
      </c>
      <c r="R2591" s="10">
        <f t="shared" si="202"/>
        <v>42422.536192129628</v>
      </c>
      <c r="S2591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5"/>
        <v>0</v>
      </c>
      <c r="Q2592">
        <f t="shared" si="206"/>
        <v>0</v>
      </c>
      <c r="R2592" s="10">
        <f t="shared" si="202"/>
        <v>42388.589085648149</v>
      </c>
      <c r="S2592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5"/>
        <v>2</v>
      </c>
      <c r="Q2593">
        <f t="shared" si="206"/>
        <v>13</v>
      </c>
      <c r="R2593" s="10">
        <f t="shared" si="202"/>
        <v>42382.906527777777</v>
      </c>
      <c r="S2593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5"/>
        <v>0</v>
      </c>
      <c r="Q2594">
        <f t="shared" si="206"/>
        <v>50</v>
      </c>
      <c r="R2594" s="10">
        <f t="shared" si="202"/>
        <v>41887.801168981481</v>
      </c>
      <c r="S259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5"/>
        <v>0</v>
      </c>
      <c r="Q2595">
        <f t="shared" si="206"/>
        <v>0</v>
      </c>
      <c r="R2595" s="10">
        <f t="shared" si="202"/>
        <v>42089.84520833334</v>
      </c>
      <c r="S259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5"/>
        <v>0</v>
      </c>
      <c r="Q2596">
        <f t="shared" si="206"/>
        <v>1</v>
      </c>
      <c r="R2596" s="10">
        <f t="shared" si="202"/>
        <v>41828.967916666668</v>
      </c>
      <c r="S2596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5"/>
        <v>12</v>
      </c>
      <c r="Q2597">
        <f t="shared" si="206"/>
        <v>96.05</v>
      </c>
      <c r="R2597" s="10">
        <f t="shared" si="202"/>
        <v>42760.244212962964</v>
      </c>
      <c r="S2597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5"/>
        <v>24</v>
      </c>
      <c r="Q2598">
        <f t="shared" si="206"/>
        <v>305.77999999999997</v>
      </c>
      <c r="R2598" s="10">
        <f t="shared" si="202"/>
        <v>41828.664456018516</v>
      </c>
      <c r="S2598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5"/>
        <v>6</v>
      </c>
      <c r="Q2599">
        <f t="shared" si="206"/>
        <v>12.14</v>
      </c>
      <c r="R2599" s="10">
        <f t="shared" si="202"/>
        <v>42510.341631944444</v>
      </c>
      <c r="S2599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5"/>
        <v>39</v>
      </c>
      <c r="Q2600">
        <f t="shared" si="206"/>
        <v>83.57</v>
      </c>
      <c r="R2600" s="10">
        <f t="shared" si="202"/>
        <v>42240.840289351851</v>
      </c>
      <c r="S2600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5"/>
        <v>1</v>
      </c>
      <c r="Q2601">
        <f t="shared" si="206"/>
        <v>18</v>
      </c>
      <c r="R2601" s="10">
        <f t="shared" si="202"/>
        <v>41809.754016203704</v>
      </c>
      <c r="S2601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5"/>
        <v>7</v>
      </c>
      <c r="Q2602">
        <f t="shared" si="206"/>
        <v>115.53</v>
      </c>
      <c r="R2602" s="10">
        <f t="shared" si="202"/>
        <v>42394.900462962964</v>
      </c>
      <c r="S2602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5"/>
        <v>661</v>
      </c>
      <c r="Q2603">
        <f t="shared" si="206"/>
        <v>21.9</v>
      </c>
      <c r="R2603" s="10">
        <f t="shared" si="202"/>
        <v>41150.902187499996</v>
      </c>
      <c r="S2603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5"/>
        <v>326</v>
      </c>
      <c r="Q2604">
        <f t="shared" si="206"/>
        <v>80.02</v>
      </c>
      <c r="R2604" s="10">
        <f t="shared" si="202"/>
        <v>41915.747314814813</v>
      </c>
      <c r="S260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5"/>
        <v>101</v>
      </c>
      <c r="Q2605">
        <f t="shared" si="206"/>
        <v>35.520000000000003</v>
      </c>
      <c r="R2605" s="10">
        <f t="shared" si="202"/>
        <v>41617.912662037037</v>
      </c>
      <c r="S260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5"/>
        <v>104</v>
      </c>
      <c r="Q2606">
        <f t="shared" si="206"/>
        <v>64.930000000000007</v>
      </c>
      <c r="R2606" s="10">
        <f t="shared" si="202"/>
        <v>40998.051192129627</v>
      </c>
      <c r="S2606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5"/>
        <v>107</v>
      </c>
      <c r="Q2607">
        <f t="shared" si="206"/>
        <v>60.97</v>
      </c>
      <c r="R2607" s="10">
        <f t="shared" si="202"/>
        <v>42508.541550925926</v>
      </c>
      <c r="S2607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5"/>
        <v>110</v>
      </c>
      <c r="Q2608">
        <f t="shared" si="206"/>
        <v>31.44</v>
      </c>
      <c r="R2608" s="10">
        <f t="shared" si="202"/>
        <v>41726.712754629632</v>
      </c>
      <c r="S2608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5"/>
        <v>408</v>
      </c>
      <c r="Q2609">
        <f t="shared" si="206"/>
        <v>81.95</v>
      </c>
      <c r="R2609" s="10">
        <f t="shared" si="202"/>
        <v>42184.874675925923</v>
      </c>
      <c r="S2609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5"/>
        <v>224</v>
      </c>
      <c r="Q2610">
        <f t="shared" si="206"/>
        <v>58.93</v>
      </c>
      <c r="R2610" s="10">
        <f t="shared" si="202"/>
        <v>42767.801712962959</v>
      </c>
      <c r="S2610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5"/>
        <v>304</v>
      </c>
      <c r="Q2611">
        <f t="shared" si="206"/>
        <v>157.29</v>
      </c>
      <c r="R2611" s="10">
        <f t="shared" si="202"/>
        <v>41075.237858796296</v>
      </c>
      <c r="S2611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5"/>
        <v>141</v>
      </c>
      <c r="Q2612">
        <f t="shared" si="206"/>
        <v>55.76</v>
      </c>
      <c r="R2612" s="10">
        <f t="shared" si="202"/>
        <v>42564.881076388891</v>
      </c>
      <c r="S2612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5"/>
        <v>2791</v>
      </c>
      <c r="Q2613">
        <f t="shared" si="206"/>
        <v>83.8</v>
      </c>
      <c r="R2613" s="10">
        <f t="shared" si="202"/>
        <v>42704.335810185185</v>
      </c>
      <c r="S2613">
        <f t="shared" si="203"/>
        <v>42737.957638888889</v>
      </c>
      <c r="T2613">
        <f t="shared" si="204"/>
        <v>2017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5"/>
        <v>172</v>
      </c>
      <c r="Q2614">
        <f t="shared" si="206"/>
        <v>58.42</v>
      </c>
      <c r="R2614" s="10">
        <f t="shared" si="202"/>
        <v>41982.143171296295</v>
      </c>
      <c r="S2614">
        <f t="shared" si="203"/>
        <v>42013.143171296295</v>
      </c>
      <c r="T2614">
        <f t="shared" si="204"/>
        <v>2015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5"/>
        <v>101</v>
      </c>
      <c r="Q2615">
        <f t="shared" si="206"/>
        <v>270.57</v>
      </c>
      <c r="R2615" s="10">
        <f t="shared" si="202"/>
        <v>41143.81821759259</v>
      </c>
      <c r="S261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5"/>
        <v>102</v>
      </c>
      <c r="Q2616">
        <f t="shared" si="206"/>
        <v>107.1</v>
      </c>
      <c r="R2616" s="10">
        <f t="shared" si="202"/>
        <v>41730.708472222221</v>
      </c>
      <c r="S2616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5"/>
        <v>170</v>
      </c>
      <c r="Q2617">
        <f t="shared" si="206"/>
        <v>47.18</v>
      </c>
      <c r="R2617" s="10">
        <f t="shared" si="202"/>
        <v>42453.49726851852</v>
      </c>
      <c r="S2617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5"/>
        <v>115</v>
      </c>
      <c r="Q2618">
        <f t="shared" si="206"/>
        <v>120.31</v>
      </c>
      <c r="R2618" s="10">
        <f t="shared" si="202"/>
        <v>42211.99454861111</v>
      </c>
      <c r="S2618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5"/>
        <v>878</v>
      </c>
      <c r="Q2619">
        <f t="shared" si="206"/>
        <v>27.6</v>
      </c>
      <c r="R2619" s="10">
        <f t="shared" si="202"/>
        <v>41902.874432870369</v>
      </c>
      <c r="S2619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5"/>
        <v>105</v>
      </c>
      <c r="Q2620">
        <f t="shared" si="206"/>
        <v>205.3</v>
      </c>
      <c r="R2620" s="10">
        <f t="shared" si="202"/>
        <v>42279.792372685188</v>
      </c>
      <c r="S2620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5"/>
        <v>188</v>
      </c>
      <c r="Q2621">
        <f t="shared" si="206"/>
        <v>35.549999999999997</v>
      </c>
      <c r="R2621" s="10">
        <f t="shared" si="202"/>
        <v>42273.884305555555</v>
      </c>
      <c r="S2621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5"/>
        <v>144</v>
      </c>
      <c r="Q2622">
        <f t="shared" si="206"/>
        <v>74.64</v>
      </c>
      <c r="R2622" s="10">
        <f t="shared" si="202"/>
        <v>42251.16715277778</v>
      </c>
      <c r="S2622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5"/>
        <v>146</v>
      </c>
      <c r="Q2623">
        <f t="shared" si="206"/>
        <v>47.06</v>
      </c>
      <c r="R2623" s="10">
        <f t="shared" si="202"/>
        <v>42115.74754629629</v>
      </c>
      <c r="S2623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5"/>
        <v>131</v>
      </c>
      <c r="Q2624">
        <f t="shared" si="206"/>
        <v>26.59</v>
      </c>
      <c r="R2624" s="10">
        <f t="shared" si="202"/>
        <v>42689.74324074074</v>
      </c>
      <c r="S262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5"/>
        <v>114</v>
      </c>
      <c r="Q2625">
        <f t="shared" si="206"/>
        <v>36.770000000000003</v>
      </c>
      <c r="R2625" s="10">
        <f t="shared" si="202"/>
        <v>42692.256550925929</v>
      </c>
      <c r="S262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205"/>
        <v>1379</v>
      </c>
      <c r="Q2626">
        <f t="shared" si="206"/>
        <v>31.82</v>
      </c>
      <c r="R2626" s="10">
        <f t="shared" si="202"/>
        <v>41144.42155092593</v>
      </c>
      <c r="S2626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205"/>
        <v>956</v>
      </c>
      <c r="Q2627">
        <f t="shared" si="206"/>
        <v>27.58</v>
      </c>
      <c r="R2627" s="10">
        <f t="shared" ref="R2627:R2690" si="207">(((J2627/60)/60)/24)+DATE(1970,1,1)</f>
        <v>42658.810277777782</v>
      </c>
      <c r="S2627">
        <f t="shared" ref="S2627:S2690" si="208">(((I2627/60)/60)/24)+DATE(1970,1,1)</f>
        <v>42683.851944444439</v>
      </c>
      <c r="T2627">
        <f t="shared" ref="T2627:T2690" si="209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0">
        <f t="shared" si="207"/>
        <v>42128.628113425926</v>
      </c>
      <c r="S2628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0">
        <f t="shared" si="207"/>
        <v>42304.829409722224</v>
      </c>
      <c r="S2629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0">
        <f t="shared" si="207"/>
        <v>41953.966053240743</v>
      </c>
      <c r="S2630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0">
        <f t="shared" si="207"/>
        <v>42108.538449074069</v>
      </c>
      <c r="S2631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0">
        <f t="shared" si="207"/>
        <v>42524.105462962965</v>
      </c>
      <c r="S2632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0">
        <f t="shared" si="207"/>
        <v>42218.169293981482</v>
      </c>
      <c r="S2633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ref="P2634:P2697" si="210">ROUND((E2634/D2634)*100,0)</f>
        <v>137</v>
      </c>
      <c r="Q2634">
        <f t="shared" ref="Q2634:Q2697" si="211">IFERROR(ROUND(E2634/L2634,2),0)</f>
        <v>34.9</v>
      </c>
      <c r="R2634" s="10">
        <f t="shared" si="207"/>
        <v>42494.061793981484</v>
      </c>
      <c r="S263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10"/>
        <v>355</v>
      </c>
      <c r="Q2635">
        <f t="shared" si="211"/>
        <v>89.1</v>
      </c>
      <c r="R2635" s="10">
        <f t="shared" si="207"/>
        <v>41667.823287037041</v>
      </c>
      <c r="S263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10"/>
        <v>106</v>
      </c>
      <c r="Q2636">
        <f t="shared" si="211"/>
        <v>39.44</v>
      </c>
      <c r="R2636" s="10">
        <f t="shared" si="207"/>
        <v>42612.656493055561</v>
      </c>
      <c r="S2636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10"/>
        <v>100</v>
      </c>
      <c r="Q2637">
        <f t="shared" si="211"/>
        <v>136.9</v>
      </c>
      <c r="R2637" s="10">
        <f t="shared" si="207"/>
        <v>42037.950937500005</v>
      </c>
      <c r="S2637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10"/>
        <v>187</v>
      </c>
      <c r="Q2638">
        <f t="shared" si="211"/>
        <v>37.46</v>
      </c>
      <c r="R2638" s="10">
        <f t="shared" si="207"/>
        <v>42636.614745370374</v>
      </c>
      <c r="S2638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10"/>
        <v>166</v>
      </c>
      <c r="Q2639">
        <f t="shared" si="211"/>
        <v>31.96</v>
      </c>
      <c r="R2639" s="10">
        <f t="shared" si="207"/>
        <v>42639.549479166672</v>
      </c>
      <c r="S2639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10"/>
        <v>102</v>
      </c>
      <c r="Q2640">
        <f t="shared" si="211"/>
        <v>25.21</v>
      </c>
      <c r="R2640" s="10">
        <f t="shared" si="207"/>
        <v>41989.913136574076</v>
      </c>
      <c r="S2640">
        <f t="shared" si="208"/>
        <v>42019.913136574076</v>
      </c>
      <c r="T2640">
        <f t="shared" si="209"/>
        <v>2015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10"/>
        <v>164</v>
      </c>
      <c r="Q2641">
        <f t="shared" si="211"/>
        <v>10.039999999999999</v>
      </c>
      <c r="R2641" s="10">
        <f t="shared" si="207"/>
        <v>42024.86513888889</v>
      </c>
      <c r="S2641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10"/>
        <v>106</v>
      </c>
      <c r="Q2642">
        <f t="shared" si="211"/>
        <v>45.94</v>
      </c>
      <c r="R2642" s="10">
        <f t="shared" si="207"/>
        <v>42103.160578703704</v>
      </c>
      <c r="S2642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10"/>
        <v>1</v>
      </c>
      <c r="Q2643">
        <f t="shared" si="211"/>
        <v>15</v>
      </c>
      <c r="R2643" s="10">
        <f t="shared" si="207"/>
        <v>41880.827118055553</v>
      </c>
      <c r="S2643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10"/>
        <v>0</v>
      </c>
      <c r="Q2644">
        <f t="shared" si="211"/>
        <v>0</v>
      </c>
      <c r="R2644" s="10">
        <f t="shared" si="207"/>
        <v>42536.246620370366</v>
      </c>
      <c r="S264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10"/>
        <v>34</v>
      </c>
      <c r="Q2645">
        <f t="shared" si="211"/>
        <v>223.58</v>
      </c>
      <c r="R2645" s="10">
        <f t="shared" si="207"/>
        <v>42689.582349537035</v>
      </c>
      <c r="S264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10"/>
        <v>2</v>
      </c>
      <c r="Q2646">
        <f t="shared" si="211"/>
        <v>39.479999999999997</v>
      </c>
      <c r="R2646" s="10">
        <f t="shared" si="207"/>
        <v>42774.792071759264</v>
      </c>
      <c r="S2646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10"/>
        <v>11</v>
      </c>
      <c r="Q2647">
        <f t="shared" si="211"/>
        <v>91.3</v>
      </c>
      <c r="R2647" s="10">
        <f t="shared" si="207"/>
        <v>41921.842627314814</v>
      </c>
      <c r="S2647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10"/>
        <v>8</v>
      </c>
      <c r="Q2648">
        <f t="shared" si="211"/>
        <v>78.67</v>
      </c>
      <c r="R2648" s="10">
        <f t="shared" si="207"/>
        <v>42226.313298611116</v>
      </c>
      <c r="S2648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10"/>
        <v>1</v>
      </c>
      <c r="Q2649">
        <f t="shared" si="211"/>
        <v>12</v>
      </c>
      <c r="R2649" s="10">
        <f t="shared" si="207"/>
        <v>42200.261793981481</v>
      </c>
      <c r="S2649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10"/>
        <v>1</v>
      </c>
      <c r="Q2650">
        <f t="shared" si="211"/>
        <v>17.670000000000002</v>
      </c>
      <c r="R2650" s="10">
        <f t="shared" si="207"/>
        <v>42408.714814814812</v>
      </c>
      <c r="S2650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10"/>
        <v>0</v>
      </c>
      <c r="Q2651">
        <f t="shared" si="211"/>
        <v>41.33</v>
      </c>
      <c r="R2651" s="10">
        <f t="shared" si="207"/>
        <v>42341.99700231482</v>
      </c>
      <c r="S2651">
        <f t="shared" si="208"/>
        <v>42401.99700231482</v>
      </c>
      <c r="T2651">
        <f t="shared" si="209"/>
        <v>2016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10"/>
        <v>1</v>
      </c>
      <c r="Q2652">
        <f t="shared" si="211"/>
        <v>71.599999999999994</v>
      </c>
      <c r="R2652" s="10">
        <f t="shared" si="207"/>
        <v>42695.624340277776</v>
      </c>
      <c r="S2652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10"/>
        <v>2</v>
      </c>
      <c r="Q2653">
        <f t="shared" si="211"/>
        <v>307.82</v>
      </c>
      <c r="R2653" s="10">
        <f t="shared" si="207"/>
        <v>42327.805659722217</v>
      </c>
      <c r="S2653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10"/>
        <v>1</v>
      </c>
      <c r="Q2654">
        <f t="shared" si="211"/>
        <v>80.45</v>
      </c>
      <c r="R2654" s="10">
        <f t="shared" si="207"/>
        <v>41953.158854166672</v>
      </c>
      <c r="S265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10"/>
        <v>12</v>
      </c>
      <c r="Q2655">
        <f t="shared" si="211"/>
        <v>83.94</v>
      </c>
      <c r="R2655" s="10">
        <f t="shared" si="207"/>
        <v>41771.651932870373</v>
      </c>
      <c r="S265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10"/>
        <v>0</v>
      </c>
      <c r="Q2656">
        <f t="shared" si="211"/>
        <v>8.5</v>
      </c>
      <c r="R2656" s="10">
        <f t="shared" si="207"/>
        <v>42055.600995370376</v>
      </c>
      <c r="S2656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10"/>
        <v>21</v>
      </c>
      <c r="Q2657">
        <f t="shared" si="211"/>
        <v>73.37</v>
      </c>
      <c r="R2657" s="10">
        <f t="shared" si="207"/>
        <v>42381.866284722222</v>
      </c>
      <c r="S2657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10"/>
        <v>11</v>
      </c>
      <c r="Q2658">
        <f t="shared" si="211"/>
        <v>112.86</v>
      </c>
      <c r="R2658" s="10">
        <f t="shared" si="207"/>
        <v>42767.688518518517</v>
      </c>
      <c r="S2658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10"/>
        <v>19</v>
      </c>
      <c r="Q2659">
        <f t="shared" si="211"/>
        <v>95.28</v>
      </c>
      <c r="R2659" s="10">
        <f t="shared" si="207"/>
        <v>42551.928854166668</v>
      </c>
      <c r="S2659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10"/>
        <v>0</v>
      </c>
      <c r="Q2660">
        <f t="shared" si="211"/>
        <v>22.75</v>
      </c>
      <c r="R2660" s="10">
        <f t="shared" si="207"/>
        <v>42551.884189814817</v>
      </c>
      <c r="S2660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10"/>
        <v>3</v>
      </c>
      <c r="Q2661">
        <f t="shared" si="211"/>
        <v>133.30000000000001</v>
      </c>
      <c r="R2661" s="10">
        <f t="shared" si="207"/>
        <v>42082.069560185191</v>
      </c>
      <c r="S2661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10"/>
        <v>0</v>
      </c>
      <c r="Q2662">
        <f t="shared" si="211"/>
        <v>3.8</v>
      </c>
      <c r="R2662" s="10">
        <f t="shared" si="207"/>
        <v>42272.713171296295</v>
      </c>
      <c r="S2662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10"/>
        <v>103</v>
      </c>
      <c r="Q2663">
        <f t="shared" si="211"/>
        <v>85.75</v>
      </c>
      <c r="R2663" s="10">
        <f t="shared" si="207"/>
        <v>41542.958449074074</v>
      </c>
      <c r="S2663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10"/>
        <v>107</v>
      </c>
      <c r="Q2664">
        <f t="shared" si="211"/>
        <v>267</v>
      </c>
      <c r="R2664" s="10">
        <f t="shared" si="207"/>
        <v>42207.746678240743</v>
      </c>
      <c r="S266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10"/>
        <v>105</v>
      </c>
      <c r="Q2665">
        <f t="shared" si="211"/>
        <v>373.56</v>
      </c>
      <c r="R2665" s="10">
        <f t="shared" si="207"/>
        <v>42222.622766203705</v>
      </c>
      <c r="S266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10"/>
        <v>103</v>
      </c>
      <c r="Q2666">
        <f t="shared" si="211"/>
        <v>174.04</v>
      </c>
      <c r="R2666" s="10">
        <f t="shared" si="207"/>
        <v>42313.02542824074</v>
      </c>
      <c r="S2666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10"/>
        <v>123</v>
      </c>
      <c r="Q2667">
        <f t="shared" si="211"/>
        <v>93.7</v>
      </c>
      <c r="R2667" s="10">
        <f t="shared" si="207"/>
        <v>42083.895532407405</v>
      </c>
      <c r="S2667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10"/>
        <v>159</v>
      </c>
      <c r="Q2668">
        <f t="shared" si="211"/>
        <v>77.33</v>
      </c>
      <c r="R2668" s="10">
        <f t="shared" si="207"/>
        <v>42235.764340277776</v>
      </c>
      <c r="S2668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10"/>
        <v>111</v>
      </c>
      <c r="Q2669">
        <f t="shared" si="211"/>
        <v>92.22</v>
      </c>
      <c r="R2669" s="10">
        <f t="shared" si="207"/>
        <v>42380.926111111112</v>
      </c>
      <c r="S2669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10"/>
        <v>171</v>
      </c>
      <c r="Q2670">
        <f t="shared" si="211"/>
        <v>60.96</v>
      </c>
      <c r="R2670" s="10">
        <f t="shared" si="207"/>
        <v>42275.588715277772</v>
      </c>
      <c r="S2670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10"/>
        <v>125</v>
      </c>
      <c r="Q2671">
        <f t="shared" si="211"/>
        <v>91</v>
      </c>
      <c r="R2671" s="10">
        <f t="shared" si="207"/>
        <v>42319.035833333335</v>
      </c>
      <c r="S2671">
        <f t="shared" si="208"/>
        <v>42379.035833333335</v>
      </c>
      <c r="T2671">
        <f t="shared" si="209"/>
        <v>2016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10"/>
        <v>6</v>
      </c>
      <c r="Q2672">
        <f t="shared" si="211"/>
        <v>41.58</v>
      </c>
      <c r="R2672" s="10">
        <f t="shared" si="207"/>
        <v>41821.020601851851</v>
      </c>
      <c r="S2672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10"/>
        <v>11</v>
      </c>
      <c r="Q2673">
        <f t="shared" si="211"/>
        <v>33.76</v>
      </c>
      <c r="R2673" s="10">
        <f t="shared" si="207"/>
        <v>41962.749027777783</v>
      </c>
      <c r="S2673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10"/>
        <v>33</v>
      </c>
      <c r="Q2674">
        <f t="shared" si="211"/>
        <v>70.62</v>
      </c>
      <c r="R2674" s="10">
        <f t="shared" si="207"/>
        <v>42344.884143518517</v>
      </c>
      <c r="S267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10"/>
        <v>28</v>
      </c>
      <c r="Q2675">
        <f t="shared" si="211"/>
        <v>167.15</v>
      </c>
      <c r="R2675" s="10">
        <f t="shared" si="207"/>
        <v>41912.541655092595</v>
      </c>
      <c r="S267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10"/>
        <v>63</v>
      </c>
      <c r="Q2676">
        <f t="shared" si="211"/>
        <v>128.62</v>
      </c>
      <c r="R2676" s="10">
        <f t="shared" si="207"/>
        <v>42529.632754629631</v>
      </c>
      <c r="S2676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10"/>
        <v>8</v>
      </c>
      <c r="Q2677">
        <f t="shared" si="211"/>
        <v>65.41</v>
      </c>
      <c r="R2677" s="10">
        <f t="shared" si="207"/>
        <v>41923.857511574075</v>
      </c>
      <c r="S2677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10"/>
        <v>50</v>
      </c>
      <c r="Q2678">
        <f t="shared" si="211"/>
        <v>117.56</v>
      </c>
      <c r="R2678" s="10">
        <f t="shared" si="207"/>
        <v>42482.624699074076</v>
      </c>
      <c r="S2678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10"/>
        <v>18</v>
      </c>
      <c r="Q2679">
        <f t="shared" si="211"/>
        <v>126.48</v>
      </c>
      <c r="R2679" s="10">
        <f t="shared" si="207"/>
        <v>41793.029432870368</v>
      </c>
      <c r="S2679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10"/>
        <v>0</v>
      </c>
      <c r="Q2680">
        <f t="shared" si="211"/>
        <v>550</v>
      </c>
      <c r="R2680" s="10">
        <f t="shared" si="207"/>
        <v>42241.798206018517</v>
      </c>
      <c r="S2680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10"/>
        <v>0</v>
      </c>
      <c r="Q2681">
        <f t="shared" si="211"/>
        <v>44</v>
      </c>
      <c r="R2681" s="10">
        <f t="shared" si="207"/>
        <v>42033.001087962963</v>
      </c>
      <c r="S2681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10"/>
        <v>1</v>
      </c>
      <c r="Q2682">
        <f t="shared" si="211"/>
        <v>69</v>
      </c>
      <c r="R2682" s="10">
        <f t="shared" si="207"/>
        <v>42436.211701388893</v>
      </c>
      <c r="S2682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10"/>
        <v>1</v>
      </c>
      <c r="Q2683">
        <f t="shared" si="211"/>
        <v>27.5</v>
      </c>
      <c r="R2683" s="10">
        <f t="shared" si="207"/>
        <v>41805.895254629628</v>
      </c>
      <c r="S2683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10"/>
        <v>28</v>
      </c>
      <c r="Q2684">
        <f t="shared" si="211"/>
        <v>84.9</v>
      </c>
      <c r="R2684" s="10">
        <f t="shared" si="207"/>
        <v>41932.871990740743</v>
      </c>
      <c r="S268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10"/>
        <v>0</v>
      </c>
      <c r="Q2685">
        <f t="shared" si="211"/>
        <v>12</v>
      </c>
      <c r="R2685" s="10">
        <f t="shared" si="207"/>
        <v>42034.75509259259</v>
      </c>
      <c r="S268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10"/>
        <v>1</v>
      </c>
      <c r="Q2686">
        <f t="shared" si="211"/>
        <v>200</v>
      </c>
      <c r="R2686" s="10">
        <f t="shared" si="207"/>
        <v>41820.914641203701</v>
      </c>
      <c r="S2686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10"/>
        <v>0</v>
      </c>
      <c r="Q2687">
        <f t="shared" si="211"/>
        <v>10</v>
      </c>
      <c r="R2687" s="10">
        <f t="shared" si="207"/>
        <v>42061.69594907407</v>
      </c>
      <c r="S2687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10"/>
        <v>0</v>
      </c>
      <c r="Q2688">
        <f t="shared" si="211"/>
        <v>0</v>
      </c>
      <c r="R2688" s="10">
        <f t="shared" si="207"/>
        <v>41892.974803240737</v>
      </c>
      <c r="S2688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10"/>
        <v>0</v>
      </c>
      <c r="Q2689">
        <f t="shared" si="211"/>
        <v>0</v>
      </c>
      <c r="R2689" s="10">
        <f t="shared" si="207"/>
        <v>42154.64025462963</v>
      </c>
      <c r="S2689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210"/>
        <v>0</v>
      </c>
      <c r="Q2690">
        <f t="shared" si="211"/>
        <v>5.29</v>
      </c>
      <c r="R2690" s="10">
        <f t="shared" si="207"/>
        <v>42028.118865740747</v>
      </c>
      <c r="S2690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210"/>
        <v>0</v>
      </c>
      <c r="Q2691">
        <f t="shared" si="211"/>
        <v>1</v>
      </c>
      <c r="R2691" s="10">
        <f t="shared" ref="R2691:R2754" si="212">(((J2691/60)/60)/24)+DATE(1970,1,1)</f>
        <v>42551.961689814809</v>
      </c>
      <c r="S2691">
        <f t="shared" ref="S2691:S2754" si="213">(((I2691/60)/60)/24)+DATE(1970,1,1)</f>
        <v>42581.961689814809</v>
      </c>
      <c r="T2691">
        <f t="shared" ref="T2691:T2754" si="214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0">
        <f t="shared" si="212"/>
        <v>42113.105046296296</v>
      </c>
      <c r="S2692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0">
        <f t="shared" si="212"/>
        <v>42089.724039351851</v>
      </c>
      <c r="S2693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0">
        <f t="shared" si="212"/>
        <v>42058.334027777775</v>
      </c>
      <c r="S269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0">
        <f t="shared" si="212"/>
        <v>41834.138495370367</v>
      </c>
      <c r="S269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0">
        <f t="shared" si="212"/>
        <v>41878.140497685185</v>
      </c>
      <c r="S2696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0">
        <f t="shared" si="212"/>
        <v>42048.181921296295</v>
      </c>
      <c r="S2697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ref="P2698:P2761" si="215">ROUND((E2698/D2698)*100,0)</f>
        <v>6</v>
      </c>
      <c r="Q2698">
        <f t="shared" ref="Q2698:Q2761" si="216">IFERROR(ROUND(E2698/L2698,2),0)</f>
        <v>89.21</v>
      </c>
      <c r="R2698" s="10">
        <f t="shared" si="212"/>
        <v>41964.844444444447</v>
      </c>
      <c r="S2698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5"/>
        <v>26</v>
      </c>
      <c r="Q2699">
        <f t="shared" si="216"/>
        <v>116.56</v>
      </c>
      <c r="R2699" s="10">
        <f t="shared" si="212"/>
        <v>42187.940081018518</v>
      </c>
      <c r="S2699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5"/>
        <v>0</v>
      </c>
      <c r="Q2700">
        <f t="shared" si="216"/>
        <v>13.01</v>
      </c>
      <c r="R2700" s="10">
        <f t="shared" si="212"/>
        <v>41787.898240740738</v>
      </c>
      <c r="S2700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5"/>
        <v>0</v>
      </c>
      <c r="Q2701">
        <f t="shared" si="216"/>
        <v>0</v>
      </c>
      <c r="R2701" s="10">
        <f t="shared" si="212"/>
        <v>41829.896562499998</v>
      </c>
      <c r="S2701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5"/>
        <v>1</v>
      </c>
      <c r="Q2702">
        <f t="shared" si="216"/>
        <v>17.5</v>
      </c>
      <c r="R2702" s="10">
        <f t="shared" si="212"/>
        <v>41870.87467592593</v>
      </c>
      <c r="S2702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5"/>
        <v>46</v>
      </c>
      <c r="Q2703">
        <f t="shared" si="216"/>
        <v>34.130000000000003</v>
      </c>
      <c r="R2703" s="10">
        <f t="shared" si="212"/>
        <v>42801.774699074071</v>
      </c>
      <c r="S2703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5"/>
        <v>34</v>
      </c>
      <c r="Q2704">
        <f t="shared" si="216"/>
        <v>132.35</v>
      </c>
      <c r="R2704" s="10">
        <f t="shared" si="212"/>
        <v>42800.801817129628</v>
      </c>
      <c r="S270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5"/>
        <v>104</v>
      </c>
      <c r="Q2705">
        <f t="shared" si="216"/>
        <v>922.22</v>
      </c>
      <c r="R2705" s="10">
        <f t="shared" si="212"/>
        <v>42756.690162037034</v>
      </c>
      <c r="S270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5"/>
        <v>6</v>
      </c>
      <c r="Q2706">
        <f t="shared" si="216"/>
        <v>163.57</v>
      </c>
      <c r="R2706" s="10">
        <f t="shared" si="212"/>
        <v>42787.862430555557</v>
      </c>
      <c r="S2706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5"/>
        <v>11</v>
      </c>
      <c r="Q2707">
        <f t="shared" si="216"/>
        <v>217.38</v>
      </c>
      <c r="R2707" s="10">
        <f t="shared" si="212"/>
        <v>42773.916180555556</v>
      </c>
      <c r="S2707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5"/>
        <v>112</v>
      </c>
      <c r="Q2708">
        <f t="shared" si="216"/>
        <v>149.44</v>
      </c>
      <c r="R2708" s="10">
        <f t="shared" si="212"/>
        <v>41899.294942129629</v>
      </c>
      <c r="S2708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5"/>
        <v>351</v>
      </c>
      <c r="Q2709">
        <f t="shared" si="216"/>
        <v>71.239999999999995</v>
      </c>
      <c r="R2709" s="10">
        <f t="shared" si="212"/>
        <v>41391.782905092594</v>
      </c>
      <c r="S2709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5"/>
        <v>233</v>
      </c>
      <c r="Q2710">
        <f t="shared" si="216"/>
        <v>44.46</v>
      </c>
      <c r="R2710" s="10">
        <f t="shared" si="212"/>
        <v>42512.698217592595</v>
      </c>
      <c r="S2710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5"/>
        <v>102</v>
      </c>
      <c r="Q2711">
        <f t="shared" si="216"/>
        <v>164.94</v>
      </c>
      <c r="R2711" s="10">
        <f t="shared" si="212"/>
        <v>42612.149780092594</v>
      </c>
      <c r="S2711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5"/>
        <v>154</v>
      </c>
      <c r="Q2712">
        <f t="shared" si="216"/>
        <v>84.87</v>
      </c>
      <c r="R2712" s="10">
        <f t="shared" si="212"/>
        <v>41828.229490740741</v>
      </c>
      <c r="S2712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5"/>
        <v>101</v>
      </c>
      <c r="Q2713">
        <f t="shared" si="216"/>
        <v>53.95</v>
      </c>
      <c r="R2713" s="10">
        <f t="shared" si="212"/>
        <v>41780.745254629634</v>
      </c>
      <c r="S2713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5"/>
        <v>131</v>
      </c>
      <c r="Q2714">
        <f t="shared" si="216"/>
        <v>50.53</v>
      </c>
      <c r="R2714" s="10">
        <f t="shared" si="212"/>
        <v>41432.062037037038</v>
      </c>
      <c r="S27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5"/>
        <v>102</v>
      </c>
      <c r="Q2715">
        <f t="shared" si="216"/>
        <v>108</v>
      </c>
      <c r="R2715" s="10">
        <f t="shared" si="212"/>
        <v>42322.653749999998</v>
      </c>
      <c r="S271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5"/>
        <v>116</v>
      </c>
      <c r="Q2716">
        <f t="shared" si="216"/>
        <v>95.37</v>
      </c>
      <c r="R2716" s="10">
        <f t="shared" si="212"/>
        <v>42629.655046296291</v>
      </c>
      <c r="S2716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5"/>
        <v>265</v>
      </c>
      <c r="Q2717">
        <f t="shared" si="216"/>
        <v>57.63</v>
      </c>
      <c r="R2717" s="10">
        <f t="shared" si="212"/>
        <v>42387.398472222223</v>
      </c>
      <c r="S2717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5"/>
        <v>120</v>
      </c>
      <c r="Q2718">
        <f t="shared" si="216"/>
        <v>64.16</v>
      </c>
      <c r="R2718" s="10">
        <f t="shared" si="212"/>
        <v>42255.333252314813</v>
      </c>
      <c r="S2718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5"/>
        <v>120</v>
      </c>
      <c r="Q2719">
        <f t="shared" si="216"/>
        <v>92.39</v>
      </c>
      <c r="R2719" s="10">
        <f t="shared" si="212"/>
        <v>41934.914918981485</v>
      </c>
      <c r="S2719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5"/>
        <v>104</v>
      </c>
      <c r="Q2720">
        <f t="shared" si="216"/>
        <v>125.98</v>
      </c>
      <c r="R2720" s="10">
        <f t="shared" si="212"/>
        <v>42465.596585648149</v>
      </c>
      <c r="S2720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5"/>
        <v>109</v>
      </c>
      <c r="Q2721">
        <f t="shared" si="216"/>
        <v>94.64</v>
      </c>
      <c r="R2721" s="10">
        <f t="shared" si="212"/>
        <v>42418.031180555554</v>
      </c>
      <c r="S2721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5"/>
        <v>118</v>
      </c>
      <c r="Q2722">
        <f t="shared" si="216"/>
        <v>170.7</v>
      </c>
      <c r="R2722" s="10">
        <f t="shared" si="212"/>
        <v>42655.465891203698</v>
      </c>
      <c r="S2722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5"/>
        <v>1462</v>
      </c>
      <c r="Q2723">
        <f t="shared" si="216"/>
        <v>40.76</v>
      </c>
      <c r="R2723" s="10">
        <f t="shared" si="212"/>
        <v>41493.543958333335</v>
      </c>
      <c r="S2723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5"/>
        <v>253</v>
      </c>
      <c r="Q2724">
        <f t="shared" si="216"/>
        <v>68.25</v>
      </c>
      <c r="R2724" s="10">
        <f t="shared" si="212"/>
        <v>42704.857094907406</v>
      </c>
      <c r="S2724">
        <f t="shared" si="213"/>
        <v>42764.857094907406</v>
      </c>
      <c r="T2724">
        <f t="shared" si="214"/>
        <v>2017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5"/>
        <v>140</v>
      </c>
      <c r="Q2725">
        <f t="shared" si="216"/>
        <v>95.49</v>
      </c>
      <c r="R2725" s="10">
        <f t="shared" si="212"/>
        <v>41944.83898148148</v>
      </c>
      <c r="S272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5"/>
        <v>297</v>
      </c>
      <c r="Q2726">
        <f t="shared" si="216"/>
        <v>7.19</v>
      </c>
      <c r="R2726" s="10">
        <f t="shared" si="212"/>
        <v>42199.32707175926</v>
      </c>
      <c r="S2726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5"/>
        <v>145</v>
      </c>
      <c r="Q2727">
        <f t="shared" si="216"/>
        <v>511.65</v>
      </c>
      <c r="R2727" s="10">
        <f t="shared" si="212"/>
        <v>42745.744618055556</v>
      </c>
      <c r="S2727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5"/>
        <v>106</v>
      </c>
      <c r="Q2728">
        <f t="shared" si="216"/>
        <v>261.75</v>
      </c>
      <c r="R2728" s="10">
        <f t="shared" si="212"/>
        <v>42452.579988425925</v>
      </c>
      <c r="S2728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5"/>
        <v>493</v>
      </c>
      <c r="Q2729">
        <f t="shared" si="216"/>
        <v>69.760000000000005</v>
      </c>
      <c r="R2729" s="10">
        <f t="shared" si="212"/>
        <v>42198.676655092597</v>
      </c>
      <c r="S2729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5"/>
        <v>202</v>
      </c>
      <c r="Q2730">
        <f t="shared" si="216"/>
        <v>77.23</v>
      </c>
      <c r="R2730" s="10">
        <f t="shared" si="212"/>
        <v>42333.59993055556</v>
      </c>
      <c r="S2730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5"/>
        <v>104</v>
      </c>
      <c r="Q2731">
        <f t="shared" si="216"/>
        <v>340.57</v>
      </c>
      <c r="R2731" s="10">
        <f t="shared" si="212"/>
        <v>42095.240706018521</v>
      </c>
      <c r="S2731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5"/>
        <v>170</v>
      </c>
      <c r="Q2732">
        <f t="shared" si="216"/>
        <v>67.42</v>
      </c>
      <c r="R2732" s="10">
        <f t="shared" si="212"/>
        <v>41351.541377314818</v>
      </c>
      <c r="S2732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5"/>
        <v>104</v>
      </c>
      <c r="Q2733">
        <f t="shared" si="216"/>
        <v>845.7</v>
      </c>
      <c r="R2733" s="10">
        <f t="shared" si="212"/>
        <v>41872.525717592594</v>
      </c>
      <c r="S2733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5"/>
        <v>118</v>
      </c>
      <c r="Q2734">
        <f t="shared" si="216"/>
        <v>97.19</v>
      </c>
      <c r="R2734" s="10">
        <f t="shared" si="212"/>
        <v>41389.808194444442</v>
      </c>
      <c r="S273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5"/>
        <v>108</v>
      </c>
      <c r="Q2735">
        <f t="shared" si="216"/>
        <v>451.84</v>
      </c>
      <c r="R2735" s="10">
        <f t="shared" si="212"/>
        <v>42044.272847222222</v>
      </c>
      <c r="S273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5"/>
        <v>2260300</v>
      </c>
      <c r="Q2736">
        <f t="shared" si="216"/>
        <v>138.66999999999999</v>
      </c>
      <c r="R2736" s="10">
        <f t="shared" si="212"/>
        <v>42626.668888888889</v>
      </c>
      <c r="S2736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5"/>
        <v>978</v>
      </c>
      <c r="Q2737">
        <f t="shared" si="216"/>
        <v>21.64</v>
      </c>
      <c r="R2737" s="10">
        <f t="shared" si="212"/>
        <v>41316.120949074073</v>
      </c>
      <c r="S2737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5"/>
        <v>123</v>
      </c>
      <c r="Q2738">
        <f t="shared" si="216"/>
        <v>169.52</v>
      </c>
      <c r="R2738" s="10">
        <f t="shared" si="212"/>
        <v>41722.666354166664</v>
      </c>
      <c r="S2738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5"/>
        <v>246</v>
      </c>
      <c r="Q2739">
        <f t="shared" si="216"/>
        <v>161.88</v>
      </c>
      <c r="R2739" s="10">
        <f t="shared" si="212"/>
        <v>41611.917673611111</v>
      </c>
      <c r="S2739">
        <f t="shared" si="213"/>
        <v>41654.791666666664</v>
      </c>
      <c r="T2739">
        <f t="shared" si="214"/>
        <v>2014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5"/>
        <v>148</v>
      </c>
      <c r="Q2740">
        <f t="shared" si="216"/>
        <v>493.13</v>
      </c>
      <c r="R2740" s="10">
        <f t="shared" si="212"/>
        <v>42620.143564814818</v>
      </c>
      <c r="S2740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5"/>
        <v>384</v>
      </c>
      <c r="Q2741">
        <f t="shared" si="216"/>
        <v>22.12</v>
      </c>
      <c r="R2741" s="10">
        <f t="shared" si="212"/>
        <v>41719.887928240743</v>
      </c>
      <c r="S2741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5"/>
        <v>103</v>
      </c>
      <c r="Q2742">
        <f t="shared" si="216"/>
        <v>18.239999999999998</v>
      </c>
      <c r="R2742" s="10">
        <f t="shared" si="212"/>
        <v>42045.031851851847</v>
      </c>
      <c r="S2742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5"/>
        <v>0</v>
      </c>
      <c r="Q2743">
        <f t="shared" si="216"/>
        <v>8.75</v>
      </c>
      <c r="R2743" s="10">
        <f t="shared" si="212"/>
        <v>41911.657430555555</v>
      </c>
      <c r="S2743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5"/>
        <v>29</v>
      </c>
      <c r="Q2744">
        <f t="shared" si="216"/>
        <v>40.61</v>
      </c>
      <c r="R2744" s="10">
        <f t="shared" si="212"/>
        <v>41030.719756944447</v>
      </c>
      <c r="S274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5"/>
        <v>0</v>
      </c>
      <c r="Q2745">
        <f t="shared" si="216"/>
        <v>0</v>
      </c>
      <c r="R2745" s="10">
        <f t="shared" si="212"/>
        <v>42632.328784722224</v>
      </c>
      <c r="S274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5"/>
        <v>5</v>
      </c>
      <c r="Q2746">
        <f t="shared" si="216"/>
        <v>37.950000000000003</v>
      </c>
      <c r="R2746" s="10">
        <f t="shared" si="212"/>
        <v>40938.062476851854</v>
      </c>
      <c r="S2746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5"/>
        <v>22</v>
      </c>
      <c r="Q2747">
        <f t="shared" si="216"/>
        <v>35.729999999999997</v>
      </c>
      <c r="R2747" s="10">
        <f t="shared" si="212"/>
        <v>41044.988055555557</v>
      </c>
      <c r="S2747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5"/>
        <v>27</v>
      </c>
      <c r="Q2748">
        <f t="shared" si="216"/>
        <v>42.16</v>
      </c>
      <c r="R2748" s="10">
        <f t="shared" si="212"/>
        <v>41850.781377314815</v>
      </c>
      <c r="S2748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5"/>
        <v>28</v>
      </c>
      <c r="Q2749">
        <f t="shared" si="216"/>
        <v>35</v>
      </c>
      <c r="R2749" s="10">
        <f t="shared" si="212"/>
        <v>41044.64811342593</v>
      </c>
      <c r="S2749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5"/>
        <v>1</v>
      </c>
      <c r="Q2750">
        <f t="shared" si="216"/>
        <v>13.25</v>
      </c>
      <c r="R2750" s="10">
        <f t="shared" si="212"/>
        <v>42585.7106712963</v>
      </c>
      <c r="S2750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5"/>
        <v>1</v>
      </c>
      <c r="Q2751">
        <f t="shared" si="216"/>
        <v>55</v>
      </c>
      <c r="R2751" s="10">
        <f t="shared" si="212"/>
        <v>42068.799039351856</v>
      </c>
      <c r="S2751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5"/>
        <v>0</v>
      </c>
      <c r="Q2752">
        <f t="shared" si="216"/>
        <v>0</v>
      </c>
      <c r="R2752" s="10">
        <f t="shared" si="212"/>
        <v>41078.899826388886</v>
      </c>
      <c r="S2752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5"/>
        <v>0</v>
      </c>
      <c r="Q2753">
        <f t="shared" si="216"/>
        <v>0</v>
      </c>
      <c r="R2753" s="10">
        <f t="shared" si="212"/>
        <v>41747.887060185189</v>
      </c>
      <c r="S2753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215"/>
        <v>11</v>
      </c>
      <c r="Q2754">
        <f t="shared" si="216"/>
        <v>39.29</v>
      </c>
      <c r="R2754" s="10">
        <f t="shared" si="212"/>
        <v>40855.765092592592</v>
      </c>
      <c r="S275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215"/>
        <v>19</v>
      </c>
      <c r="Q2755">
        <f t="shared" si="216"/>
        <v>47.5</v>
      </c>
      <c r="R2755" s="10">
        <f t="shared" ref="R2755:R2818" si="217">(((J2755/60)/60)/24)+DATE(1970,1,1)</f>
        <v>41117.900729166664</v>
      </c>
      <c r="S2755">
        <f t="shared" ref="S2755:S2818" si="218">(((I2755/60)/60)/24)+DATE(1970,1,1)</f>
        <v>41147.900729166664</v>
      </c>
      <c r="T2755">
        <f t="shared" ref="T2755:T2818" si="219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0">
        <f t="shared" si="217"/>
        <v>41863.636006944449</v>
      </c>
      <c r="S2756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0">
        <f t="shared" si="217"/>
        <v>42072.790821759263</v>
      </c>
      <c r="S2757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0">
        <f t="shared" si="217"/>
        <v>41620.90047453704</v>
      </c>
      <c r="S2758">
        <f t="shared" si="218"/>
        <v>41650.90047453704</v>
      </c>
      <c r="T2758">
        <f t="shared" si="219"/>
        <v>2014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0">
        <f t="shared" si="217"/>
        <v>42573.65662037037</v>
      </c>
      <c r="S2759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0">
        <f t="shared" si="217"/>
        <v>42639.441932870366</v>
      </c>
      <c r="S2760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0">
        <f t="shared" si="217"/>
        <v>42524.36650462963</v>
      </c>
      <c r="S2761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ref="P2762:P2825" si="220">ROUND((E2762/D2762)*100,0)</f>
        <v>0</v>
      </c>
      <c r="Q2762">
        <f t="shared" ref="Q2762:Q2825" si="221">IFERROR(ROUND(E2762/L2762,2),0)</f>
        <v>0</v>
      </c>
      <c r="R2762" s="10">
        <f t="shared" si="217"/>
        <v>41415.461319444446</v>
      </c>
      <c r="S2762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20"/>
        <v>1</v>
      </c>
      <c r="Q2763">
        <f t="shared" si="221"/>
        <v>9</v>
      </c>
      <c r="R2763" s="10">
        <f t="shared" si="217"/>
        <v>41247.063576388886</v>
      </c>
      <c r="S2763">
        <f t="shared" si="218"/>
        <v>41277.063576388886</v>
      </c>
      <c r="T2763">
        <f t="shared" si="219"/>
        <v>2013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20"/>
        <v>1</v>
      </c>
      <c r="Q2764">
        <f t="shared" si="221"/>
        <v>25</v>
      </c>
      <c r="R2764" s="10">
        <f t="shared" si="217"/>
        <v>40927.036979166667</v>
      </c>
      <c r="S276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20"/>
        <v>0</v>
      </c>
      <c r="Q2765">
        <f t="shared" si="221"/>
        <v>30</v>
      </c>
      <c r="R2765" s="10">
        <f t="shared" si="217"/>
        <v>41373.579675925925</v>
      </c>
      <c r="S276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20"/>
        <v>1</v>
      </c>
      <c r="Q2766">
        <f t="shared" si="221"/>
        <v>11.25</v>
      </c>
      <c r="R2766" s="10">
        <f t="shared" si="217"/>
        <v>41030.292025462964</v>
      </c>
      <c r="S2766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20"/>
        <v>0</v>
      </c>
      <c r="Q2767">
        <f t="shared" si="221"/>
        <v>0</v>
      </c>
      <c r="R2767" s="10">
        <f t="shared" si="217"/>
        <v>41194.579027777778</v>
      </c>
      <c r="S2767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20"/>
        <v>2</v>
      </c>
      <c r="Q2768">
        <f t="shared" si="221"/>
        <v>25</v>
      </c>
      <c r="R2768" s="10">
        <f t="shared" si="217"/>
        <v>40736.668032407404</v>
      </c>
      <c r="S2768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20"/>
        <v>1</v>
      </c>
      <c r="Q2769">
        <f t="shared" si="221"/>
        <v>11.33</v>
      </c>
      <c r="R2769" s="10">
        <f t="shared" si="217"/>
        <v>42172.958912037036</v>
      </c>
      <c r="S2769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20"/>
        <v>14</v>
      </c>
      <c r="Q2770">
        <f t="shared" si="221"/>
        <v>29.47</v>
      </c>
      <c r="R2770" s="10">
        <f t="shared" si="217"/>
        <v>40967.614849537036</v>
      </c>
      <c r="S2770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20"/>
        <v>0</v>
      </c>
      <c r="Q2771">
        <f t="shared" si="221"/>
        <v>1</v>
      </c>
      <c r="R2771" s="10">
        <f t="shared" si="217"/>
        <v>41745.826273148145</v>
      </c>
      <c r="S2771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20"/>
        <v>10</v>
      </c>
      <c r="Q2772">
        <f t="shared" si="221"/>
        <v>63.1</v>
      </c>
      <c r="R2772" s="10">
        <f t="shared" si="217"/>
        <v>41686.705208333333</v>
      </c>
      <c r="S2772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20"/>
        <v>0</v>
      </c>
      <c r="Q2773">
        <f t="shared" si="221"/>
        <v>0</v>
      </c>
      <c r="R2773" s="10">
        <f t="shared" si="217"/>
        <v>41257.531712962962</v>
      </c>
      <c r="S2773">
        <f t="shared" si="218"/>
        <v>41306.708333333336</v>
      </c>
      <c r="T2773">
        <f t="shared" si="219"/>
        <v>2013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20"/>
        <v>0</v>
      </c>
      <c r="Q2774">
        <f t="shared" si="221"/>
        <v>0</v>
      </c>
      <c r="R2774" s="10">
        <f t="shared" si="217"/>
        <v>41537.869143518517</v>
      </c>
      <c r="S277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20"/>
        <v>0</v>
      </c>
      <c r="Q2775">
        <f t="shared" si="221"/>
        <v>1</v>
      </c>
      <c r="R2775" s="10">
        <f t="shared" si="217"/>
        <v>42474.86482638889</v>
      </c>
      <c r="S277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20"/>
        <v>14</v>
      </c>
      <c r="Q2776">
        <f t="shared" si="221"/>
        <v>43.85</v>
      </c>
      <c r="R2776" s="10">
        <f t="shared" si="217"/>
        <v>41311.126481481479</v>
      </c>
      <c r="S2776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20"/>
        <v>3</v>
      </c>
      <c r="Q2777">
        <f t="shared" si="221"/>
        <v>75</v>
      </c>
      <c r="R2777" s="10">
        <f t="shared" si="217"/>
        <v>40863.013356481482</v>
      </c>
      <c r="S2777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20"/>
        <v>8</v>
      </c>
      <c r="Q2778">
        <f t="shared" si="221"/>
        <v>45.97</v>
      </c>
      <c r="R2778" s="10">
        <f t="shared" si="217"/>
        <v>42136.297175925924</v>
      </c>
      <c r="S2778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20"/>
        <v>0</v>
      </c>
      <c r="Q2779">
        <f t="shared" si="221"/>
        <v>10</v>
      </c>
      <c r="R2779" s="10">
        <f t="shared" si="217"/>
        <v>42172.669027777782</v>
      </c>
      <c r="S2779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20"/>
        <v>26</v>
      </c>
      <c r="Q2780">
        <f t="shared" si="221"/>
        <v>93.67</v>
      </c>
      <c r="R2780" s="10">
        <f t="shared" si="217"/>
        <v>41846.978078703702</v>
      </c>
      <c r="S2780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20"/>
        <v>2</v>
      </c>
      <c r="Q2781">
        <f t="shared" si="221"/>
        <v>53</v>
      </c>
      <c r="R2781" s="10">
        <f t="shared" si="217"/>
        <v>42300.585891203707</v>
      </c>
      <c r="S2781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20"/>
        <v>0</v>
      </c>
      <c r="Q2782">
        <f t="shared" si="221"/>
        <v>0</v>
      </c>
      <c r="R2782" s="10">
        <f t="shared" si="217"/>
        <v>42774.447777777779</v>
      </c>
      <c r="S2782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20"/>
        <v>105</v>
      </c>
      <c r="Q2783">
        <f t="shared" si="221"/>
        <v>47</v>
      </c>
      <c r="R2783" s="10">
        <f t="shared" si="217"/>
        <v>42018.94159722222</v>
      </c>
      <c r="S2783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20"/>
        <v>120</v>
      </c>
      <c r="Q2784">
        <f t="shared" si="221"/>
        <v>66.67</v>
      </c>
      <c r="R2784" s="10">
        <f t="shared" si="217"/>
        <v>42026.924976851849</v>
      </c>
      <c r="S2784">
        <f t="shared" si="218"/>
        <v>42052.207638888889</v>
      </c>
      <c r="T2784">
        <f t="shared" si="219"/>
        <v>2015</v>
      </c>
    </row>
    <row r="2785" spans="1:20" ht="48" x14ac:dyDescent="0.2">
      <c r="A2785">
        <v>3336</v>
      </c>
      <c r="B2785" s="3" t="s">
        <v>3336</v>
      </c>
      <c r="C2785" s="3" t="s">
        <v>7446</v>
      </c>
      <c r="D2785" s="6">
        <v>250</v>
      </c>
      <c r="E2785" s="8">
        <v>250</v>
      </c>
      <c r="F2785" t="s">
        <v>8218</v>
      </c>
      <c r="G2785" t="s">
        <v>8224</v>
      </c>
      <c r="H2785" t="s">
        <v>8246</v>
      </c>
      <c r="I2785" s="12">
        <v>1459845246</v>
      </c>
      <c r="J2785" s="12">
        <v>1457429646</v>
      </c>
      <c r="K2785" t="b">
        <v>0</v>
      </c>
      <c r="L2785">
        <v>9</v>
      </c>
      <c r="M2785" t="b">
        <v>1</v>
      </c>
      <c r="N2785" t="s">
        <v>8273</v>
      </c>
      <c r="O2785" t="s">
        <v>8274</v>
      </c>
      <c r="P2785">
        <f t="shared" si="220"/>
        <v>100</v>
      </c>
      <c r="Q2785">
        <f t="shared" si="221"/>
        <v>27.78</v>
      </c>
      <c r="R2785" s="10">
        <f t="shared" si="217"/>
        <v>42437.398680555561</v>
      </c>
      <c r="S2785">
        <f t="shared" si="218"/>
        <v>42465.35701388889</v>
      </c>
      <c r="T2785">
        <f t="shared" si="219"/>
        <v>2016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20"/>
        <v>119</v>
      </c>
      <c r="Q2786">
        <f t="shared" si="221"/>
        <v>66.11</v>
      </c>
      <c r="R2786" s="10">
        <f t="shared" si="217"/>
        <v>41920.787534722222</v>
      </c>
      <c r="S2786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20"/>
        <v>105</v>
      </c>
      <c r="Q2787">
        <f t="shared" si="221"/>
        <v>36.86</v>
      </c>
      <c r="R2787" s="10">
        <f t="shared" si="217"/>
        <v>42558.189432870371</v>
      </c>
      <c r="S2787">
        <f t="shared" si="218"/>
        <v>42587.875</v>
      </c>
      <c r="T2787">
        <f t="shared" si="219"/>
        <v>2016</v>
      </c>
    </row>
    <row r="2788" spans="1:20" ht="32" x14ac:dyDescent="0.2">
      <c r="A2788">
        <v>3397</v>
      </c>
      <c r="B2788" s="3" t="s">
        <v>3396</v>
      </c>
      <c r="C2788" s="3" t="s">
        <v>7507</v>
      </c>
      <c r="D2788" s="6">
        <v>250</v>
      </c>
      <c r="E2788" s="8">
        <v>280</v>
      </c>
      <c r="F2788" t="s">
        <v>8218</v>
      </c>
      <c r="G2788" t="s">
        <v>8224</v>
      </c>
      <c r="H2788" t="s">
        <v>8246</v>
      </c>
      <c r="I2788" s="12">
        <v>1455832800</v>
      </c>
      <c r="J2788" s="12">
        <v>1452338929</v>
      </c>
      <c r="K2788" t="b">
        <v>0</v>
      </c>
      <c r="L2788">
        <v>24</v>
      </c>
      <c r="M2788" t="b">
        <v>1</v>
      </c>
      <c r="N2788" t="s">
        <v>8273</v>
      </c>
      <c r="O2788" t="s">
        <v>8274</v>
      </c>
      <c r="P2788">
        <f t="shared" si="220"/>
        <v>112</v>
      </c>
      <c r="Q2788">
        <f t="shared" si="221"/>
        <v>11.67</v>
      </c>
      <c r="R2788" s="10">
        <f t="shared" si="217"/>
        <v>42378.478344907402</v>
      </c>
      <c r="S2788">
        <f t="shared" si="218"/>
        <v>42418.916666666672</v>
      </c>
      <c r="T2788">
        <f t="shared" si="219"/>
        <v>2016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20"/>
        <v>120</v>
      </c>
      <c r="Q2789">
        <f t="shared" si="221"/>
        <v>31.5</v>
      </c>
      <c r="R2789" s="10">
        <f t="shared" si="217"/>
        <v>41808.198518518519</v>
      </c>
      <c r="S2789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20"/>
        <v>103</v>
      </c>
      <c r="Q2790">
        <f t="shared" si="221"/>
        <v>102.5</v>
      </c>
      <c r="R2790" s="10">
        <f t="shared" si="217"/>
        <v>42550.701886574068</v>
      </c>
      <c r="S2790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20"/>
        <v>101</v>
      </c>
      <c r="Q2791">
        <f t="shared" si="221"/>
        <v>126.46</v>
      </c>
      <c r="R2791" s="10">
        <f t="shared" si="217"/>
        <v>42056.013124999998</v>
      </c>
      <c r="S2791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20"/>
        <v>105</v>
      </c>
      <c r="Q2792">
        <f t="shared" si="221"/>
        <v>47.88</v>
      </c>
      <c r="R2792" s="10">
        <f t="shared" si="217"/>
        <v>42016.938692129625</v>
      </c>
      <c r="S2792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20"/>
        <v>103</v>
      </c>
      <c r="Q2793">
        <f t="shared" si="221"/>
        <v>73.209999999999994</v>
      </c>
      <c r="R2793" s="10">
        <f t="shared" si="217"/>
        <v>42591.899988425925</v>
      </c>
      <c r="S2793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20"/>
        <v>108</v>
      </c>
      <c r="Q2794">
        <f t="shared" si="221"/>
        <v>89.67</v>
      </c>
      <c r="R2794" s="10">
        <f t="shared" si="217"/>
        <v>42183.231006944443</v>
      </c>
      <c r="S279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20"/>
        <v>111</v>
      </c>
      <c r="Q2795">
        <f t="shared" si="221"/>
        <v>151.46</v>
      </c>
      <c r="R2795" s="10">
        <f t="shared" si="217"/>
        <v>42176.419039351851</v>
      </c>
      <c r="S2795">
        <f t="shared" si="218"/>
        <v>42206.419039351851</v>
      </c>
      <c r="T2795">
        <f t="shared" si="219"/>
        <v>2015</v>
      </c>
    </row>
    <row r="2796" spans="1:20" ht="48" x14ac:dyDescent="0.2">
      <c r="A2796">
        <v>3605</v>
      </c>
      <c r="B2796" s="3" t="s">
        <v>3604</v>
      </c>
      <c r="C2796" s="3" t="s">
        <v>7715</v>
      </c>
      <c r="D2796" s="6">
        <v>250</v>
      </c>
      <c r="E2796" s="8">
        <v>460</v>
      </c>
      <c r="F2796" t="s">
        <v>8218</v>
      </c>
      <c r="G2796" t="s">
        <v>8224</v>
      </c>
      <c r="H2796" t="s">
        <v>8246</v>
      </c>
      <c r="I2796" s="12">
        <v>1455390126</v>
      </c>
      <c r="J2796" s="12">
        <v>1452798126</v>
      </c>
      <c r="K2796" t="b">
        <v>0</v>
      </c>
      <c r="L2796">
        <v>15</v>
      </c>
      <c r="M2796" t="b">
        <v>1</v>
      </c>
      <c r="N2796" t="s">
        <v>8273</v>
      </c>
      <c r="O2796" t="s">
        <v>8274</v>
      </c>
      <c r="P2796">
        <f t="shared" si="220"/>
        <v>184</v>
      </c>
      <c r="Q2796">
        <f t="shared" si="221"/>
        <v>30.67</v>
      </c>
      <c r="R2796" s="10">
        <f t="shared" si="217"/>
        <v>42383.793124999997</v>
      </c>
      <c r="S2796">
        <f t="shared" si="218"/>
        <v>42413.793124999997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20"/>
        <v>104</v>
      </c>
      <c r="Q2797">
        <f t="shared" si="221"/>
        <v>36.5</v>
      </c>
      <c r="R2797" s="10">
        <f t="shared" si="217"/>
        <v>41780.525937500002</v>
      </c>
      <c r="S2797">
        <f t="shared" si="218"/>
        <v>41796.958333333336</v>
      </c>
      <c r="T2797">
        <f t="shared" si="219"/>
        <v>2014</v>
      </c>
    </row>
    <row r="2798" spans="1:20" ht="48" x14ac:dyDescent="0.2">
      <c r="A2798">
        <v>3660</v>
      </c>
      <c r="B2798" s="3" t="s">
        <v>3657</v>
      </c>
      <c r="C2798" s="3" t="s">
        <v>7770</v>
      </c>
      <c r="D2798" s="6">
        <v>250</v>
      </c>
      <c r="E2798" s="8">
        <v>250</v>
      </c>
      <c r="F2798" t="s">
        <v>8218</v>
      </c>
      <c r="G2798" t="s">
        <v>8224</v>
      </c>
      <c r="H2798" t="s">
        <v>8246</v>
      </c>
      <c r="I2798" s="12">
        <v>1419368925</v>
      </c>
      <c r="J2798" s="12">
        <v>1417208925</v>
      </c>
      <c r="K2798" t="b">
        <v>0</v>
      </c>
      <c r="L2798">
        <v>22</v>
      </c>
      <c r="M2798" t="b">
        <v>1</v>
      </c>
      <c r="N2798" t="s">
        <v>8273</v>
      </c>
      <c r="O2798" t="s">
        <v>8274</v>
      </c>
      <c r="P2798">
        <f t="shared" si="220"/>
        <v>100</v>
      </c>
      <c r="Q2798">
        <f t="shared" si="221"/>
        <v>11.36</v>
      </c>
      <c r="R2798" s="10">
        <f t="shared" si="217"/>
        <v>41971.881076388891</v>
      </c>
      <c r="S2798">
        <f t="shared" si="218"/>
        <v>41996.881076388891</v>
      </c>
      <c r="T2798">
        <f t="shared" si="219"/>
        <v>2014</v>
      </c>
    </row>
    <row r="2799" spans="1:20" ht="48" x14ac:dyDescent="0.2">
      <c r="A2799">
        <v>3811</v>
      </c>
      <c r="B2799" s="3" t="s">
        <v>3808</v>
      </c>
      <c r="C2799" s="3" t="s">
        <v>7921</v>
      </c>
      <c r="D2799" s="6">
        <v>250</v>
      </c>
      <c r="E2799" s="8">
        <v>825</v>
      </c>
      <c r="F2799" t="s">
        <v>8218</v>
      </c>
      <c r="G2799" t="s">
        <v>8224</v>
      </c>
      <c r="H2799" t="s">
        <v>8246</v>
      </c>
      <c r="I2799" s="12">
        <v>1464692400</v>
      </c>
      <c r="J2799" s="12">
        <v>1461769373</v>
      </c>
      <c r="K2799" t="b">
        <v>0</v>
      </c>
      <c r="L2799">
        <v>19</v>
      </c>
      <c r="M2799" t="b">
        <v>1</v>
      </c>
      <c r="N2799" t="s">
        <v>8273</v>
      </c>
      <c r="O2799" t="s">
        <v>8274</v>
      </c>
      <c r="P2799">
        <f t="shared" si="220"/>
        <v>330</v>
      </c>
      <c r="Q2799">
        <f t="shared" si="221"/>
        <v>43.42</v>
      </c>
      <c r="R2799" s="10">
        <f t="shared" si="217"/>
        <v>42487.62700231481</v>
      </c>
      <c r="S2799">
        <f t="shared" si="218"/>
        <v>42521.458333333328</v>
      </c>
      <c r="T2799">
        <f t="shared" si="219"/>
        <v>2016</v>
      </c>
    </row>
    <row r="2800" spans="1:20" ht="48" x14ac:dyDescent="0.2">
      <c r="A2800">
        <v>3824</v>
      </c>
      <c r="B2800" s="3" t="s">
        <v>3821</v>
      </c>
      <c r="C2800" s="3" t="s">
        <v>7933</v>
      </c>
      <c r="D2800" s="6">
        <v>250</v>
      </c>
      <c r="E2800" s="8">
        <v>270</v>
      </c>
      <c r="F2800" t="s">
        <v>8218</v>
      </c>
      <c r="G2800" t="s">
        <v>8224</v>
      </c>
      <c r="H2800" t="s">
        <v>8246</v>
      </c>
      <c r="I2800" s="12">
        <v>1470058860</v>
      </c>
      <c r="J2800" s="12">
        <v>1469026903</v>
      </c>
      <c r="K2800" t="b">
        <v>0</v>
      </c>
      <c r="L2800">
        <v>7</v>
      </c>
      <c r="M2800" t="b">
        <v>1</v>
      </c>
      <c r="N2800" t="s">
        <v>8273</v>
      </c>
      <c r="O2800" t="s">
        <v>8274</v>
      </c>
      <c r="P2800">
        <f t="shared" si="220"/>
        <v>108</v>
      </c>
      <c r="Q2800">
        <f t="shared" si="221"/>
        <v>38.57</v>
      </c>
      <c r="R2800" s="10">
        <f t="shared" si="217"/>
        <v>42571.626192129625</v>
      </c>
      <c r="S2800">
        <f t="shared" si="218"/>
        <v>42583.570138888885</v>
      </c>
      <c r="T2800">
        <f t="shared" si="219"/>
        <v>2016</v>
      </c>
    </row>
    <row r="2801" spans="1:20" ht="48" x14ac:dyDescent="0.2">
      <c r="A2801">
        <v>3255</v>
      </c>
      <c r="B2801" s="3" t="s">
        <v>3255</v>
      </c>
      <c r="C2801" s="3" t="s">
        <v>7365</v>
      </c>
      <c r="D2801" s="6">
        <v>300</v>
      </c>
      <c r="E2801" s="8">
        <v>525</v>
      </c>
      <c r="F2801" t="s">
        <v>8218</v>
      </c>
      <c r="G2801" t="s">
        <v>8224</v>
      </c>
      <c r="H2801" t="s">
        <v>8246</v>
      </c>
      <c r="I2801" s="12">
        <v>1412706375</v>
      </c>
      <c r="J2801" s="12">
        <v>1410114375</v>
      </c>
      <c r="K2801" t="b">
        <v>1</v>
      </c>
      <c r="L2801">
        <v>18</v>
      </c>
      <c r="M2801" t="b">
        <v>1</v>
      </c>
      <c r="N2801" t="s">
        <v>8273</v>
      </c>
      <c r="O2801" t="s">
        <v>8274</v>
      </c>
      <c r="P2801">
        <f t="shared" si="220"/>
        <v>175</v>
      </c>
      <c r="Q2801">
        <f t="shared" si="221"/>
        <v>29.17</v>
      </c>
      <c r="R2801" s="10">
        <f t="shared" si="217"/>
        <v>41889.768229166664</v>
      </c>
      <c r="S2801">
        <f t="shared" si="218"/>
        <v>41919.768229166664</v>
      </c>
      <c r="T2801">
        <f t="shared" si="219"/>
        <v>2014</v>
      </c>
    </row>
    <row r="2802" spans="1:20" ht="48" x14ac:dyDescent="0.2">
      <c r="A2802">
        <v>3453</v>
      </c>
      <c r="B2802" s="3" t="s">
        <v>3452</v>
      </c>
      <c r="C2802" s="3" t="s">
        <v>7563</v>
      </c>
      <c r="D2802" s="6">
        <v>300</v>
      </c>
      <c r="E2802" s="8">
        <v>385</v>
      </c>
      <c r="F2802" t="s">
        <v>8218</v>
      </c>
      <c r="G2802" t="s">
        <v>8224</v>
      </c>
      <c r="H2802" t="s">
        <v>8246</v>
      </c>
      <c r="I2802" s="12">
        <v>1471130956</v>
      </c>
      <c r="J2802" s="12">
        <v>1465946956</v>
      </c>
      <c r="K2802" t="b">
        <v>0</v>
      </c>
      <c r="L2802">
        <v>14</v>
      </c>
      <c r="M2802" t="b">
        <v>1</v>
      </c>
      <c r="N2802" t="s">
        <v>8273</v>
      </c>
      <c r="O2802" t="s">
        <v>8274</v>
      </c>
      <c r="P2802">
        <f t="shared" si="220"/>
        <v>128</v>
      </c>
      <c r="Q2802">
        <f t="shared" si="221"/>
        <v>27.5</v>
      </c>
      <c r="R2802" s="10">
        <f t="shared" si="217"/>
        <v>42535.97865740741</v>
      </c>
      <c r="S2802">
        <f t="shared" si="218"/>
        <v>42595.97865740741</v>
      </c>
      <c r="T2802">
        <f t="shared" si="219"/>
        <v>2016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20"/>
        <v>133</v>
      </c>
      <c r="Q2803">
        <f t="shared" si="221"/>
        <v>51.23</v>
      </c>
      <c r="R2803" s="10">
        <f t="shared" si="217"/>
        <v>41900.243159722224</v>
      </c>
      <c r="S2803">
        <f t="shared" si="218"/>
        <v>41922.458333333336</v>
      </c>
      <c r="T2803">
        <f t="shared" si="219"/>
        <v>2014</v>
      </c>
    </row>
    <row r="2804" spans="1:20" ht="48" x14ac:dyDescent="0.2">
      <c r="A2804">
        <v>3475</v>
      </c>
      <c r="B2804" s="3" t="s">
        <v>3474</v>
      </c>
      <c r="C2804" s="3" t="s">
        <v>7585</v>
      </c>
      <c r="D2804" s="6">
        <v>300</v>
      </c>
      <c r="E2804" s="8">
        <v>340</v>
      </c>
      <c r="F2804" t="s">
        <v>8218</v>
      </c>
      <c r="G2804" t="s">
        <v>8224</v>
      </c>
      <c r="H2804" t="s">
        <v>8246</v>
      </c>
      <c r="I2804" s="12">
        <v>1414972800</v>
      </c>
      <c r="J2804" s="12">
        <v>1412629704</v>
      </c>
      <c r="K2804" t="b">
        <v>0</v>
      </c>
      <c r="L2804">
        <v>17</v>
      </c>
      <c r="M2804" t="b">
        <v>1</v>
      </c>
      <c r="N2804" t="s">
        <v>8273</v>
      </c>
      <c r="O2804" t="s">
        <v>8274</v>
      </c>
      <c r="P2804">
        <f t="shared" si="220"/>
        <v>113</v>
      </c>
      <c r="Q2804">
        <f t="shared" si="221"/>
        <v>20</v>
      </c>
      <c r="R2804" s="10">
        <f t="shared" si="217"/>
        <v>41918.880833333329</v>
      </c>
      <c r="S2804">
        <f t="shared" si="218"/>
        <v>41946</v>
      </c>
      <c r="T2804">
        <f t="shared" si="219"/>
        <v>2014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20"/>
        <v>128</v>
      </c>
      <c r="Q2805">
        <f t="shared" si="221"/>
        <v>90.74</v>
      </c>
      <c r="R2805" s="10">
        <f t="shared" si="217"/>
        <v>42158.065694444449</v>
      </c>
      <c r="S2805">
        <f t="shared" si="218"/>
        <v>42201</v>
      </c>
      <c r="T2805">
        <f t="shared" si="219"/>
        <v>2015</v>
      </c>
    </row>
    <row r="2806" spans="1:20" ht="48" x14ac:dyDescent="0.2">
      <c r="A2806">
        <v>3540</v>
      </c>
      <c r="B2806" s="3" t="s">
        <v>3539</v>
      </c>
      <c r="C2806" s="3" t="s">
        <v>7650</v>
      </c>
      <c r="D2806" s="6">
        <v>300</v>
      </c>
      <c r="E2806" s="8">
        <v>369</v>
      </c>
      <c r="F2806" t="s">
        <v>8218</v>
      </c>
      <c r="G2806" t="s">
        <v>8224</v>
      </c>
      <c r="H2806" t="s">
        <v>8246</v>
      </c>
      <c r="I2806" s="12">
        <v>1466899491</v>
      </c>
      <c r="J2806" s="12">
        <v>1464307491</v>
      </c>
      <c r="K2806" t="b">
        <v>0</v>
      </c>
      <c r="L2806">
        <v>8</v>
      </c>
      <c r="M2806" t="b">
        <v>1</v>
      </c>
      <c r="N2806" t="s">
        <v>8273</v>
      </c>
      <c r="O2806" t="s">
        <v>8274</v>
      </c>
      <c r="P2806">
        <f t="shared" si="220"/>
        <v>123</v>
      </c>
      <c r="Q2806">
        <f t="shared" si="221"/>
        <v>46.13</v>
      </c>
      <c r="R2806" s="10">
        <f t="shared" si="217"/>
        <v>42517.003368055557</v>
      </c>
      <c r="S2806">
        <f t="shared" si="218"/>
        <v>42547.003368055557</v>
      </c>
      <c r="T2806">
        <f t="shared" si="219"/>
        <v>2016</v>
      </c>
    </row>
    <row r="2807" spans="1:20" ht="48" x14ac:dyDescent="0.2">
      <c r="A2807">
        <v>3704</v>
      </c>
      <c r="B2807" s="3" t="s">
        <v>3701</v>
      </c>
      <c r="C2807" s="3" t="s">
        <v>7814</v>
      </c>
      <c r="D2807" s="6">
        <v>300</v>
      </c>
      <c r="E2807" s="8">
        <v>409.01</v>
      </c>
      <c r="F2807" t="s">
        <v>8218</v>
      </c>
      <c r="G2807" t="s">
        <v>8224</v>
      </c>
      <c r="H2807" t="s">
        <v>8246</v>
      </c>
      <c r="I2807" s="12">
        <v>1464712394</v>
      </c>
      <c r="J2807" s="12">
        <v>1459528394</v>
      </c>
      <c r="K2807" t="b">
        <v>0</v>
      </c>
      <c r="L2807">
        <v>27</v>
      </c>
      <c r="M2807" t="b">
        <v>1</v>
      </c>
      <c r="N2807" t="s">
        <v>8273</v>
      </c>
      <c r="O2807" t="s">
        <v>8274</v>
      </c>
      <c r="P2807">
        <f t="shared" si="220"/>
        <v>136</v>
      </c>
      <c r="Q2807">
        <f t="shared" si="221"/>
        <v>15.15</v>
      </c>
      <c r="R2807" s="10">
        <f t="shared" si="217"/>
        <v>42461.689745370371</v>
      </c>
      <c r="S2807">
        <f t="shared" si="218"/>
        <v>42521.689745370371</v>
      </c>
      <c r="T2807">
        <f t="shared" si="219"/>
        <v>2016</v>
      </c>
    </row>
    <row r="2808" spans="1:20" ht="48" x14ac:dyDescent="0.2">
      <c r="A2808">
        <v>3725</v>
      </c>
      <c r="B2808" s="3" t="s">
        <v>3722</v>
      </c>
      <c r="C2808" s="3" t="s">
        <v>7835</v>
      </c>
      <c r="D2808" s="6">
        <v>300</v>
      </c>
      <c r="E2808" s="8">
        <v>381</v>
      </c>
      <c r="F2808" t="s">
        <v>8218</v>
      </c>
      <c r="G2808" t="s">
        <v>8224</v>
      </c>
      <c r="H2808" t="s">
        <v>8246</v>
      </c>
      <c r="I2808" s="12">
        <v>1455831000</v>
      </c>
      <c r="J2808" s="12">
        <v>1454366467</v>
      </c>
      <c r="K2808" t="b">
        <v>0</v>
      </c>
      <c r="L2808">
        <v>15</v>
      </c>
      <c r="M2808" t="b">
        <v>1</v>
      </c>
      <c r="N2808" t="s">
        <v>8273</v>
      </c>
      <c r="O2808" t="s">
        <v>8274</v>
      </c>
      <c r="P2808">
        <f t="shared" si="220"/>
        <v>127</v>
      </c>
      <c r="Q2808">
        <f t="shared" si="221"/>
        <v>25.4</v>
      </c>
      <c r="R2808" s="10">
        <f t="shared" si="217"/>
        <v>42401.945219907408</v>
      </c>
      <c r="S2808">
        <f t="shared" si="218"/>
        <v>42418.895833333328</v>
      </c>
      <c r="T2808">
        <f t="shared" si="219"/>
        <v>2016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20"/>
        <v>126</v>
      </c>
      <c r="Q2809">
        <f t="shared" si="221"/>
        <v>67.739999999999995</v>
      </c>
      <c r="R2809" s="10">
        <f t="shared" si="217"/>
        <v>42154.873124999998</v>
      </c>
      <c r="S2809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20"/>
        <v>100</v>
      </c>
      <c r="Q2810">
        <f t="shared" si="221"/>
        <v>65.38</v>
      </c>
      <c r="R2810" s="10">
        <f t="shared" si="217"/>
        <v>42208.84646990741</v>
      </c>
      <c r="S2810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20"/>
        <v>102</v>
      </c>
      <c r="Q2811">
        <f t="shared" si="221"/>
        <v>121.9</v>
      </c>
      <c r="R2811" s="10">
        <f t="shared" si="217"/>
        <v>42451.496817129635</v>
      </c>
      <c r="S2811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20"/>
        <v>108</v>
      </c>
      <c r="Q2812">
        <f t="shared" si="221"/>
        <v>47.46</v>
      </c>
      <c r="R2812" s="10">
        <f t="shared" si="217"/>
        <v>41759.13962962963</v>
      </c>
      <c r="S2812">
        <f t="shared" si="218"/>
        <v>41791.165972222225</v>
      </c>
      <c r="T2812">
        <f t="shared" si="219"/>
        <v>2014</v>
      </c>
    </row>
    <row r="2813" spans="1:20" ht="48" x14ac:dyDescent="0.2">
      <c r="A2813">
        <v>3820</v>
      </c>
      <c r="B2813" s="3" t="s">
        <v>3817</v>
      </c>
      <c r="C2813" s="3" t="s">
        <v>7929</v>
      </c>
      <c r="D2813" s="6">
        <v>300</v>
      </c>
      <c r="E2813" s="8">
        <v>430</v>
      </c>
      <c r="F2813" t="s">
        <v>8218</v>
      </c>
      <c r="G2813" t="s">
        <v>8224</v>
      </c>
      <c r="H2813" t="s">
        <v>8246</v>
      </c>
      <c r="I2813" s="12">
        <v>1436110717</v>
      </c>
      <c r="J2813" s="12">
        <v>1433518717</v>
      </c>
      <c r="K2813" t="b">
        <v>0</v>
      </c>
      <c r="L2813">
        <v>20</v>
      </c>
      <c r="M2813" t="b">
        <v>1</v>
      </c>
      <c r="N2813" t="s">
        <v>8273</v>
      </c>
      <c r="O2813" t="s">
        <v>8274</v>
      </c>
      <c r="P2813">
        <f t="shared" si="220"/>
        <v>143</v>
      </c>
      <c r="Q2813">
        <f t="shared" si="221"/>
        <v>21.5</v>
      </c>
      <c r="R2813" s="10">
        <f t="shared" si="217"/>
        <v>42160.651817129634</v>
      </c>
      <c r="S2813">
        <f t="shared" si="218"/>
        <v>42190.651817129634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20"/>
        <v>113</v>
      </c>
      <c r="Q2814">
        <f t="shared" si="221"/>
        <v>68.25</v>
      </c>
      <c r="R2814" s="10">
        <f t="shared" si="217"/>
        <v>42054.74418981481</v>
      </c>
      <c r="S28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20"/>
        <v>128</v>
      </c>
      <c r="Q2815">
        <f t="shared" si="221"/>
        <v>37.21</v>
      </c>
      <c r="R2815" s="10">
        <f t="shared" si="217"/>
        <v>42693.742604166662</v>
      </c>
      <c r="S2815">
        <f t="shared" si="218"/>
        <v>42718.742604166662</v>
      </c>
      <c r="T2815">
        <f t="shared" si="219"/>
        <v>2016</v>
      </c>
    </row>
    <row r="2816" spans="1:20" ht="48" x14ac:dyDescent="0.2">
      <c r="A2816">
        <v>3562</v>
      </c>
      <c r="B2816" s="3" t="s">
        <v>3561</v>
      </c>
      <c r="C2816" s="3" t="s">
        <v>7672</v>
      </c>
      <c r="D2816" s="6">
        <v>315</v>
      </c>
      <c r="E2816" s="8">
        <v>469</v>
      </c>
      <c r="F2816" t="s">
        <v>8218</v>
      </c>
      <c r="G2816" t="s">
        <v>8224</v>
      </c>
      <c r="H2816" t="s">
        <v>8246</v>
      </c>
      <c r="I2816" s="12">
        <v>1457906400</v>
      </c>
      <c r="J2816" s="12">
        <v>1457115427</v>
      </c>
      <c r="K2816" t="b">
        <v>0</v>
      </c>
      <c r="L2816">
        <v>31</v>
      </c>
      <c r="M2816" t="b">
        <v>1</v>
      </c>
      <c r="N2816" t="s">
        <v>8273</v>
      </c>
      <c r="O2816" t="s">
        <v>8274</v>
      </c>
      <c r="P2816">
        <f t="shared" si="220"/>
        <v>149</v>
      </c>
      <c r="Q2816">
        <f t="shared" si="221"/>
        <v>15.13</v>
      </c>
      <c r="R2816" s="10">
        <f t="shared" si="217"/>
        <v>42433.761886574073</v>
      </c>
      <c r="S2816">
        <f t="shared" si="218"/>
        <v>42442.916666666672</v>
      </c>
      <c r="T2816">
        <f t="shared" si="219"/>
        <v>2016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20"/>
        <v>242</v>
      </c>
      <c r="Q2817">
        <f t="shared" si="221"/>
        <v>43.21</v>
      </c>
      <c r="R2817" s="10">
        <f t="shared" si="217"/>
        <v>42559.776724537034</v>
      </c>
      <c r="S2817">
        <f t="shared" si="218"/>
        <v>42589.776724537034</v>
      </c>
      <c r="T2817">
        <f t="shared" si="219"/>
        <v>2016</v>
      </c>
    </row>
    <row r="2818" spans="1:20" ht="48" x14ac:dyDescent="0.2">
      <c r="A2818">
        <v>3693</v>
      </c>
      <c r="B2818" s="3" t="s">
        <v>3690</v>
      </c>
      <c r="C2818" s="3" t="s">
        <v>7803</v>
      </c>
      <c r="D2818" s="6">
        <v>333</v>
      </c>
      <c r="E2818" s="8">
        <v>430</v>
      </c>
      <c r="F2818" t="s">
        <v>8218</v>
      </c>
      <c r="G2818" t="s">
        <v>8224</v>
      </c>
      <c r="H2818" t="s">
        <v>8246</v>
      </c>
      <c r="I2818" s="12">
        <v>1448922600</v>
      </c>
      <c r="J2818" s="12">
        <v>1446352529</v>
      </c>
      <c r="K2818" t="b">
        <v>0</v>
      </c>
      <c r="L2818">
        <v>14</v>
      </c>
      <c r="M2818" t="b">
        <v>1</v>
      </c>
      <c r="N2818" t="s">
        <v>8273</v>
      </c>
      <c r="O2818" t="s">
        <v>8274</v>
      </c>
      <c r="P2818">
        <f t="shared" si="220"/>
        <v>129</v>
      </c>
      <c r="Q2818">
        <f t="shared" si="221"/>
        <v>30.71</v>
      </c>
      <c r="R2818" s="10">
        <f t="shared" si="217"/>
        <v>42309.191307870366</v>
      </c>
      <c r="S2818">
        <f t="shared" si="218"/>
        <v>42338.9375</v>
      </c>
      <c r="T2818">
        <f t="shared" si="219"/>
        <v>2015</v>
      </c>
    </row>
    <row r="2819" spans="1:20" ht="32" x14ac:dyDescent="0.2">
      <c r="A2819">
        <v>3309</v>
      </c>
      <c r="B2819" s="3" t="s">
        <v>3309</v>
      </c>
      <c r="C2819" s="3" t="s">
        <v>7419</v>
      </c>
      <c r="D2819" s="6">
        <v>350</v>
      </c>
      <c r="E2819" s="8">
        <v>558</v>
      </c>
      <c r="F2819" t="s">
        <v>8218</v>
      </c>
      <c r="G2819" t="s">
        <v>8224</v>
      </c>
      <c r="H2819" t="s">
        <v>8246</v>
      </c>
      <c r="I2819" s="12">
        <v>1476632178</v>
      </c>
      <c r="J2819" s="12">
        <v>1473953778</v>
      </c>
      <c r="K2819" t="b">
        <v>0</v>
      </c>
      <c r="L2819">
        <v>31</v>
      </c>
      <c r="M2819" t="b">
        <v>1</v>
      </c>
      <c r="N2819" t="s">
        <v>8273</v>
      </c>
      <c r="O2819" t="s">
        <v>8274</v>
      </c>
      <c r="P2819">
        <f t="shared" si="220"/>
        <v>159</v>
      </c>
      <c r="Q2819">
        <f t="shared" si="221"/>
        <v>18</v>
      </c>
      <c r="R2819" s="10">
        <f t="shared" ref="R2819:R2882" si="222">(((J2819/60)/60)/24)+DATE(1970,1,1)</f>
        <v>42628.650208333333</v>
      </c>
      <c r="S2819">
        <f t="shared" ref="S2819:S2882" si="223">(((I2819/60)/60)/24)+DATE(1970,1,1)</f>
        <v>42659.650208333333</v>
      </c>
      <c r="T2819">
        <f t="shared" ref="T2819:T2882" si="224">YEAR(S2819)</f>
        <v>2016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0">
        <f t="shared" si="222"/>
        <v>42250.598217592589</v>
      </c>
      <c r="S2820">
        <f t="shared" si="223"/>
        <v>42270.598217592589</v>
      </c>
      <c r="T2820">
        <f t="shared" si="224"/>
        <v>2015</v>
      </c>
    </row>
    <row r="2821" spans="1:20" ht="48" x14ac:dyDescent="0.2">
      <c r="A2821">
        <v>3405</v>
      </c>
      <c r="B2821" s="3" t="s">
        <v>3404</v>
      </c>
      <c r="C2821" s="3" t="s">
        <v>7515</v>
      </c>
      <c r="D2821" s="6">
        <v>350</v>
      </c>
      <c r="E2821" s="8">
        <v>481.5</v>
      </c>
      <c r="F2821" t="s">
        <v>8218</v>
      </c>
      <c r="G2821" t="s">
        <v>8224</v>
      </c>
      <c r="H2821" t="s">
        <v>8246</v>
      </c>
      <c r="I2821" s="12">
        <v>1456876740</v>
      </c>
      <c r="J2821" s="12">
        <v>1455063886</v>
      </c>
      <c r="K2821" t="b">
        <v>0</v>
      </c>
      <c r="L2821">
        <v>17</v>
      </c>
      <c r="M2821" t="b">
        <v>1</v>
      </c>
      <c r="N2821" t="s">
        <v>8273</v>
      </c>
      <c r="O2821" t="s">
        <v>8274</v>
      </c>
      <c r="P2821">
        <f t="shared" si="220"/>
        <v>138</v>
      </c>
      <c r="Q2821">
        <f t="shared" si="221"/>
        <v>28.32</v>
      </c>
      <c r="R2821" s="10">
        <f t="shared" si="222"/>
        <v>42410.017199074078</v>
      </c>
      <c r="S2821">
        <f t="shared" si="223"/>
        <v>42430.999305555553</v>
      </c>
      <c r="T2821">
        <f t="shared" si="224"/>
        <v>2016</v>
      </c>
    </row>
    <row r="2822" spans="1:20" ht="48" x14ac:dyDescent="0.2">
      <c r="A2822">
        <v>3558</v>
      </c>
      <c r="B2822" s="3" t="s">
        <v>3557</v>
      </c>
      <c r="C2822" s="3" t="s">
        <v>7668</v>
      </c>
      <c r="D2822" s="6">
        <v>350</v>
      </c>
      <c r="E2822" s="8">
        <v>504</v>
      </c>
      <c r="F2822" t="s">
        <v>8218</v>
      </c>
      <c r="G2822" t="s">
        <v>8224</v>
      </c>
      <c r="H2822" t="s">
        <v>8246</v>
      </c>
      <c r="I2822" s="12">
        <v>1435352400</v>
      </c>
      <c r="J2822" s="12">
        <v>1431718575</v>
      </c>
      <c r="K2822" t="b">
        <v>0</v>
      </c>
      <c r="L2822">
        <v>22</v>
      </c>
      <c r="M2822" t="b">
        <v>1</v>
      </c>
      <c r="N2822" t="s">
        <v>8273</v>
      </c>
      <c r="O2822" t="s">
        <v>8274</v>
      </c>
      <c r="P2822">
        <f t="shared" si="220"/>
        <v>144</v>
      </c>
      <c r="Q2822">
        <f t="shared" si="221"/>
        <v>22.91</v>
      </c>
      <c r="R2822" s="10">
        <f t="shared" si="222"/>
        <v>42139.816840277781</v>
      </c>
      <c r="S2822">
        <f t="shared" si="223"/>
        <v>42181.875</v>
      </c>
      <c r="T2822">
        <f t="shared" si="224"/>
        <v>2015</v>
      </c>
    </row>
    <row r="2823" spans="1:20" ht="64" x14ac:dyDescent="0.2">
      <c r="A2823">
        <v>2805</v>
      </c>
      <c r="B2823" s="3" t="s">
        <v>2805</v>
      </c>
      <c r="C2823" s="3" t="s">
        <v>6915</v>
      </c>
      <c r="D2823" s="6">
        <v>400</v>
      </c>
      <c r="E2823" s="8">
        <v>440</v>
      </c>
      <c r="F2823" t="s">
        <v>8218</v>
      </c>
      <c r="G2823" t="s">
        <v>8224</v>
      </c>
      <c r="H2823" t="s">
        <v>8246</v>
      </c>
      <c r="I2823" s="12">
        <v>1440245273</v>
      </c>
      <c r="J2823" s="12">
        <v>1438085273</v>
      </c>
      <c r="K2823" t="b">
        <v>0</v>
      </c>
      <c r="L2823">
        <v>18</v>
      </c>
      <c r="M2823" t="b">
        <v>1</v>
      </c>
      <c r="N2823" t="s">
        <v>8273</v>
      </c>
      <c r="O2823" t="s">
        <v>8274</v>
      </c>
      <c r="P2823">
        <f t="shared" si="220"/>
        <v>110</v>
      </c>
      <c r="Q2823">
        <f t="shared" si="221"/>
        <v>24.44</v>
      </c>
      <c r="R2823" s="10">
        <f t="shared" si="222"/>
        <v>42213.505474537036</v>
      </c>
      <c r="S2823">
        <f t="shared" si="223"/>
        <v>42238.505474537036</v>
      </c>
      <c r="T2823">
        <f t="shared" si="224"/>
        <v>2015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0">
        <f t="shared" si="222"/>
        <v>42060.683935185181</v>
      </c>
      <c r="S2824">
        <f t="shared" si="223"/>
        <v>42090.642268518524</v>
      </c>
      <c r="T2824">
        <f t="shared" si="224"/>
        <v>2015</v>
      </c>
    </row>
    <row r="2825" spans="1:20" ht="48" x14ac:dyDescent="0.2">
      <c r="A2825">
        <v>3325</v>
      </c>
      <c r="B2825" s="3" t="s">
        <v>3325</v>
      </c>
      <c r="C2825" s="3" t="s">
        <v>7435</v>
      </c>
      <c r="D2825" s="6">
        <v>400</v>
      </c>
      <c r="E2825" s="8">
        <v>450</v>
      </c>
      <c r="F2825" t="s">
        <v>8218</v>
      </c>
      <c r="G2825" t="s">
        <v>8224</v>
      </c>
      <c r="H2825" t="s">
        <v>8246</v>
      </c>
      <c r="I2825" s="12">
        <v>1428256277</v>
      </c>
      <c r="J2825" s="12">
        <v>1425235877</v>
      </c>
      <c r="K2825" t="b">
        <v>0</v>
      </c>
      <c r="L2825">
        <v>15</v>
      </c>
      <c r="M2825" t="b">
        <v>1</v>
      </c>
      <c r="N2825" t="s">
        <v>8273</v>
      </c>
      <c r="O2825" t="s">
        <v>8274</v>
      </c>
      <c r="P2825">
        <f t="shared" si="220"/>
        <v>113</v>
      </c>
      <c r="Q2825">
        <f t="shared" si="221"/>
        <v>30</v>
      </c>
      <c r="R2825" s="10">
        <f t="shared" si="222"/>
        <v>42064.785613425927</v>
      </c>
      <c r="S2825">
        <f t="shared" si="223"/>
        <v>42099.743946759263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ref="P2826:P2889" si="225">ROUND((E2826/D2826)*100,0)</f>
        <v>117</v>
      </c>
      <c r="Q2826">
        <f t="shared" ref="Q2826:Q2889" si="226">IFERROR(ROUND(E2826/L2826,2),0)</f>
        <v>50.67</v>
      </c>
      <c r="R2826" s="10">
        <f t="shared" si="222"/>
        <v>42136.270787037036</v>
      </c>
      <c r="S2826">
        <f t="shared" si="223"/>
        <v>42168.071527777778</v>
      </c>
      <c r="T2826">
        <f t="shared" si="224"/>
        <v>2015</v>
      </c>
    </row>
    <row r="2827" spans="1:20" ht="48" x14ac:dyDescent="0.2">
      <c r="A2827">
        <v>539</v>
      </c>
      <c r="B2827" s="3" t="s">
        <v>540</v>
      </c>
      <c r="C2827" s="3" t="s">
        <v>4649</v>
      </c>
      <c r="D2827" s="6">
        <v>500</v>
      </c>
      <c r="E2827" s="8">
        <v>503.22</v>
      </c>
      <c r="F2827" t="s">
        <v>8218</v>
      </c>
      <c r="G2827" t="s">
        <v>8224</v>
      </c>
      <c r="H2827" t="s">
        <v>8246</v>
      </c>
      <c r="I2827" s="12">
        <v>1467681107</v>
      </c>
      <c r="J2827" s="12">
        <v>1465866707</v>
      </c>
      <c r="K2827" t="b">
        <v>0</v>
      </c>
      <c r="L2827">
        <v>20</v>
      </c>
      <c r="M2827" t="b">
        <v>1</v>
      </c>
      <c r="N2827" t="s">
        <v>8273</v>
      </c>
      <c r="O2827" t="s">
        <v>8274</v>
      </c>
      <c r="P2827">
        <f t="shared" si="225"/>
        <v>101</v>
      </c>
      <c r="Q2827">
        <f t="shared" si="226"/>
        <v>25.16</v>
      </c>
      <c r="R2827" s="10">
        <f t="shared" si="222"/>
        <v>42535.049849537041</v>
      </c>
      <c r="S2827">
        <f t="shared" si="223"/>
        <v>42556.049849537041</v>
      </c>
      <c r="T2827">
        <f t="shared" si="224"/>
        <v>2016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5"/>
        <v>108</v>
      </c>
      <c r="Q2828">
        <f t="shared" si="226"/>
        <v>113.42</v>
      </c>
      <c r="R2828" s="10">
        <f t="shared" si="222"/>
        <v>42171.034861111111</v>
      </c>
      <c r="S2828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5"/>
        <v>120</v>
      </c>
      <c r="Q2829">
        <f t="shared" si="226"/>
        <v>104.57</v>
      </c>
      <c r="R2829" s="10">
        <f t="shared" si="222"/>
        <v>42494.683634259258</v>
      </c>
      <c r="S2829">
        <f t="shared" si="223"/>
        <v>42524.6875</v>
      </c>
      <c r="T2829">
        <f t="shared" si="224"/>
        <v>2016</v>
      </c>
    </row>
    <row r="2830" spans="1:20" ht="48" x14ac:dyDescent="0.2">
      <c r="A2830">
        <v>1294</v>
      </c>
      <c r="B2830" s="3" t="s">
        <v>1295</v>
      </c>
      <c r="C2830" s="3" t="s">
        <v>5404</v>
      </c>
      <c r="D2830" s="6">
        <v>500</v>
      </c>
      <c r="E2830" s="8">
        <v>610</v>
      </c>
      <c r="F2830" t="s">
        <v>8218</v>
      </c>
      <c r="G2830" t="s">
        <v>8224</v>
      </c>
      <c r="H2830" t="s">
        <v>8246</v>
      </c>
      <c r="I2830" s="12">
        <v>1445252400</v>
      </c>
      <c r="J2830" s="12">
        <v>1443696797</v>
      </c>
      <c r="K2830" t="b">
        <v>0</v>
      </c>
      <c r="L2830">
        <v>22</v>
      </c>
      <c r="M2830" t="b">
        <v>1</v>
      </c>
      <c r="N2830" t="s">
        <v>8273</v>
      </c>
      <c r="O2830" t="s">
        <v>8274</v>
      </c>
      <c r="P2830">
        <f t="shared" si="225"/>
        <v>122</v>
      </c>
      <c r="Q2830">
        <f t="shared" si="226"/>
        <v>27.73</v>
      </c>
      <c r="R2830" s="10">
        <f t="shared" si="222"/>
        <v>42278.453668981485</v>
      </c>
      <c r="S2830">
        <f t="shared" si="223"/>
        <v>42296.458333333328</v>
      </c>
      <c r="T2830">
        <f t="shared" si="224"/>
        <v>2015</v>
      </c>
    </row>
    <row r="2831" spans="1:20" ht="48" x14ac:dyDescent="0.2">
      <c r="A2831">
        <v>3181</v>
      </c>
      <c r="B2831" s="3" t="s">
        <v>3181</v>
      </c>
      <c r="C2831" s="3" t="s">
        <v>7291</v>
      </c>
      <c r="D2831" s="6">
        <v>500</v>
      </c>
      <c r="E2831" s="8">
        <v>545</v>
      </c>
      <c r="F2831" t="s">
        <v>8218</v>
      </c>
      <c r="G2831" t="s">
        <v>8224</v>
      </c>
      <c r="H2831" t="s">
        <v>8246</v>
      </c>
      <c r="I2831" s="12">
        <v>1402848000</v>
      </c>
      <c r="J2831" s="12">
        <v>1400570787</v>
      </c>
      <c r="K2831" t="b">
        <v>1</v>
      </c>
      <c r="L2831">
        <v>15</v>
      </c>
      <c r="M2831" t="b">
        <v>1</v>
      </c>
      <c r="N2831" t="s">
        <v>8273</v>
      </c>
      <c r="O2831" t="s">
        <v>8274</v>
      </c>
      <c r="P2831">
        <f t="shared" si="225"/>
        <v>109</v>
      </c>
      <c r="Q2831">
        <f t="shared" si="226"/>
        <v>36.33</v>
      </c>
      <c r="R2831" s="10">
        <f t="shared" si="222"/>
        <v>41779.310034722221</v>
      </c>
      <c r="S2831">
        <f t="shared" si="223"/>
        <v>41805.666666666664</v>
      </c>
      <c r="T2831">
        <f t="shared" si="224"/>
        <v>2014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5"/>
        <v>100</v>
      </c>
      <c r="Q2832">
        <f t="shared" si="226"/>
        <v>272.73</v>
      </c>
      <c r="R2832" s="10">
        <f t="shared" si="222"/>
        <v>41758.839675925927</v>
      </c>
      <c r="S2832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5"/>
        <v>111</v>
      </c>
      <c r="Q2833">
        <f t="shared" si="226"/>
        <v>63.85</v>
      </c>
      <c r="R2833" s="10">
        <f t="shared" si="222"/>
        <v>42171.824884259258</v>
      </c>
      <c r="S2833">
        <f t="shared" si="223"/>
        <v>42201.824884259258</v>
      </c>
      <c r="T2833">
        <f t="shared" si="224"/>
        <v>2015</v>
      </c>
    </row>
    <row r="2834" spans="1:20" ht="48" x14ac:dyDescent="0.2">
      <c r="A2834">
        <v>3289</v>
      </c>
      <c r="B2834" s="3" t="s">
        <v>3289</v>
      </c>
      <c r="C2834" s="3" t="s">
        <v>7399</v>
      </c>
      <c r="D2834" s="6">
        <v>500</v>
      </c>
      <c r="E2834" s="8">
        <v>665.21</v>
      </c>
      <c r="F2834" t="s">
        <v>8218</v>
      </c>
      <c r="G2834" t="s">
        <v>8224</v>
      </c>
      <c r="H2834" t="s">
        <v>8246</v>
      </c>
      <c r="I2834" s="12">
        <v>1487580602</v>
      </c>
      <c r="J2834" s="12">
        <v>1485161402</v>
      </c>
      <c r="K2834" t="b">
        <v>0</v>
      </c>
      <c r="L2834">
        <v>25</v>
      </c>
      <c r="M2834" t="b">
        <v>1</v>
      </c>
      <c r="N2834" t="s">
        <v>8273</v>
      </c>
      <c r="O2834" t="s">
        <v>8274</v>
      </c>
      <c r="P2834">
        <f t="shared" si="225"/>
        <v>133</v>
      </c>
      <c r="Q2834">
        <f t="shared" si="226"/>
        <v>26.61</v>
      </c>
      <c r="R2834" s="10">
        <f t="shared" si="222"/>
        <v>42758.368078703701</v>
      </c>
      <c r="S2834">
        <f t="shared" si="223"/>
        <v>42786.368078703701</v>
      </c>
      <c r="T2834">
        <f t="shared" si="224"/>
        <v>2017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5"/>
        <v>108</v>
      </c>
      <c r="Q2835">
        <f t="shared" si="226"/>
        <v>83.51</v>
      </c>
      <c r="R2835" s="10">
        <f t="shared" si="222"/>
        <v>42268.127696759257</v>
      </c>
      <c r="S2835">
        <f t="shared" si="223"/>
        <v>42288.083333333328</v>
      </c>
      <c r="T2835">
        <f t="shared" si="224"/>
        <v>2015</v>
      </c>
    </row>
    <row r="2836" spans="1:20" ht="48" x14ac:dyDescent="0.2">
      <c r="A2836">
        <v>3319</v>
      </c>
      <c r="B2836" s="3" t="s">
        <v>3319</v>
      </c>
      <c r="C2836" s="3" t="s">
        <v>7429</v>
      </c>
      <c r="D2836" s="6">
        <v>500</v>
      </c>
      <c r="E2836" s="8">
        <v>540</v>
      </c>
      <c r="F2836" t="s">
        <v>8218</v>
      </c>
      <c r="G2836" t="s">
        <v>8224</v>
      </c>
      <c r="H2836" t="s">
        <v>8246</v>
      </c>
      <c r="I2836" s="12">
        <v>1422712986</v>
      </c>
      <c r="J2836" s="12">
        <v>1418824986</v>
      </c>
      <c r="K2836" t="b">
        <v>0</v>
      </c>
      <c r="L2836">
        <v>16</v>
      </c>
      <c r="M2836" t="b">
        <v>1</v>
      </c>
      <c r="N2836" t="s">
        <v>8273</v>
      </c>
      <c r="O2836" t="s">
        <v>8274</v>
      </c>
      <c r="P2836">
        <f t="shared" si="225"/>
        <v>108</v>
      </c>
      <c r="Q2836">
        <f t="shared" si="226"/>
        <v>33.75</v>
      </c>
      <c r="R2836" s="10">
        <f t="shared" si="222"/>
        <v>41990.585486111115</v>
      </c>
      <c r="S2836">
        <f t="shared" si="223"/>
        <v>42035.585486111115</v>
      </c>
      <c r="T2836">
        <f t="shared" si="224"/>
        <v>2015</v>
      </c>
    </row>
    <row r="2837" spans="1:20" ht="48" x14ac:dyDescent="0.2">
      <c r="A2837">
        <v>3353</v>
      </c>
      <c r="B2837" s="3" t="s">
        <v>3352</v>
      </c>
      <c r="C2837" s="3" t="s">
        <v>7463</v>
      </c>
      <c r="D2837" s="6">
        <v>500</v>
      </c>
      <c r="E2837" s="8">
        <v>1575</v>
      </c>
      <c r="F2837" t="s">
        <v>8218</v>
      </c>
      <c r="G2837" t="s">
        <v>8224</v>
      </c>
      <c r="H2837" t="s">
        <v>8246</v>
      </c>
      <c r="I2837" s="12">
        <v>1462230000</v>
      </c>
      <c r="J2837" s="12">
        <v>1461061350</v>
      </c>
      <c r="K2837" t="b">
        <v>0</v>
      </c>
      <c r="L2837">
        <v>44</v>
      </c>
      <c r="M2837" t="b">
        <v>1</v>
      </c>
      <c r="N2837" t="s">
        <v>8273</v>
      </c>
      <c r="O2837" t="s">
        <v>8274</v>
      </c>
      <c r="P2837">
        <f t="shared" si="225"/>
        <v>315</v>
      </c>
      <c r="Q2837">
        <f t="shared" si="226"/>
        <v>35.799999999999997</v>
      </c>
      <c r="R2837" s="10">
        <f t="shared" si="222"/>
        <v>42479.432291666672</v>
      </c>
      <c r="S2837">
        <f t="shared" si="223"/>
        <v>42492.958333333328</v>
      </c>
      <c r="T2837">
        <f t="shared" si="224"/>
        <v>2016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5"/>
        <v>108</v>
      </c>
      <c r="Q2838">
        <f t="shared" si="226"/>
        <v>44.09</v>
      </c>
      <c r="R2838" s="10">
        <f t="shared" si="222"/>
        <v>42746.261782407411</v>
      </c>
      <c r="S2838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5"/>
        <v>100</v>
      </c>
      <c r="Q2839">
        <f t="shared" si="226"/>
        <v>40.479999999999997</v>
      </c>
      <c r="R2839" s="10">
        <f t="shared" si="222"/>
        <v>42307.908379629633</v>
      </c>
      <c r="S2839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5"/>
        <v>120</v>
      </c>
      <c r="Q2840">
        <f t="shared" si="226"/>
        <v>44.54</v>
      </c>
      <c r="R2840" s="10">
        <f t="shared" si="222"/>
        <v>41842.607592592591</v>
      </c>
      <c r="S2840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5"/>
        <v>111</v>
      </c>
      <c r="Q2841">
        <f t="shared" si="226"/>
        <v>125.81</v>
      </c>
      <c r="R2841" s="10">
        <f t="shared" si="222"/>
        <v>41853.240208333329</v>
      </c>
      <c r="S2841">
        <f t="shared" si="223"/>
        <v>41876.207638888889</v>
      </c>
      <c r="T2841">
        <f t="shared" si="224"/>
        <v>2014</v>
      </c>
    </row>
    <row r="2842" spans="1:20" ht="48" x14ac:dyDescent="0.2">
      <c r="A2842">
        <v>3392</v>
      </c>
      <c r="B2842" s="3" t="s">
        <v>3391</v>
      </c>
      <c r="C2842" s="3" t="s">
        <v>7502</v>
      </c>
      <c r="D2842" s="6">
        <v>500</v>
      </c>
      <c r="E2842" s="8">
        <v>500</v>
      </c>
      <c r="F2842" t="s">
        <v>8218</v>
      </c>
      <c r="G2842" t="s">
        <v>8224</v>
      </c>
      <c r="H2842" t="s">
        <v>8246</v>
      </c>
      <c r="I2842" s="12">
        <v>1462565855</v>
      </c>
      <c r="J2842" s="12">
        <v>1458245855</v>
      </c>
      <c r="K2842" t="b">
        <v>0</v>
      </c>
      <c r="L2842">
        <v>12</v>
      </c>
      <c r="M2842" t="b">
        <v>1</v>
      </c>
      <c r="N2842" t="s">
        <v>8273</v>
      </c>
      <c r="O2842" t="s">
        <v>8274</v>
      </c>
      <c r="P2842">
        <f t="shared" si="225"/>
        <v>100</v>
      </c>
      <c r="Q2842">
        <f t="shared" si="226"/>
        <v>41.67</v>
      </c>
      <c r="R2842" s="10">
        <f t="shared" si="222"/>
        <v>42446.845543981486</v>
      </c>
      <c r="S2842">
        <f t="shared" si="223"/>
        <v>42496.845543981486</v>
      </c>
      <c r="T2842">
        <f t="shared" si="224"/>
        <v>2016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5"/>
        <v>1</v>
      </c>
      <c r="Q2843">
        <f t="shared" si="226"/>
        <v>10</v>
      </c>
      <c r="R2843" s="10">
        <f t="shared" si="222"/>
        <v>42291.739548611105</v>
      </c>
      <c r="S2843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5"/>
        <v>0</v>
      </c>
      <c r="Q2844">
        <f t="shared" si="226"/>
        <v>0</v>
      </c>
      <c r="R2844" s="10">
        <f t="shared" si="222"/>
        <v>41784.952488425923</v>
      </c>
      <c r="S284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5"/>
        <v>0</v>
      </c>
      <c r="Q2845">
        <f t="shared" si="226"/>
        <v>0</v>
      </c>
      <c r="R2845" s="10">
        <f t="shared" si="222"/>
        <v>42492.737847222219</v>
      </c>
      <c r="S284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5"/>
        <v>5</v>
      </c>
      <c r="Q2846">
        <f t="shared" si="226"/>
        <v>30</v>
      </c>
      <c r="R2846" s="10">
        <f t="shared" si="222"/>
        <v>42709.546064814815</v>
      </c>
      <c r="S2846">
        <f t="shared" si="223"/>
        <v>42739.546064814815</v>
      </c>
      <c r="T2846">
        <f t="shared" si="224"/>
        <v>2017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5"/>
        <v>32</v>
      </c>
      <c r="Q2847">
        <f t="shared" si="226"/>
        <v>60.67</v>
      </c>
      <c r="R2847" s="10">
        <f t="shared" si="222"/>
        <v>42103.016585648147</v>
      </c>
      <c r="S2847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5"/>
        <v>0</v>
      </c>
      <c r="Q2848">
        <f t="shared" si="226"/>
        <v>0</v>
      </c>
      <c r="R2848" s="10">
        <f t="shared" si="222"/>
        <v>42108.692060185189</v>
      </c>
      <c r="S2848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5"/>
        <v>0</v>
      </c>
      <c r="Q2849">
        <f t="shared" si="226"/>
        <v>0</v>
      </c>
      <c r="R2849" s="10">
        <f t="shared" si="222"/>
        <v>42453.806307870371</v>
      </c>
      <c r="S2849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5"/>
        <v>0</v>
      </c>
      <c r="Q2850">
        <f t="shared" si="226"/>
        <v>23.33</v>
      </c>
      <c r="R2850" s="10">
        <f t="shared" si="222"/>
        <v>42123.648831018523</v>
      </c>
      <c r="S2850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5"/>
        <v>1</v>
      </c>
      <c r="Q2851">
        <f t="shared" si="226"/>
        <v>5</v>
      </c>
      <c r="R2851" s="10">
        <f t="shared" si="222"/>
        <v>42453.428240740745</v>
      </c>
      <c r="S2851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5"/>
        <v>4</v>
      </c>
      <c r="Q2852">
        <f t="shared" si="226"/>
        <v>23.92</v>
      </c>
      <c r="R2852" s="10">
        <f t="shared" si="222"/>
        <v>41858.007071759261</v>
      </c>
      <c r="S2852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5"/>
        <v>0</v>
      </c>
      <c r="Q2853">
        <f t="shared" si="226"/>
        <v>0</v>
      </c>
      <c r="R2853" s="10">
        <f t="shared" si="222"/>
        <v>42390.002650462964</v>
      </c>
      <c r="S2853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5"/>
        <v>2</v>
      </c>
      <c r="Q2854">
        <f t="shared" si="226"/>
        <v>15.83</v>
      </c>
      <c r="R2854" s="10">
        <f t="shared" si="222"/>
        <v>41781.045173611114</v>
      </c>
      <c r="S285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5"/>
        <v>0</v>
      </c>
      <c r="Q2855">
        <f t="shared" si="226"/>
        <v>0</v>
      </c>
      <c r="R2855" s="10">
        <f t="shared" si="222"/>
        <v>41836.190937499996</v>
      </c>
      <c r="S285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5"/>
        <v>42</v>
      </c>
      <c r="Q2856">
        <f t="shared" si="226"/>
        <v>29.79</v>
      </c>
      <c r="R2856" s="10">
        <f t="shared" si="222"/>
        <v>42111.71665509259</v>
      </c>
      <c r="S2856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5"/>
        <v>50</v>
      </c>
      <c r="Q2857">
        <f t="shared" si="226"/>
        <v>60</v>
      </c>
      <c r="R2857" s="10">
        <f t="shared" si="222"/>
        <v>42370.007766203707</v>
      </c>
      <c r="S2857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5"/>
        <v>5</v>
      </c>
      <c r="Q2858">
        <f t="shared" si="226"/>
        <v>24.33</v>
      </c>
      <c r="R2858" s="10">
        <f t="shared" si="222"/>
        <v>42165.037581018521</v>
      </c>
      <c r="S2858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5"/>
        <v>20</v>
      </c>
      <c r="Q2859">
        <f t="shared" si="226"/>
        <v>500</v>
      </c>
      <c r="R2859" s="10">
        <f t="shared" si="222"/>
        <v>42726.920081018514</v>
      </c>
      <c r="S2859">
        <f t="shared" si="223"/>
        <v>42786.75</v>
      </c>
      <c r="T2859">
        <f t="shared" si="224"/>
        <v>2017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5"/>
        <v>0</v>
      </c>
      <c r="Q2860">
        <f t="shared" si="226"/>
        <v>0</v>
      </c>
      <c r="R2860" s="10">
        <f t="shared" si="222"/>
        <v>41954.545081018514</v>
      </c>
      <c r="S2860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5"/>
        <v>2</v>
      </c>
      <c r="Q2861">
        <f t="shared" si="226"/>
        <v>35</v>
      </c>
      <c r="R2861" s="10">
        <f t="shared" si="222"/>
        <v>42233.362314814818</v>
      </c>
      <c r="S2861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5"/>
        <v>7</v>
      </c>
      <c r="Q2862">
        <f t="shared" si="226"/>
        <v>29.56</v>
      </c>
      <c r="R2862" s="10">
        <f t="shared" si="222"/>
        <v>42480.800648148142</v>
      </c>
      <c r="S2862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5"/>
        <v>32</v>
      </c>
      <c r="Q2863">
        <f t="shared" si="226"/>
        <v>26.67</v>
      </c>
      <c r="R2863" s="10">
        <f t="shared" si="222"/>
        <v>42257.590833333335</v>
      </c>
      <c r="S2863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5"/>
        <v>0</v>
      </c>
      <c r="Q2864">
        <f t="shared" si="226"/>
        <v>18.329999999999998</v>
      </c>
      <c r="R2864" s="10">
        <f t="shared" si="222"/>
        <v>41784.789687500001</v>
      </c>
      <c r="S286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5"/>
        <v>0</v>
      </c>
      <c r="Q2865">
        <f t="shared" si="226"/>
        <v>20</v>
      </c>
      <c r="R2865" s="10">
        <f t="shared" si="222"/>
        <v>41831.675034722226</v>
      </c>
      <c r="S286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5"/>
        <v>2</v>
      </c>
      <c r="Q2866">
        <f t="shared" si="226"/>
        <v>13.33</v>
      </c>
      <c r="R2866" s="10">
        <f t="shared" si="222"/>
        <v>42172.613506944443</v>
      </c>
      <c r="S2866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5"/>
        <v>0</v>
      </c>
      <c r="Q2867">
        <f t="shared" si="226"/>
        <v>0</v>
      </c>
      <c r="R2867" s="10">
        <f t="shared" si="222"/>
        <v>41950.114108796297</v>
      </c>
      <c r="S2867">
        <f t="shared" si="223"/>
        <v>42010.114108796297</v>
      </c>
      <c r="T2867">
        <f t="shared" si="224"/>
        <v>2015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5"/>
        <v>1</v>
      </c>
      <c r="Q2868">
        <f t="shared" si="226"/>
        <v>22.5</v>
      </c>
      <c r="R2868" s="10">
        <f t="shared" si="222"/>
        <v>42627.955104166671</v>
      </c>
      <c r="S2868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5"/>
        <v>20</v>
      </c>
      <c r="Q2869">
        <f t="shared" si="226"/>
        <v>50.4</v>
      </c>
      <c r="R2869" s="10">
        <f t="shared" si="222"/>
        <v>42531.195277777777</v>
      </c>
      <c r="S2869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5"/>
        <v>42</v>
      </c>
      <c r="Q2870">
        <f t="shared" si="226"/>
        <v>105.03</v>
      </c>
      <c r="R2870" s="10">
        <f t="shared" si="222"/>
        <v>42618.827013888891</v>
      </c>
      <c r="S2870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5"/>
        <v>1</v>
      </c>
      <c r="Q2871">
        <f t="shared" si="226"/>
        <v>35.4</v>
      </c>
      <c r="R2871" s="10">
        <f t="shared" si="222"/>
        <v>42540.593530092592</v>
      </c>
      <c r="S2871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5"/>
        <v>15</v>
      </c>
      <c r="Q2872">
        <f t="shared" si="226"/>
        <v>83.33</v>
      </c>
      <c r="R2872" s="10">
        <f t="shared" si="222"/>
        <v>41746.189409722225</v>
      </c>
      <c r="S2872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5"/>
        <v>5</v>
      </c>
      <c r="Q2873">
        <f t="shared" si="226"/>
        <v>35.92</v>
      </c>
      <c r="R2873" s="10">
        <f t="shared" si="222"/>
        <v>41974.738576388889</v>
      </c>
      <c r="S2873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5"/>
        <v>0</v>
      </c>
      <c r="Q2874">
        <f t="shared" si="226"/>
        <v>0</v>
      </c>
      <c r="R2874" s="10">
        <f t="shared" si="222"/>
        <v>42115.11618055556</v>
      </c>
      <c r="S287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5"/>
        <v>38</v>
      </c>
      <c r="Q2875">
        <f t="shared" si="226"/>
        <v>119.13</v>
      </c>
      <c r="R2875" s="10">
        <f t="shared" si="222"/>
        <v>42002.817488425921</v>
      </c>
      <c r="S2875">
        <f t="shared" si="223"/>
        <v>42032.817488425921</v>
      </c>
      <c r="T2875">
        <f t="shared" si="224"/>
        <v>2015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5"/>
        <v>5</v>
      </c>
      <c r="Q2876">
        <f t="shared" si="226"/>
        <v>90.33</v>
      </c>
      <c r="R2876" s="10">
        <f t="shared" si="222"/>
        <v>42722.84474537037</v>
      </c>
      <c r="S2876">
        <f t="shared" si="223"/>
        <v>42752.84474537037</v>
      </c>
      <c r="T2876">
        <f t="shared" si="224"/>
        <v>2017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5"/>
        <v>0</v>
      </c>
      <c r="Q2877">
        <f t="shared" si="226"/>
        <v>2.33</v>
      </c>
      <c r="R2877" s="10">
        <f t="shared" si="222"/>
        <v>42465.128391203703</v>
      </c>
      <c r="S2877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5"/>
        <v>0</v>
      </c>
      <c r="Q2878">
        <f t="shared" si="226"/>
        <v>0</v>
      </c>
      <c r="R2878" s="10">
        <f t="shared" si="222"/>
        <v>42171.743969907402</v>
      </c>
      <c r="S2878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5"/>
        <v>11</v>
      </c>
      <c r="Q2879">
        <f t="shared" si="226"/>
        <v>108.33</v>
      </c>
      <c r="R2879" s="10">
        <f t="shared" si="222"/>
        <v>42672.955138888887</v>
      </c>
      <c r="S2879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5"/>
        <v>2</v>
      </c>
      <c r="Q2880">
        <f t="shared" si="226"/>
        <v>15.75</v>
      </c>
      <c r="R2880" s="10">
        <f t="shared" si="222"/>
        <v>42128.615682870368</v>
      </c>
      <c r="S2880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5"/>
        <v>0</v>
      </c>
      <c r="Q2881">
        <f t="shared" si="226"/>
        <v>29</v>
      </c>
      <c r="R2881" s="10">
        <f t="shared" si="222"/>
        <v>42359.725243055553</v>
      </c>
      <c r="S2881">
        <f t="shared" si="223"/>
        <v>42389.725243055553</v>
      </c>
      <c r="T2881">
        <f t="shared" si="224"/>
        <v>2016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225"/>
        <v>23</v>
      </c>
      <c r="Q2882">
        <f t="shared" si="226"/>
        <v>96.55</v>
      </c>
      <c r="R2882" s="10">
        <f t="shared" si="222"/>
        <v>42192.905694444446</v>
      </c>
      <c r="S2882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225"/>
        <v>0</v>
      </c>
      <c r="Q2883">
        <f t="shared" si="226"/>
        <v>0</v>
      </c>
      <c r="R2883" s="10">
        <f t="shared" ref="R2883:R2946" si="227">(((J2883/60)/60)/24)+DATE(1970,1,1)</f>
        <v>41916.597638888888</v>
      </c>
      <c r="S2883">
        <f t="shared" ref="S2883:S2946" si="228">(((I2883/60)/60)/24)+DATE(1970,1,1)</f>
        <v>41976.639305555553</v>
      </c>
      <c r="T2883">
        <f t="shared" ref="T2883:T2946" si="229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0">
        <f t="shared" si="227"/>
        <v>42461.596273148149</v>
      </c>
      <c r="S288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0">
        <f t="shared" si="227"/>
        <v>42370.90320601852</v>
      </c>
      <c r="S288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0">
        <f t="shared" si="227"/>
        <v>41948.727256944447</v>
      </c>
      <c r="S2886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0">
        <f t="shared" si="227"/>
        <v>42047.07640046296</v>
      </c>
      <c r="S2887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0">
        <f t="shared" si="227"/>
        <v>42261.632916666669</v>
      </c>
      <c r="S2888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0">
        <f t="shared" si="227"/>
        <v>41985.427361111113</v>
      </c>
      <c r="S2889">
        <f t="shared" si="228"/>
        <v>42015.427361111113</v>
      </c>
      <c r="T2889">
        <f t="shared" si="229"/>
        <v>2015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ref="P2890:P2953" si="230">ROUND((E2890/D2890)*100,0)</f>
        <v>0</v>
      </c>
      <c r="Q2890">
        <f t="shared" ref="Q2890:Q2953" si="231">IFERROR(ROUND(E2890/L2890,2),0)</f>
        <v>0</v>
      </c>
      <c r="R2890" s="10">
        <f t="shared" si="227"/>
        <v>41922.535185185188</v>
      </c>
      <c r="S2890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30"/>
        <v>38</v>
      </c>
      <c r="Q2891">
        <f t="shared" si="231"/>
        <v>81.569999999999993</v>
      </c>
      <c r="R2891" s="10">
        <f t="shared" si="227"/>
        <v>41850.863252314812</v>
      </c>
      <c r="S2891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30"/>
        <v>1</v>
      </c>
      <c r="Q2892">
        <f t="shared" si="231"/>
        <v>7</v>
      </c>
      <c r="R2892" s="10">
        <f t="shared" si="227"/>
        <v>41831.742962962962</v>
      </c>
      <c r="S2892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30"/>
        <v>3</v>
      </c>
      <c r="Q2893">
        <f t="shared" si="231"/>
        <v>27.3</v>
      </c>
      <c r="R2893" s="10">
        <f t="shared" si="227"/>
        <v>42415.883425925931</v>
      </c>
      <c r="S2893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30"/>
        <v>9</v>
      </c>
      <c r="Q2894">
        <f t="shared" si="231"/>
        <v>29.41</v>
      </c>
      <c r="R2894" s="10">
        <f t="shared" si="227"/>
        <v>41869.714166666665</v>
      </c>
      <c r="S289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30"/>
        <v>1</v>
      </c>
      <c r="Q2895">
        <f t="shared" si="231"/>
        <v>12.5</v>
      </c>
      <c r="R2895" s="10">
        <f t="shared" si="227"/>
        <v>41953.773090277777</v>
      </c>
      <c r="S2895">
        <f t="shared" si="228"/>
        <v>42013.083333333328</v>
      </c>
      <c r="T2895">
        <f t="shared" si="229"/>
        <v>2015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30"/>
        <v>0</v>
      </c>
      <c r="Q2896">
        <f t="shared" si="231"/>
        <v>0</v>
      </c>
      <c r="R2896" s="10">
        <f t="shared" si="227"/>
        <v>42037.986284722225</v>
      </c>
      <c r="S2896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30"/>
        <v>5</v>
      </c>
      <c r="Q2897">
        <f t="shared" si="231"/>
        <v>5.75</v>
      </c>
      <c r="R2897" s="10">
        <f t="shared" si="227"/>
        <v>41811.555462962962</v>
      </c>
      <c r="S2897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30"/>
        <v>21</v>
      </c>
      <c r="Q2898">
        <f t="shared" si="231"/>
        <v>52.08</v>
      </c>
      <c r="R2898" s="10">
        <f t="shared" si="227"/>
        <v>42701.908807870372</v>
      </c>
      <c r="S2898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30"/>
        <v>5</v>
      </c>
      <c r="Q2899">
        <f t="shared" si="231"/>
        <v>183.33</v>
      </c>
      <c r="R2899" s="10">
        <f t="shared" si="227"/>
        <v>42258.646504629629</v>
      </c>
      <c r="S2899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30"/>
        <v>4</v>
      </c>
      <c r="Q2900">
        <f t="shared" si="231"/>
        <v>26.33</v>
      </c>
      <c r="R2900" s="10">
        <f t="shared" si="227"/>
        <v>42278.664965277778</v>
      </c>
      <c r="S2900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30"/>
        <v>0</v>
      </c>
      <c r="Q2901">
        <f t="shared" si="231"/>
        <v>0</v>
      </c>
      <c r="R2901" s="10">
        <f t="shared" si="227"/>
        <v>42515.078217592592</v>
      </c>
      <c r="S2901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30"/>
        <v>62</v>
      </c>
      <c r="Q2902">
        <f t="shared" si="231"/>
        <v>486.43</v>
      </c>
      <c r="R2902" s="10">
        <f t="shared" si="227"/>
        <v>41830.234166666669</v>
      </c>
      <c r="S2902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30"/>
        <v>1</v>
      </c>
      <c r="Q2903">
        <f t="shared" si="231"/>
        <v>3</v>
      </c>
      <c r="R2903" s="10">
        <f t="shared" si="227"/>
        <v>41982.904386574075</v>
      </c>
      <c r="S2903">
        <f t="shared" si="228"/>
        <v>42042.904386574075</v>
      </c>
      <c r="T2903">
        <f t="shared" si="229"/>
        <v>2015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30"/>
        <v>0</v>
      </c>
      <c r="Q2904">
        <f t="shared" si="231"/>
        <v>25</v>
      </c>
      <c r="R2904" s="10">
        <f t="shared" si="227"/>
        <v>42210.439768518518</v>
      </c>
      <c r="S290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30"/>
        <v>1</v>
      </c>
      <c r="Q2905">
        <f t="shared" si="231"/>
        <v>9.75</v>
      </c>
      <c r="R2905" s="10">
        <f t="shared" si="227"/>
        <v>42196.166874999995</v>
      </c>
      <c r="S290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30"/>
        <v>5</v>
      </c>
      <c r="Q2906">
        <f t="shared" si="231"/>
        <v>18.75</v>
      </c>
      <c r="R2906" s="10">
        <f t="shared" si="227"/>
        <v>41940.967951388891</v>
      </c>
      <c r="S2906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30"/>
        <v>18</v>
      </c>
      <c r="Q2907">
        <f t="shared" si="231"/>
        <v>36.590000000000003</v>
      </c>
      <c r="R2907" s="10">
        <f t="shared" si="227"/>
        <v>42606.056863425925</v>
      </c>
      <c r="S2907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30"/>
        <v>9</v>
      </c>
      <c r="Q2908">
        <f t="shared" si="231"/>
        <v>80.709999999999994</v>
      </c>
      <c r="R2908" s="10">
        <f t="shared" si="227"/>
        <v>42199.648912037039</v>
      </c>
      <c r="S2908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30"/>
        <v>0</v>
      </c>
      <c r="Q2909">
        <f t="shared" si="231"/>
        <v>1</v>
      </c>
      <c r="R2909" s="10">
        <f t="shared" si="227"/>
        <v>42444.877743055549</v>
      </c>
      <c r="S2909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30"/>
        <v>3</v>
      </c>
      <c r="Q2910">
        <f t="shared" si="231"/>
        <v>52.8</v>
      </c>
      <c r="R2910" s="10">
        <f t="shared" si="227"/>
        <v>42499.731701388882</v>
      </c>
      <c r="S2910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30"/>
        <v>0</v>
      </c>
      <c r="Q2911">
        <f t="shared" si="231"/>
        <v>20</v>
      </c>
      <c r="R2911" s="10">
        <f t="shared" si="227"/>
        <v>41929.266215277778</v>
      </c>
      <c r="S2911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30"/>
        <v>0</v>
      </c>
      <c r="Q2912">
        <f t="shared" si="231"/>
        <v>1</v>
      </c>
      <c r="R2912" s="10">
        <f t="shared" si="227"/>
        <v>42107.841284722221</v>
      </c>
      <c r="S2912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30"/>
        <v>37</v>
      </c>
      <c r="Q2913">
        <f t="shared" si="231"/>
        <v>46.93</v>
      </c>
      <c r="R2913" s="10">
        <f t="shared" si="227"/>
        <v>42142.768819444449</v>
      </c>
      <c r="S2913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30"/>
        <v>14</v>
      </c>
      <c r="Q2914">
        <f t="shared" si="231"/>
        <v>78.08</v>
      </c>
      <c r="R2914" s="10">
        <f t="shared" si="227"/>
        <v>42354.131643518514</v>
      </c>
      <c r="S2914">
        <f t="shared" si="228"/>
        <v>42384.131643518514</v>
      </c>
      <c r="T2914">
        <f t="shared" si="229"/>
        <v>2016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30"/>
        <v>0</v>
      </c>
      <c r="Q2915">
        <f t="shared" si="231"/>
        <v>1</v>
      </c>
      <c r="R2915" s="10">
        <f t="shared" si="227"/>
        <v>41828.922905092593</v>
      </c>
      <c r="S291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30"/>
        <v>0</v>
      </c>
      <c r="Q2916">
        <f t="shared" si="231"/>
        <v>1</v>
      </c>
      <c r="R2916" s="10">
        <f t="shared" si="227"/>
        <v>42017.907337962963</v>
      </c>
      <c r="S2916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30"/>
        <v>61</v>
      </c>
      <c r="Q2917">
        <f t="shared" si="231"/>
        <v>203.67</v>
      </c>
      <c r="R2917" s="10">
        <f t="shared" si="227"/>
        <v>42415.398032407407</v>
      </c>
      <c r="S2917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30"/>
        <v>8</v>
      </c>
      <c r="Q2918">
        <f t="shared" si="231"/>
        <v>20.71</v>
      </c>
      <c r="R2918" s="10">
        <f t="shared" si="227"/>
        <v>41755.476724537039</v>
      </c>
      <c r="S2918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30"/>
        <v>22</v>
      </c>
      <c r="Q2919">
        <f t="shared" si="231"/>
        <v>48.56</v>
      </c>
      <c r="R2919" s="10">
        <f t="shared" si="227"/>
        <v>42245.234340277777</v>
      </c>
      <c r="S2919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30"/>
        <v>27</v>
      </c>
      <c r="Q2920">
        <f t="shared" si="231"/>
        <v>68.099999999999994</v>
      </c>
      <c r="R2920" s="10">
        <f t="shared" si="227"/>
        <v>42278.629710648151</v>
      </c>
      <c r="S2920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30"/>
        <v>9</v>
      </c>
      <c r="Q2921">
        <f t="shared" si="231"/>
        <v>8.5</v>
      </c>
      <c r="R2921" s="10">
        <f t="shared" si="227"/>
        <v>41826.61954861111</v>
      </c>
      <c r="S2921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30"/>
        <v>27</v>
      </c>
      <c r="Q2922">
        <f t="shared" si="231"/>
        <v>51.62</v>
      </c>
      <c r="R2922" s="10">
        <f t="shared" si="227"/>
        <v>42058.792476851857</v>
      </c>
      <c r="S2922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30"/>
        <v>129</v>
      </c>
      <c r="Q2923">
        <f t="shared" si="231"/>
        <v>43</v>
      </c>
      <c r="R2923" s="10">
        <f t="shared" si="227"/>
        <v>41877.886620370373</v>
      </c>
      <c r="S2923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30"/>
        <v>100</v>
      </c>
      <c r="Q2924">
        <f t="shared" si="231"/>
        <v>83.33</v>
      </c>
      <c r="R2924" s="10">
        <f t="shared" si="227"/>
        <v>42097.874155092592</v>
      </c>
      <c r="S2924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30"/>
        <v>100</v>
      </c>
      <c r="Q2925">
        <f t="shared" si="231"/>
        <v>30</v>
      </c>
      <c r="R2925" s="10">
        <f t="shared" si="227"/>
        <v>42013.15253472222</v>
      </c>
      <c r="S292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30"/>
        <v>103</v>
      </c>
      <c r="Q2926">
        <f t="shared" si="231"/>
        <v>175.51</v>
      </c>
      <c r="R2926" s="10">
        <f t="shared" si="227"/>
        <v>42103.556828703702</v>
      </c>
      <c r="S2926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30"/>
        <v>102</v>
      </c>
      <c r="Q2927">
        <f t="shared" si="231"/>
        <v>231.66</v>
      </c>
      <c r="R2927" s="10">
        <f t="shared" si="227"/>
        <v>41863.584120370368</v>
      </c>
      <c r="S2927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30"/>
        <v>125</v>
      </c>
      <c r="Q2928">
        <f t="shared" si="231"/>
        <v>75</v>
      </c>
      <c r="R2928" s="10">
        <f t="shared" si="227"/>
        <v>42044.765960648147</v>
      </c>
      <c r="S2928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30"/>
        <v>131</v>
      </c>
      <c r="Q2929">
        <f t="shared" si="231"/>
        <v>112.14</v>
      </c>
      <c r="R2929" s="10">
        <f t="shared" si="227"/>
        <v>41806.669317129628</v>
      </c>
      <c r="S2929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30"/>
        <v>100</v>
      </c>
      <c r="Q2930">
        <f t="shared" si="231"/>
        <v>41.67</v>
      </c>
      <c r="R2930" s="10">
        <f t="shared" si="227"/>
        <v>42403.998217592598</v>
      </c>
      <c r="S2930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30"/>
        <v>102</v>
      </c>
      <c r="Q2931">
        <f t="shared" si="231"/>
        <v>255.17</v>
      </c>
      <c r="R2931" s="10">
        <f t="shared" si="227"/>
        <v>41754.564328703702</v>
      </c>
      <c r="S2931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30"/>
        <v>101</v>
      </c>
      <c r="Q2932">
        <f t="shared" si="231"/>
        <v>162.77000000000001</v>
      </c>
      <c r="R2932" s="10">
        <f t="shared" si="227"/>
        <v>42101.584074074075</v>
      </c>
      <c r="S2932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30"/>
        <v>106</v>
      </c>
      <c r="Q2933">
        <f t="shared" si="231"/>
        <v>88.33</v>
      </c>
      <c r="R2933" s="10">
        <f t="shared" si="227"/>
        <v>41872.291238425925</v>
      </c>
      <c r="S2933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30"/>
        <v>105</v>
      </c>
      <c r="Q2934">
        <f t="shared" si="231"/>
        <v>85.74</v>
      </c>
      <c r="R2934" s="10">
        <f t="shared" si="227"/>
        <v>42025.164780092593</v>
      </c>
      <c r="S293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30"/>
        <v>103</v>
      </c>
      <c r="Q2935">
        <f t="shared" si="231"/>
        <v>47.57</v>
      </c>
      <c r="R2935" s="10">
        <f t="shared" si="227"/>
        <v>42495.956631944442</v>
      </c>
      <c r="S293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30"/>
        <v>108</v>
      </c>
      <c r="Q2936">
        <f t="shared" si="231"/>
        <v>72.97</v>
      </c>
      <c r="R2936" s="10">
        <f t="shared" si="227"/>
        <v>41775.636157407411</v>
      </c>
      <c r="S2936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30"/>
        <v>101</v>
      </c>
      <c r="Q2937">
        <f t="shared" si="231"/>
        <v>90.54</v>
      </c>
      <c r="R2937" s="10">
        <f t="shared" si="227"/>
        <v>42553.583425925928</v>
      </c>
      <c r="S2937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30"/>
        <v>128</v>
      </c>
      <c r="Q2938">
        <f t="shared" si="231"/>
        <v>37.65</v>
      </c>
      <c r="R2938" s="10">
        <f t="shared" si="227"/>
        <v>41912.650729166664</v>
      </c>
      <c r="S2938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30"/>
        <v>133</v>
      </c>
      <c r="Q2939">
        <f t="shared" si="231"/>
        <v>36.36</v>
      </c>
      <c r="R2939" s="10">
        <f t="shared" si="227"/>
        <v>41803.457326388889</v>
      </c>
      <c r="S2939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30"/>
        <v>101</v>
      </c>
      <c r="Q2940">
        <f t="shared" si="231"/>
        <v>126.72</v>
      </c>
      <c r="R2940" s="10">
        <f t="shared" si="227"/>
        <v>42004.703865740739</v>
      </c>
      <c r="S2940">
        <f t="shared" si="228"/>
        <v>42034.703865740739</v>
      </c>
      <c r="T2940">
        <f t="shared" si="229"/>
        <v>2015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30"/>
        <v>103</v>
      </c>
      <c r="Q2941">
        <f t="shared" si="231"/>
        <v>329.2</v>
      </c>
      <c r="R2941" s="10">
        <f t="shared" si="227"/>
        <v>41845.809166666666</v>
      </c>
      <c r="S2941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30"/>
        <v>107</v>
      </c>
      <c r="Q2942">
        <f t="shared" si="231"/>
        <v>81.239999999999995</v>
      </c>
      <c r="R2942" s="10">
        <f t="shared" si="227"/>
        <v>41982.773356481484</v>
      </c>
      <c r="S2942">
        <f t="shared" si="228"/>
        <v>42022.773356481484</v>
      </c>
      <c r="T2942">
        <f t="shared" si="229"/>
        <v>2015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30"/>
        <v>0</v>
      </c>
      <c r="Q2943">
        <f t="shared" si="231"/>
        <v>1</v>
      </c>
      <c r="R2943" s="10">
        <f t="shared" si="227"/>
        <v>42034.960127314815</v>
      </c>
      <c r="S2943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30"/>
        <v>20</v>
      </c>
      <c r="Q2944">
        <f t="shared" si="231"/>
        <v>202.23</v>
      </c>
      <c r="R2944" s="10">
        <f t="shared" si="227"/>
        <v>42334.803923611107</v>
      </c>
      <c r="S294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30"/>
        <v>0</v>
      </c>
      <c r="Q2945">
        <f t="shared" si="231"/>
        <v>0</v>
      </c>
      <c r="R2945" s="10">
        <f t="shared" si="227"/>
        <v>42077.129398148143</v>
      </c>
      <c r="S294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230"/>
        <v>1</v>
      </c>
      <c r="Q2946">
        <f t="shared" si="231"/>
        <v>100</v>
      </c>
      <c r="R2946" s="10">
        <f t="shared" si="227"/>
        <v>42132.9143287037</v>
      </c>
      <c r="S2946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230"/>
        <v>0</v>
      </c>
      <c r="Q2947">
        <f t="shared" si="231"/>
        <v>0</v>
      </c>
      <c r="R2947" s="10">
        <f t="shared" ref="R2947:R3010" si="232">(((J2947/60)/60)/24)+DATE(1970,1,1)</f>
        <v>42118.139583333337</v>
      </c>
      <c r="S2947">
        <f t="shared" ref="S2947:S3010" si="233">(((I2947/60)/60)/24)+DATE(1970,1,1)</f>
        <v>42148.139583333337</v>
      </c>
      <c r="T2947">
        <f t="shared" ref="T2947:T3010" si="234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0">
        <f t="shared" si="232"/>
        <v>42567.531157407408</v>
      </c>
      <c r="S2948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0">
        <f t="shared" si="232"/>
        <v>42649.562118055561</v>
      </c>
      <c r="S2949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0">
        <f t="shared" si="232"/>
        <v>42097.649224537032</v>
      </c>
      <c r="S2950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0">
        <f t="shared" si="232"/>
        <v>42297.823113425926</v>
      </c>
      <c r="S2951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0">
        <f t="shared" si="232"/>
        <v>42362.36518518519</v>
      </c>
      <c r="S2952">
        <f t="shared" si="233"/>
        <v>42392.36518518519</v>
      </c>
      <c r="T2952">
        <f t="shared" si="234"/>
        <v>2016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0">
        <f t="shared" si="232"/>
        <v>41872.802928240737</v>
      </c>
      <c r="S2953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ref="P2954:P3017" si="235">ROUND((E2954/D2954)*100,0)</f>
        <v>8</v>
      </c>
      <c r="Q2954">
        <f t="shared" ref="Q2954:Q3017" si="236">IFERROR(ROUND(E2954/L2954,2),0)</f>
        <v>200.63</v>
      </c>
      <c r="R2954" s="10">
        <f t="shared" si="232"/>
        <v>42628.690266203703</v>
      </c>
      <c r="S295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5"/>
        <v>0</v>
      </c>
      <c r="Q2955">
        <f t="shared" si="236"/>
        <v>201.67</v>
      </c>
      <c r="R2955" s="10">
        <f t="shared" si="232"/>
        <v>42255.791909722218</v>
      </c>
      <c r="S295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5"/>
        <v>0</v>
      </c>
      <c r="Q2956">
        <f t="shared" si="236"/>
        <v>0</v>
      </c>
      <c r="R2956" s="10">
        <f t="shared" si="232"/>
        <v>42790.583368055552</v>
      </c>
      <c r="S2956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5"/>
        <v>60</v>
      </c>
      <c r="Q2957">
        <f t="shared" si="236"/>
        <v>65</v>
      </c>
      <c r="R2957" s="10">
        <f t="shared" si="232"/>
        <v>42141.741307870368</v>
      </c>
      <c r="S2957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5"/>
        <v>17</v>
      </c>
      <c r="Q2958">
        <f t="shared" si="236"/>
        <v>66.099999999999994</v>
      </c>
      <c r="R2958" s="10">
        <f t="shared" si="232"/>
        <v>42464.958912037036</v>
      </c>
      <c r="S2958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5"/>
        <v>2</v>
      </c>
      <c r="Q2959">
        <f t="shared" si="236"/>
        <v>93.33</v>
      </c>
      <c r="R2959" s="10">
        <f t="shared" si="232"/>
        <v>42031.011249999996</v>
      </c>
      <c r="S2959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5"/>
        <v>0</v>
      </c>
      <c r="Q2960">
        <f t="shared" si="236"/>
        <v>0</v>
      </c>
      <c r="R2960" s="10">
        <f t="shared" si="232"/>
        <v>42438.779131944444</v>
      </c>
      <c r="S2960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5"/>
        <v>0</v>
      </c>
      <c r="Q2961">
        <f t="shared" si="236"/>
        <v>0</v>
      </c>
      <c r="R2961" s="10">
        <f t="shared" si="232"/>
        <v>42498.008391203708</v>
      </c>
      <c r="S2961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5"/>
        <v>0</v>
      </c>
      <c r="Q2962">
        <f t="shared" si="236"/>
        <v>0</v>
      </c>
      <c r="R2962" s="10">
        <f t="shared" si="232"/>
        <v>41863.757210648146</v>
      </c>
      <c r="S2962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5"/>
        <v>110</v>
      </c>
      <c r="Q2963">
        <f t="shared" si="236"/>
        <v>50.75</v>
      </c>
      <c r="R2963" s="10">
        <f t="shared" si="232"/>
        <v>42061.212488425925</v>
      </c>
      <c r="S2963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5"/>
        <v>122</v>
      </c>
      <c r="Q2964">
        <f t="shared" si="236"/>
        <v>60.9</v>
      </c>
      <c r="R2964" s="10">
        <f t="shared" si="232"/>
        <v>42036.24428240741</v>
      </c>
      <c r="S296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5"/>
        <v>107</v>
      </c>
      <c r="Q2965">
        <f t="shared" si="236"/>
        <v>109.03</v>
      </c>
      <c r="R2965" s="10">
        <f t="shared" si="232"/>
        <v>42157.470185185186</v>
      </c>
      <c r="S296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5"/>
        <v>101</v>
      </c>
      <c r="Q2966">
        <f t="shared" si="236"/>
        <v>25.69</v>
      </c>
      <c r="R2966" s="10">
        <f t="shared" si="232"/>
        <v>41827.909942129627</v>
      </c>
      <c r="S2966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5"/>
        <v>109</v>
      </c>
      <c r="Q2967">
        <f t="shared" si="236"/>
        <v>41.92</v>
      </c>
      <c r="R2967" s="10">
        <f t="shared" si="232"/>
        <v>42162.729548611111</v>
      </c>
      <c r="S2967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5"/>
        <v>114</v>
      </c>
      <c r="Q2968">
        <f t="shared" si="236"/>
        <v>88.77</v>
      </c>
      <c r="R2968" s="10">
        <f t="shared" si="232"/>
        <v>42233.738564814819</v>
      </c>
      <c r="S2968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5"/>
        <v>114</v>
      </c>
      <c r="Q2969">
        <f t="shared" si="236"/>
        <v>80.23</v>
      </c>
      <c r="R2969" s="10">
        <f t="shared" si="232"/>
        <v>42042.197824074072</v>
      </c>
      <c r="S2969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5"/>
        <v>106</v>
      </c>
      <c r="Q2970">
        <f t="shared" si="236"/>
        <v>78.94</v>
      </c>
      <c r="R2970" s="10">
        <f t="shared" si="232"/>
        <v>42585.523842592593</v>
      </c>
      <c r="S2970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5"/>
        <v>163</v>
      </c>
      <c r="Q2971">
        <f t="shared" si="236"/>
        <v>95.59</v>
      </c>
      <c r="R2971" s="10">
        <f t="shared" si="232"/>
        <v>42097.786493055552</v>
      </c>
      <c r="S2971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5"/>
        <v>106</v>
      </c>
      <c r="Q2972">
        <f t="shared" si="236"/>
        <v>69.89</v>
      </c>
      <c r="R2972" s="10">
        <f t="shared" si="232"/>
        <v>41808.669571759259</v>
      </c>
      <c r="S2972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5"/>
        <v>100</v>
      </c>
      <c r="Q2973">
        <f t="shared" si="236"/>
        <v>74.53</v>
      </c>
      <c r="R2973" s="10">
        <f t="shared" si="232"/>
        <v>41852.658310185187</v>
      </c>
      <c r="S2973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5"/>
        <v>105</v>
      </c>
      <c r="Q2974">
        <f t="shared" si="236"/>
        <v>123.94</v>
      </c>
      <c r="R2974" s="10">
        <f t="shared" si="232"/>
        <v>42694.110185185185</v>
      </c>
      <c r="S297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5"/>
        <v>175</v>
      </c>
      <c r="Q2975">
        <f t="shared" si="236"/>
        <v>264.85000000000002</v>
      </c>
      <c r="R2975" s="10">
        <f t="shared" si="232"/>
        <v>42341.818379629629</v>
      </c>
      <c r="S2975">
        <f t="shared" si="233"/>
        <v>42370.166666666672</v>
      </c>
      <c r="T2975">
        <f t="shared" si="234"/>
        <v>2016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5"/>
        <v>102</v>
      </c>
      <c r="Q2976">
        <f t="shared" si="236"/>
        <v>58.62</v>
      </c>
      <c r="R2976" s="10">
        <f t="shared" si="232"/>
        <v>41880.061006944445</v>
      </c>
      <c r="S2976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5"/>
        <v>100</v>
      </c>
      <c r="Q2977">
        <f t="shared" si="236"/>
        <v>70.88</v>
      </c>
      <c r="R2977" s="10">
        <f t="shared" si="232"/>
        <v>41941.683865740742</v>
      </c>
      <c r="S2977">
        <f t="shared" si="233"/>
        <v>41970.125</v>
      </c>
      <c r="T2977">
        <f t="shared" si="234"/>
        <v>2014</v>
      </c>
    </row>
    <row r="2978" spans="1:20" ht="32" x14ac:dyDescent="0.2">
      <c r="A2978">
        <v>3395</v>
      </c>
      <c r="B2978" s="3" t="s">
        <v>3394</v>
      </c>
      <c r="C2978" s="3" t="s">
        <v>7505</v>
      </c>
      <c r="D2978" s="6">
        <v>500</v>
      </c>
      <c r="E2978" s="8">
        <v>920</v>
      </c>
      <c r="F2978" t="s">
        <v>8218</v>
      </c>
      <c r="G2978" t="s">
        <v>8224</v>
      </c>
      <c r="H2978" t="s">
        <v>8246</v>
      </c>
      <c r="I2978" s="12">
        <v>1433009400</v>
      </c>
      <c r="J2978" s="12">
        <v>1431795944</v>
      </c>
      <c r="K2978" t="b">
        <v>0</v>
      </c>
      <c r="L2978">
        <v>38</v>
      </c>
      <c r="M2978" t="b">
        <v>1</v>
      </c>
      <c r="N2978" t="s">
        <v>8273</v>
      </c>
      <c r="O2978" t="s">
        <v>8274</v>
      </c>
      <c r="P2978">
        <f t="shared" si="235"/>
        <v>184</v>
      </c>
      <c r="Q2978">
        <f t="shared" si="236"/>
        <v>24.21</v>
      </c>
      <c r="R2978" s="10">
        <f t="shared" si="232"/>
        <v>42140.712314814817</v>
      </c>
      <c r="S2978">
        <f t="shared" si="233"/>
        <v>42154.756944444445</v>
      </c>
      <c r="T2978">
        <f t="shared" si="234"/>
        <v>2015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5"/>
        <v>114</v>
      </c>
      <c r="Q2979">
        <f t="shared" si="236"/>
        <v>113.57</v>
      </c>
      <c r="R2979" s="10">
        <f t="shared" si="232"/>
        <v>42026.88118055556</v>
      </c>
      <c r="S2979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5"/>
        <v>129</v>
      </c>
      <c r="Q2980">
        <f t="shared" si="236"/>
        <v>60.69</v>
      </c>
      <c r="R2980" s="10">
        <f t="shared" si="232"/>
        <v>41922.640590277777</v>
      </c>
      <c r="S2980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5"/>
        <v>101</v>
      </c>
      <c r="Q2981">
        <f t="shared" si="236"/>
        <v>110.22</v>
      </c>
      <c r="R2981" s="10">
        <f t="shared" si="232"/>
        <v>41993.824340277773</v>
      </c>
      <c r="S2981">
        <f t="shared" si="233"/>
        <v>42010.25</v>
      </c>
      <c r="T2981">
        <f t="shared" si="234"/>
        <v>2015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5"/>
        <v>109</v>
      </c>
      <c r="Q2982">
        <f t="shared" si="236"/>
        <v>136.46</v>
      </c>
      <c r="R2982" s="10">
        <f t="shared" si="232"/>
        <v>42219.915856481486</v>
      </c>
      <c r="S2982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5"/>
        <v>129</v>
      </c>
      <c r="Q2983">
        <f t="shared" si="236"/>
        <v>53.16</v>
      </c>
      <c r="R2983" s="10">
        <f t="shared" si="232"/>
        <v>42225.559675925921</v>
      </c>
      <c r="S2983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5"/>
        <v>102</v>
      </c>
      <c r="Q2984">
        <f t="shared" si="236"/>
        <v>86.49</v>
      </c>
      <c r="R2984" s="10">
        <f t="shared" si="232"/>
        <v>42381.686840277776</v>
      </c>
      <c r="S298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5"/>
        <v>147</v>
      </c>
      <c r="Q2985">
        <f t="shared" si="236"/>
        <v>155.24</v>
      </c>
      <c r="R2985" s="10">
        <f t="shared" si="232"/>
        <v>41894.632361111115</v>
      </c>
      <c r="S298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5"/>
        <v>100</v>
      </c>
      <c r="Q2986">
        <f t="shared" si="236"/>
        <v>115.08</v>
      </c>
      <c r="R2986" s="10">
        <f t="shared" si="232"/>
        <v>42576.278715277775</v>
      </c>
      <c r="S2986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5"/>
        <v>122</v>
      </c>
      <c r="Q2987">
        <f t="shared" si="236"/>
        <v>109.59</v>
      </c>
      <c r="R2987" s="10">
        <f t="shared" si="232"/>
        <v>42654.973703703698</v>
      </c>
      <c r="S2987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5"/>
        <v>106</v>
      </c>
      <c r="Q2988">
        <f t="shared" si="236"/>
        <v>45.21</v>
      </c>
      <c r="R2988" s="10">
        <f t="shared" si="232"/>
        <v>42431.500069444446</v>
      </c>
      <c r="S2988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5"/>
        <v>110</v>
      </c>
      <c r="Q2989">
        <f t="shared" si="236"/>
        <v>104.15</v>
      </c>
      <c r="R2989" s="10">
        <f t="shared" si="232"/>
        <v>42627.307303240741</v>
      </c>
      <c r="S2989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5"/>
        <v>100</v>
      </c>
      <c r="Q2990">
        <f t="shared" si="236"/>
        <v>35.71</v>
      </c>
      <c r="R2990" s="10">
        <f t="shared" si="232"/>
        <v>42511.362048611118</v>
      </c>
      <c r="S2990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5"/>
        <v>177</v>
      </c>
      <c r="Q2991">
        <f t="shared" si="236"/>
        <v>97</v>
      </c>
      <c r="R2991" s="10">
        <f t="shared" si="232"/>
        <v>42337.02039351852</v>
      </c>
      <c r="S2991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5"/>
        <v>100</v>
      </c>
      <c r="Q2992">
        <f t="shared" si="236"/>
        <v>370.37</v>
      </c>
      <c r="R2992" s="10">
        <f t="shared" si="232"/>
        <v>42341.57430555555</v>
      </c>
      <c r="S2992">
        <f t="shared" si="233"/>
        <v>42376.57430555555</v>
      </c>
      <c r="T2992">
        <f t="shared" si="234"/>
        <v>2016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5"/>
        <v>103</v>
      </c>
      <c r="Q2993">
        <f t="shared" si="236"/>
        <v>94.41</v>
      </c>
      <c r="R2993" s="10">
        <f t="shared" si="232"/>
        <v>42740.837152777778</v>
      </c>
      <c r="S2993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5"/>
        <v>105</v>
      </c>
      <c r="Q2994">
        <f t="shared" si="236"/>
        <v>48.98</v>
      </c>
      <c r="R2994" s="10">
        <f t="shared" si="232"/>
        <v>42622.767476851848</v>
      </c>
      <c r="S299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5"/>
        <v>100</v>
      </c>
      <c r="Q2995">
        <f t="shared" si="236"/>
        <v>45.59</v>
      </c>
      <c r="R2995" s="10">
        <f t="shared" si="232"/>
        <v>42390.838738425926</v>
      </c>
      <c r="S299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5"/>
        <v>458</v>
      </c>
      <c r="Q2996">
        <f t="shared" si="236"/>
        <v>23.28</v>
      </c>
      <c r="R2996" s="10">
        <f t="shared" si="232"/>
        <v>41885.478842592594</v>
      </c>
      <c r="S2996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5"/>
        <v>105</v>
      </c>
      <c r="Q2997">
        <f t="shared" si="236"/>
        <v>63.23</v>
      </c>
      <c r="R2997" s="10">
        <f t="shared" si="232"/>
        <v>42724.665173611109</v>
      </c>
      <c r="S2997">
        <f t="shared" si="233"/>
        <v>42754.665173611109</v>
      </c>
      <c r="T2997">
        <f t="shared" si="234"/>
        <v>2017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5"/>
        <v>172</v>
      </c>
      <c r="Q2998">
        <f t="shared" si="236"/>
        <v>153.52000000000001</v>
      </c>
      <c r="R2998" s="10">
        <f t="shared" si="232"/>
        <v>42090.912500000006</v>
      </c>
      <c r="S2998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5"/>
        <v>104</v>
      </c>
      <c r="Q2999">
        <f t="shared" si="236"/>
        <v>90.2</v>
      </c>
      <c r="R2999" s="10">
        <f t="shared" si="232"/>
        <v>42775.733715277776</v>
      </c>
      <c r="S2999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5"/>
        <v>103</v>
      </c>
      <c r="Q3000">
        <f t="shared" si="236"/>
        <v>118.97</v>
      </c>
      <c r="R3000" s="10">
        <f t="shared" si="232"/>
        <v>41778.193622685183</v>
      </c>
      <c r="S3000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5"/>
        <v>119</v>
      </c>
      <c r="Q3001">
        <f t="shared" si="236"/>
        <v>80.25</v>
      </c>
      <c r="R3001" s="10">
        <f t="shared" si="232"/>
        <v>42780.740277777775</v>
      </c>
      <c r="S3001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5"/>
        <v>100</v>
      </c>
      <c r="Q3002">
        <f t="shared" si="236"/>
        <v>62.5</v>
      </c>
      <c r="R3002" s="10">
        <f t="shared" si="232"/>
        <v>42752.827199074076</v>
      </c>
      <c r="S3002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5"/>
        <v>319</v>
      </c>
      <c r="Q3003">
        <f t="shared" si="236"/>
        <v>131.38</v>
      </c>
      <c r="R3003" s="10">
        <f t="shared" si="232"/>
        <v>42534.895625000005</v>
      </c>
      <c r="S3003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5"/>
        <v>109</v>
      </c>
      <c r="Q3004">
        <f t="shared" si="236"/>
        <v>73.03</v>
      </c>
      <c r="R3004" s="10">
        <f t="shared" si="232"/>
        <v>41239.83625</v>
      </c>
      <c r="S300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5"/>
        <v>101</v>
      </c>
      <c r="Q3005">
        <f t="shared" si="236"/>
        <v>178.53</v>
      </c>
      <c r="R3005" s="10">
        <f t="shared" si="232"/>
        <v>42398.849259259259</v>
      </c>
      <c r="S300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5"/>
        <v>113</v>
      </c>
      <c r="Q3006">
        <f t="shared" si="236"/>
        <v>162.91</v>
      </c>
      <c r="R3006" s="10">
        <f t="shared" si="232"/>
        <v>41928.881064814814</v>
      </c>
      <c r="S3006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5"/>
        <v>120</v>
      </c>
      <c r="Q3007">
        <f t="shared" si="236"/>
        <v>108.24</v>
      </c>
      <c r="R3007" s="10">
        <f t="shared" si="232"/>
        <v>41888.674826388888</v>
      </c>
      <c r="S3007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5"/>
        <v>108</v>
      </c>
      <c r="Q3008">
        <f t="shared" si="236"/>
        <v>88.87</v>
      </c>
      <c r="R3008" s="10">
        <f t="shared" si="232"/>
        <v>41957.756840277783</v>
      </c>
      <c r="S3008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5"/>
        <v>180</v>
      </c>
      <c r="Q3009">
        <f t="shared" si="236"/>
        <v>54</v>
      </c>
      <c r="R3009" s="10">
        <f t="shared" si="232"/>
        <v>42098.216238425928</v>
      </c>
      <c r="S3009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235"/>
        <v>101</v>
      </c>
      <c r="Q3010">
        <f t="shared" si="236"/>
        <v>116.73</v>
      </c>
      <c r="R3010" s="10">
        <f t="shared" si="232"/>
        <v>42360.212025462963</v>
      </c>
      <c r="S3010">
        <f t="shared" si="233"/>
        <v>42390.212025462963</v>
      </c>
      <c r="T3010">
        <f t="shared" si="234"/>
        <v>2016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235"/>
        <v>120</v>
      </c>
      <c r="Q3011">
        <f t="shared" si="236"/>
        <v>233.9</v>
      </c>
      <c r="R3011" s="10">
        <f t="shared" ref="R3011:R3074" si="237">(((J3011/60)/60)/24)+DATE(1970,1,1)</f>
        <v>41939.569907407407</v>
      </c>
      <c r="S3011">
        <f t="shared" ref="S3011:S3074" si="238">(((I3011/60)/60)/24)+DATE(1970,1,1)</f>
        <v>41969.611574074079</v>
      </c>
      <c r="T3011">
        <f t="shared" ref="T3011:T3074" si="239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0">
        <f t="shared" si="237"/>
        <v>41996.832395833335</v>
      </c>
      <c r="S3012">
        <f t="shared" si="238"/>
        <v>42056.832395833335</v>
      </c>
      <c r="T3012">
        <f t="shared" si="239"/>
        <v>2015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0">
        <f t="shared" si="237"/>
        <v>42334.468935185185</v>
      </c>
      <c r="S3013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0">
        <f t="shared" si="237"/>
        <v>42024.702893518523</v>
      </c>
      <c r="S30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0">
        <f t="shared" si="237"/>
        <v>42146.836215277777</v>
      </c>
      <c r="S301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0">
        <f t="shared" si="237"/>
        <v>41920.123611111114</v>
      </c>
      <c r="S3016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0">
        <f t="shared" si="237"/>
        <v>41785.72729166667</v>
      </c>
      <c r="S3017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ref="P3018:P3081" si="240">ROUND((E3018/D3018)*100,0)</f>
        <v>103</v>
      </c>
      <c r="Q3018">
        <f t="shared" ref="Q3018:Q3081" si="241">IFERROR(ROUND(E3018/L3018,2),0)</f>
        <v>242.28</v>
      </c>
      <c r="R3018" s="10">
        <f t="shared" si="237"/>
        <v>41778.548055555555</v>
      </c>
      <c r="S3018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40"/>
        <v>106</v>
      </c>
      <c r="Q3019">
        <f t="shared" si="241"/>
        <v>146.44999999999999</v>
      </c>
      <c r="R3019" s="10">
        <f t="shared" si="237"/>
        <v>41841.850034722222</v>
      </c>
      <c r="S3019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40"/>
        <v>101</v>
      </c>
      <c r="Q3020">
        <f t="shared" si="241"/>
        <v>103.17</v>
      </c>
      <c r="R3020" s="10">
        <f t="shared" si="237"/>
        <v>42163.29833333334</v>
      </c>
      <c r="S3020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40"/>
        <v>121</v>
      </c>
      <c r="Q3021">
        <f t="shared" si="241"/>
        <v>80.459999999999994</v>
      </c>
      <c r="R3021" s="10">
        <f t="shared" si="237"/>
        <v>41758.833564814813</v>
      </c>
      <c r="S3021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40"/>
        <v>101</v>
      </c>
      <c r="Q3022">
        <f t="shared" si="241"/>
        <v>234.67</v>
      </c>
      <c r="R3022" s="10">
        <f t="shared" si="237"/>
        <v>42170.846446759257</v>
      </c>
      <c r="S3022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40"/>
        <v>116</v>
      </c>
      <c r="Q3023">
        <f t="shared" si="241"/>
        <v>50.69</v>
      </c>
      <c r="R3023" s="10">
        <f t="shared" si="237"/>
        <v>42660.618854166663</v>
      </c>
      <c r="S3023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40"/>
        <v>101</v>
      </c>
      <c r="Q3024">
        <f t="shared" si="241"/>
        <v>162.71</v>
      </c>
      <c r="R3024" s="10">
        <f t="shared" si="237"/>
        <v>42564.95380787037</v>
      </c>
      <c r="S302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40"/>
        <v>103</v>
      </c>
      <c r="Q3025">
        <f t="shared" si="241"/>
        <v>120.17</v>
      </c>
      <c r="R3025" s="10">
        <f t="shared" si="237"/>
        <v>42121.675763888896</v>
      </c>
      <c r="S302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40"/>
        <v>246</v>
      </c>
      <c r="Q3026">
        <f t="shared" si="241"/>
        <v>67.7</v>
      </c>
      <c r="R3026" s="10">
        <f t="shared" si="237"/>
        <v>41158.993923611109</v>
      </c>
      <c r="S3026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40"/>
        <v>302</v>
      </c>
      <c r="Q3027">
        <f t="shared" si="241"/>
        <v>52.1</v>
      </c>
      <c r="R3027" s="10">
        <f t="shared" si="237"/>
        <v>41761.509409722225</v>
      </c>
      <c r="S3027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40"/>
        <v>143</v>
      </c>
      <c r="Q3028">
        <f t="shared" si="241"/>
        <v>51.6</v>
      </c>
      <c r="R3028" s="10">
        <f t="shared" si="237"/>
        <v>42783.459398148145</v>
      </c>
      <c r="S3028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40"/>
        <v>131</v>
      </c>
      <c r="Q3029">
        <f t="shared" si="241"/>
        <v>164.3</v>
      </c>
      <c r="R3029" s="10">
        <f t="shared" si="237"/>
        <v>42053.704293981486</v>
      </c>
      <c r="S3029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40"/>
        <v>168</v>
      </c>
      <c r="Q3030">
        <f t="shared" si="241"/>
        <v>84.86</v>
      </c>
      <c r="R3030" s="10">
        <f t="shared" si="237"/>
        <v>42567.264178240745</v>
      </c>
      <c r="S3030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40"/>
        <v>110</v>
      </c>
      <c r="Q3031">
        <f t="shared" si="241"/>
        <v>94.55</v>
      </c>
      <c r="R3031" s="10">
        <f t="shared" si="237"/>
        <v>41932.708877314813</v>
      </c>
      <c r="S3031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40"/>
        <v>107</v>
      </c>
      <c r="Q3032">
        <f t="shared" si="241"/>
        <v>45.54</v>
      </c>
      <c r="R3032" s="10">
        <f t="shared" si="237"/>
        <v>42233.747349537036</v>
      </c>
      <c r="S3032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40"/>
        <v>100</v>
      </c>
      <c r="Q3033">
        <f t="shared" si="241"/>
        <v>51.72</v>
      </c>
      <c r="R3033" s="10">
        <f t="shared" si="237"/>
        <v>42597.882488425923</v>
      </c>
      <c r="S3033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40"/>
        <v>127</v>
      </c>
      <c r="Q3034">
        <f t="shared" si="241"/>
        <v>50.88</v>
      </c>
      <c r="R3034" s="10">
        <f t="shared" si="237"/>
        <v>42228.044664351852</v>
      </c>
      <c r="S303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40"/>
        <v>147</v>
      </c>
      <c r="Q3035">
        <f t="shared" si="241"/>
        <v>191.13</v>
      </c>
      <c r="R3035" s="10">
        <f t="shared" si="237"/>
        <v>42570.110243055555</v>
      </c>
      <c r="S303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40"/>
        <v>113</v>
      </c>
      <c r="Q3036">
        <f t="shared" si="241"/>
        <v>89.31</v>
      </c>
      <c r="R3036" s="10">
        <f t="shared" si="237"/>
        <v>42644.535358796296</v>
      </c>
      <c r="S3036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40"/>
        <v>109</v>
      </c>
      <c r="Q3037">
        <f t="shared" si="241"/>
        <v>88.59</v>
      </c>
      <c r="R3037" s="10">
        <f t="shared" si="237"/>
        <v>41368.560289351852</v>
      </c>
      <c r="S3037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40"/>
        <v>127</v>
      </c>
      <c r="Q3038">
        <f t="shared" si="241"/>
        <v>96.3</v>
      </c>
      <c r="R3038" s="10">
        <f t="shared" si="237"/>
        <v>41466.785231481481</v>
      </c>
      <c r="S3038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40"/>
        <v>213</v>
      </c>
      <c r="Q3039">
        <f t="shared" si="241"/>
        <v>33.31</v>
      </c>
      <c r="R3039" s="10">
        <f t="shared" si="237"/>
        <v>40378.893206018518</v>
      </c>
      <c r="S3039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40"/>
        <v>101</v>
      </c>
      <c r="Q3040">
        <f t="shared" si="241"/>
        <v>37.22</v>
      </c>
      <c r="R3040" s="10">
        <f t="shared" si="237"/>
        <v>42373.252280092594</v>
      </c>
      <c r="S3040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40"/>
        <v>109</v>
      </c>
      <c r="Q3041">
        <f t="shared" si="241"/>
        <v>92.13</v>
      </c>
      <c r="R3041" s="10">
        <f t="shared" si="237"/>
        <v>41610.794421296298</v>
      </c>
      <c r="S3041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40"/>
        <v>108</v>
      </c>
      <c r="Q3042">
        <f t="shared" si="241"/>
        <v>76.790000000000006</v>
      </c>
      <c r="R3042" s="10">
        <f t="shared" si="237"/>
        <v>42177.791909722218</v>
      </c>
      <c r="S3042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40"/>
        <v>110</v>
      </c>
      <c r="Q3043">
        <f t="shared" si="241"/>
        <v>96.53</v>
      </c>
      <c r="R3043" s="10">
        <f t="shared" si="237"/>
        <v>42359.868611111116</v>
      </c>
      <c r="S3043">
        <f t="shared" si="238"/>
        <v>42389.868611111116</v>
      </c>
      <c r="T3043">
        <f t="shared" si="239"/>
        <v>2016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40"/>
        <v>128</v>
      </c>
      <c r="Q3044">
        <f t="shared" si="241"/>
        <v>51.89</v>
      </c>
      <c r="R3044" s="10">
        <f t="shared" si="237"/>
        <v>42253.688043981485</v>
      </c>
      <c r="S304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40"/>
        <v>110</v>
      </c>
      <c r="Q3045">
        <f t="shared" si="241"/>
        <v>128.91</v>
      </c>
      <c r="R3045" s="10">
        <f t="shared" si="237"/>
        <v>42083.070590277777</v>
      </c>
      <c r="S304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40"/>
        <v>109</v>
      </c>
      <c r="Q3046">
        <f t="shared" si="241"/>
        <v>84.11</v>
      </c>
      <c r="R3046" s="10">
        <f t="shared" si="237"/>
        <v>42387.7268287037</v>
      </c>
      <c r="S3046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40"/>
        <v>133</v>
      </c>
      <c r="Q3047">
        <f t="shared" si="241"/>
        <v>82.94</v>
      </c>
      <c r="R3047" s="10">
        <f t="shared" si="237"/>
        <v>41843.155729166669</v>
      </c>
      <c r="S3047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40"/>
        <v>191</v>
      </c>
      <c r="Q3048">
        <f t="shared" si="241"/>
        <v>259.95</v>
      </c>
      <c r="R3048" s="10">
        <f t="shared" si="237"/>
        <v>41862.803078703706</v>
      </c>
      <c r="S3048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40"/>
        <v>149</v>
      </c>
      <c r="Q3049">
        <f t="shared" si="241"/>
        <v>37.25</v>
      </c>
      <c r="R3049" s="10">
        <f t="shared" si="237"/>
        <v>42443.989050925928</v>
      </c>
      <c r="S3049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40"/>
        <v>166</v>
      </c>
      <c r="Q3050">
        <f t="shared" si="241"/>
        <v>177.02</v>
      </c>
      <c r="R3050" s="10">
        <f t="shared" si="237"/>
        <v>41975.901180555549</v>
      </c>
      <c r="S3050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40"/>
        <v>107</v>
      </c>
      <c r="Q3051">
        <f t="shared" si="241"/>
        <v>74.069999999999993</v>
      </c>
      <c r="R3051" s="10">
        <f t="shared" si="237"/>
        <v>42139.014525462961</v>
      </c>
      <c r="S3051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40"/>
        <v>106</v>
      </c>
      <c r="Q3052">
        <f t="shared" si="241"/>
        <v>70.67</v>
      </c>
      <c r="R3052" s="10">
        <f t="shared" si="237"/>
        <v>42465.16851851852</v>
      </c>
      <c r="S3052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40"/>
        <v>24</v>
      </c>
      <c r="Q3053">
        <f t="shared" si="241"/>
        <v>23.63</v>
      </c>
      <c r="R3053" s="10">
        <f t="shared" si="237"/>
        <v>42744.416030092587</v>
      </c>
      <c r="S3053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40"/>
        <v>0</v>
      </c>
      <c r="Q3054">
        <f t="shared" si="241"/>
        <v>37.5</v>
      </c>
      <c r="R3054" s="10">
        <f t="shared" si="237"/>
        <v>42122.670069444444</v>
      </c>
      <c r="S305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40"/>
        <v>0</v>
      </c>
      <c r="Q3055">
        <f t="shared" si="241"/>
        <v>13.33</v>
      </c>
      <c r="R3055" s="10">
        <f t="shared" si="237"/>
        <v>41862.761724537035</v>
      </c>
      <c r="S305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40"/>
        <v>0</v>
      </c>
      <c r="Q3056">
        <f t="shared" si="241"/>
        <v>0</v>
      </c>
      <c r="R3056" s="10">
        <f t="shared" si="237"/>
        <v>42027.832800925928</v>
      </c>
      <c r="S3056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40"/>
        <v>0</v>
      </c>
      <c r="Q3057">
        <f t="shared" si="241"/>
        <v>1</v>
      </c>
      <c r="R3057" s="10">
        <f t="shared" si="237"/>
        <v>41953.95821759259</v>
      </c>
      <c r="S3057">
        <f t="shared" si="238"/>
        <v>42013.95821759259</v>
      </c>
      <c r="T3057">
        <f t="shared" si="239"/>
        <v>2015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40"/>
        <v>0</v>
      </c>
      <c r="Q3058">
        <f t="shared" si="241"/>
        <v>0</v>
      </c>
      <c r="R3058" s="10">
        <f t="shared" si="237"/>
        <v>41851.636388888888</v>
      </c>
      <c r="S3058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40"/>
        <v>0</v>
      </c>
      <c r="Q3059">
        <f t="shared" si="241"/>
        <v>0</v>
      </c>
      <c r="R3059" s="10">
        <f t="shared" si="237"/>
        <v>42433.650590277779</v>
      </c>
      <c r="S3059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40"/>
        <v>0</v>
      </c>
      <c r="Q3060">
        <f t="shared" si="241"/>
        <v>1</v>
      </c>
      <c r="R3060" s="10">
        <f t="shared" si="237"/>
        <v>42460.374305555553</v>
      </c>
      <c r="S3060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40"/>
        <v>3</v>
      </c>
      <c r="Q3061">
        <f t="shared" si="241"/>
        <v>41</v>
      </c>
      <c r="R3061" s="10">
        <f t="shared" si="237"/>
        <v>41829.935717592591</v>
      </c>
      <c r="S3061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40"/>
        <v>0</v>
      </c>
      <c r="Q3062">
        <f t="shared" si="241"/>
        <v>55.83</v>
      </c>
      <c r="R3062" s="10">
        <f t="shared" si="237"/>
        <v>42245.274699074071</v>
      </c>
      <c r="S3062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40"/>
        <v>0</v>
      </c>
      <c r="Q3063">
        <f t="shared" si="241"/>
        <v>0</v>
      </c>
      <c r="R3063" s="10">
        <f t="shared" si="237"/>
        <v>41834.784120370372</v>
      </c>
      <c r="S3063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40"/>
        <v>67</v>
      </c>
      <c r="Q3064">
        <f t="shared" si="241"/>
        <v>99.76</v>
      </c>
      <c r="R3064" s="10">
        <f t="shared" si="237"/>
        <v>42248.535787037035</v>
      </c>
      <c r="S306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40"/>
        <v>20</v>
      </c>
      <c r="Q3065">
        <f t="shared" si="241"/>
        <v>25.52</v>
      </c>
      <c r="R3065" s="10">
        <f t="shared" si="237"/>
        <v>42630.922893518517</v>
      </c>
      <c r="S306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40"/>
        <v>11</v>
      </c>
      <c r="Q3066">
        <f t="shared" si="241"/>
        <v>117.65</v>
      </c>
      <c r="R3066" s="10">
        <f t="shared" si="237"/>
        <v>42299.130162037036</v>
      </c>
      <c r="S3066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40"/>
        <v>0</v>
      </c>
      <c r="Q3067">
        <f t="shared" si="241"/>
        <v>5</v>
      </c>
      <c r="R3067" s="10">
        <f t="shared" si="237"/>
        <v>41825.055231481485</v>
      </c>
      <c r="S3067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40"/>
        <v>12</v>
      </c>
      <c r="Q3068">
        <f t="shared" si="241"/>
        <v>2796.67</v>
      </c>
      <c r="R3068" s="10">
        <f t="shared" si="237"/>
        <v>42531.228437500002</v>
      </c>
      <c r="S3068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40"/>
        <v>3</v>
      </c>
      <c r="Q3069">
        <f t="shared" si="241"/>
        <v>200</v>
      </c>
      <c r="R3069" s="10">
        <f t="shared" si="237"/>
        <v>42226.938414351855</v>
      </c>
      <c r="S3069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40"/>
        <v>0</v>
      </c>
      <c r="Q3070">
        <f t="shared" si="241"/>
        <v>87.5</v>
      </c>
      <c r="R3070" s="10">
        <f t="shared" si="237"/>
        <v>42263.691574074073</v>
      </c>
      <c r="S3070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40"/>
        <v>14</v>
      </c>
      <c r="Q3071">
        <f t="shared" si="241"/>
        <v>20.14</v>
      </c>
      <c r="R3071" s="10">
        <f t="shared" si="237"/>
        <v>41957.833726851852</v>
      </c>
      <c r="S3071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40"/>
        <v>3</v>
      </c>
      <c r="Q3072">
        <f t="shared" si="241"/>
        <v>20.88</v>
      </c>
      <c r="R3072" s="10">
        <f t="shared" si="237"/>
        <v>42690.733437499999</v>
      </c>
      <c r="S3072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40"/>
        <v>60</v>
      </c>
      <c r="Q3073">
        <f t="shared" si="241"/>
        <v>61.31</v>
      </c>
      <c r="R3073" s="10">
        <f t="shared" si="237"/>
        <v>42097.732418981483</v>
      </c>
      <c r="S3073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240"/>
        <v>0</v>
      </c>
      <c r="Q3074">
        <f t="shared" si="241"/>
        <v>1</v>
      </c>
      <c r="R3074" s="10">
        <f t="shared" si="237"/>
        <v>42658.690532407403</v>
      </c>
      <c r="S307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240"/>
        <v>0</v>
      </c>
      <c r="Q3075">
        <f t="shared" si="241"/>
        <v>92.14</v>
      </c>
      <c r="R3075" s="10">
        <f t="shared" ref="R3075:R3138" si="242">(((J3075/60)/60)/24)+DATE(1970,1,1)</f>
        <v>42111.684027777781</v>
      </c>
      <c r="S3075">
        <f t="shared" ref="S3075:S3138" si="243">(((I3075/60)/60)/24)+DATE(1970,1,1)</f>
        <v>42169.804861111115</v>
      </c>
      <c r="T3075">
        <f t="shared" ref="T3075:T3138" si="244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0">
        <f t="shared" si="242"/>
        <v>42409.571284722217</v>
      </c>
      <c r="S3076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0">
        <f t="shared" si="242"/>
        <v>42551.102314814809</v>
      </c>
      <c r="S3077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0">
        <f t="shared" si="242"/>
        <v>42226.651886574073</v>
      </c>
      <c r="S3078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0">
        <f t="shared" si="242"/>
        <v>42766.956921296296</v>
      </c>
      <c r="S3079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0">
        <f t="shared" si="242"/>
        <v>42031.138831018514</v>
      </c>
      <c r="S3080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0">
        <f t="shared" si="242"/>
        <v>42055.713368055556</v>
      </c>
      <c r="S3081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ref="P3082:P3145" si="245">ROUND((E3082/D3082)*100,0)</f>
        <v>0</v>
      </c>
      <c r="Q3082">
        <f t="shared" ref="Q3082:Q3145" si="246">IFERROR(ROUND(E3082/L3082,2),0)</f>
        <v>53.71</v>
      </c>
      <c r="R3082" s="10">
        <f t="shared" si="242"/>
        <v>41940.028287037036</v>
      </c>
      <c r="S3082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5"/>
        <v>0</v>
      </c>
      <c r="Q3083">
        <f t="shared" si="246"/>
        <v>420.6</v>
      </c>
      <c r="R3083" s="10">
        <f t="shared" si="242"/>
        <v>42237.181608796294</v>
      </c>
      <c r="S3083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5"/>
        <v>0</v>
      </c>
      <c r="Q3084">
        <f t="shared" si="246"/>
        <v>0</v>
      </c>
      <c r="R3084" s="10">
        <f t="shared" si="242"/>
        <v>42293.922986111109</v>
      </c>
      <c r="S308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5"/>
        <v>0</v>
      </c>
      <c r="Q3085">
        <f t="shared" si="246"/>
        <v>18.670000000000002</v>
      </c>
      <c r="R3085" s="10">
        <f t="shared" si="242"/>
        <v>41853.563402777778</v>
      </c>
      <c r="S308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5"/>
        <v>12</v>
      </c>
      <c r="Q3086">
        <f t="shared" si="246"/>
        <v>78.33</v>
      </c>
      <c r="R3086" s="10">
        <f t="shared" si="242"/>
        <v>42100.723738425921</v>
      </c>
      <c r="S3086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5"/>
        <v>2</v>
      </c>
      <c r="Q3087">
        <f t="shared" si="246"/>
        <v>67.78</v>
      </c>
      <c r="R3087" s="10">
        <f t="shared" si="242"/>
        <v>42246.883784722217</v>
      </c>
      <c r="S3087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5"/>
        <v>0</v>
      </c>
      <c r="Q3088">
        <f t="shared" si="246"/>
        <v>16.670000000000002</v>
      </c>
      <c r="R3088" s="10">
        <f t="shared" si="242"/>
        <v>42173.67082175926</v>
      </c>
      <c r="S3088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5"/>
        <v>1</v>
      </c>
      <c r="Q3089">
        <f t="shared" si="246"/>
        <v>62.5</v>
      </c>
      <c r="R3089" s="10">
        <f t="shared" si="242"/>
        <v>42665.150347222225</v>
      </c>
      <c r="S3089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5"/>
        <v>0</v>
      </c>
      <c r="Q3090">
        <f t="shared" si="246"/>
        <v>42</v>
      </c>
      <c r="R3090" s="10">
        <f t="shared" si="242"/>
        <v>41981.57230324074</v>
      </c>
      <c r="S3090">
        <f t="shared" si="243"/>
        <v>42012.570138888885</v>
      </c>
      <c r="T3090">
        <f t="shared" si="244"/>
        <v>2015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5"/>
        <v>23</v>
      </c>
      <c r="Q3091">
        <f t="shared" si="246"/>
        <v>130.09</v>
      </c>
      <c r="R3091" s="10">
        <f t="shared" si="242"/>
        <v>42528.542627314819</v>
      </c>
      <c r="S3091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5"/>
        <v>5</v>
      </c>
      <c r="Q3092">
        <f t="shared" si="246"/>
        <v>1270.22</v>
      </c>
      <c r="R3092" s="10">
        <f t="shared" si="242"/>
        <v>42065.818807870368</v>
      </c>
      <c r="S3092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5"/>
        <v>16</v>
      </c>
      <c r="Q3093">
        <f t="shared" si="246"/>
        <v>88.44</v>
      </c>
      <c r="R3093" s="10">
        <f t="shared" si="242"/>
        <v>42566.948414351849</v>
      </c>
      <c r="S3093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5"/>
        <v>1</v>
      </c>
      <c r="Q3094">
        <f t="shared" si="246"/>
        <v>56.34</v>
      </c>
      <c r="R3094" s="10">
        <f t="shared" si="242"/>
        <v>42255.619351851856</v>
      </c>
      <c r="S309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5"/>
        <v>23</v>
      </c>
      <c r="Q3095">
        <f t="shared" si="246"/>
        <v>53.53</v>
      </c>
      <c r="R3095" s="10">
        <f t="shared" si="242"/>
        <v>41760.909039351849</v>
      </c>
      <c r="S309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5"/>
        <v>0</v>
      </c>
      <c r="Q3096">
        <f t="shared" si="246"/>
        <v>25</v>
      </c>
      <c r="R3096" s="10">
        <f t="shared" si="242"/>
        <v>42207.795787037037</v>
      </c>
      <c r="S3096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5"/>
        <v>0</v>
      </c>
      <c r="Q3097">
        <f t="shared" si="246"/>
        <v>50</v>
      </c>
      <c r="R3097" s="10">
        <f t="shared" si="242"/>
        <v>42523.025231481486</v>
      </c>
      <c r="S3097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5"/>
        <v>4</v>
      </c>
      <c r="Q3098">
        <f t="shared" si="246"/>
        <v>56.79</v>
      </c>
      <c r="R3098" s="10">
        <f t="shared" si="242"/>
        <v>42114.825532407413</v>
      </c>
      <c r="S3098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5"/>
        <v>17</v>
      </c>
      <c r="Q3099">
        <f t="shared" si="246"/>
        <v>40.83</v>
      </c>
      <c r="R3099" s="10">
        <f t="shared" si="242"/>
        <v>42629.503483796296</v>
      </c>
      <c r="S3099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5"/>
        <v>4</v>
      </c>
      <c r="Q3100">
        <f t="shared" si="246"/>
        <v>65.11</v>
      </c>
      <c r="R3100" s="10">
        <f t="shared" si="242"/>
        <v>42359.792233796295</v>
      </c>
      <c r="S3100">
        <f t="shared" si="243"/>
        <v>42408.01180555555</v>
      </c>
      <c r="T3100">
        <f t="shared" si="244"/>
        <v>2016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5"/>
        <v>14</v>
      </c>
      <c r="Q3101">
        <f t="shared" si="246"/>
        <v>55.6</v>
      </c>
      <c r="R3101" s="10">
        <f t="shared" si="242"/>
        <v>42382.189710648148</v>
      </c>
      <c r="S3101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5"/>
        <v>15</v>
      </c>
      <c r="Q3102">
        <f t="shared" si="246"/>
        <v>140.54</v>
      </c>
      <c r="R3102" s="10">
        <f t="shared" si="242"/>
        <v>41902.622395833336</v>
      </c>
      <c r="S3102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5"/>
        <v>12</v>
      </c>
      <c r="Q3103">
        <f t="shared" si="246"/>
        <v>25</v>
      </c>
      <c r="R3103" s="10">
        <f t="shared" si="242"/>
        <v>42171.383530092593</v>
      </c>
      <c r="S3103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5"/>
        <v>39</v>
      </c>
      <c r="Q3104">
        <f t="shared" si="246"/>
        <v>69.53</v>
      </c>
      <c r="R3104" s="10">
        <f t="shared" si="242"/>
        <v>42555.340486111112</v>
      </c>
      <c r="S310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5"/>
        <v>0</v>
      </c>
      <c r="Q3105">
        <f t="shared" si="246"/>
        <v>5.5</v>
      </c>
      <c r="R3105" s="10">
        <f t="shared" si="242"/>
        <v>42107.156319444446</v>
      </c>
      <c r="S310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5"/>
        <v>30</v>
      </c>
      <c r="Q3106">
        <f t="shared" si="246"/>
        <v>237</v>
      </c>
      <c r="R3106" s="10">
        <f t="shared" si="242"/>
        <v>42006.908692129626</v>
      </c>
      <c r="S3106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5"/>
        <v>42</v>
      </c>
      <c r="Q3107">
        <f t="shared" si="246"/>
        <v>79.87</v>
      </c>
      <c r="R3107" s="10">
        <f t="shared" si="242"/>
        <v>41876.718935185185</v>
      </c>
      <c r="S3107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5"/>
        <v>4</v>
      </c>
      <c r="Q3108">
        <f t="shared" si="246"/>
        <v>10.25</v>
      </c>
      <c r="R3108" s="10">
        <f t="shared" si="242"/>
        <v>42241.429120370376</v>
      </c>
      <c r="S3108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5"/>
        <v>20</v>
      </c>
      <c r="Q3109">
        <f t="shared" si="246"/>
        <v>272.58999999999997</v>
      </c>
      <c r="R3109" s="10">
        <f t="shared" si="242"/>
        <v>42128.814247685179</v>
      </c>
      <c r="S3109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5"/>
        <v>0</v>
      </c>
      <c r="Q3110">
        <f t="shared" si="246"/>
        <v>13</v>
      </c>
      <c r="R3110" s="10">
        <f t="shared" si="242"/>
        <v>42062.680486111116</v>
      </c>
      <c r="S3110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5"/>
        <v>25</v>
      </c>
      <c r="Q3111">
        <f t="shared" si="246"/>
        <v>58.18</v>
      </c>
      <c r="R3111" s="10">
        <f t="shared" si="242"/>
        <v>41844.125115740739</v>
      </c>
      <c r="S3111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5"/>
        <v>0</v>
      </c>
      <c r="Q3112">
        <f t="shared" si="246"/>
        <v>10</v>
      </c>
      <c r="R3112" s="10">
        <f t="shared" si="242"/>
        <v>42745.031469907408</v>
      </c>
      <c r="S3112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5"/>
        <v>27</v>
      </c>
      <c r="Q3113">
        <f t="shared" si="246"/>
        <v>70.11</v>
      </c>
      <c r="R3113" s="10">
        <f t="shared" si="242"/>
        <v>41885.595138888886</v>
      </c>
      <c r="S3113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5"/>
        <v>5</v>
      </c>
      <c r="Q3114">
        <f t="shared" si="246"/>
        <v>57.89</v>
      </c>
      <c r="R3114" s="10">
        <f t="shared" si="242"/>
        <v>42615.121921296297</v>
      </c>
      <c r="S31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5"/>
        <v>4</v>
      </c>
      <c r="Q3115">
        <f t="shared" si="246"/>
        <v>125.27</v>
      </c>
      <c r="R3115" s="10">
        <f t="shared" si="242"/>
        <v>42081.731273148151</v>
      </c>
      <c r="S311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5"/>
        <v>0</v>
      </c>
      <c r="Q3116">
        <f t="shared" si="246"/>
        <v>0</v>
      </c>
      <c r="R3116" s="10">
        <f t="shared" si="242"/>
        <v>41843.632523148146</v>
      </c>
      <c r="S3116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5"/>
        <v>3</v>
      </c>
      <c r="Q3117">
        <f t="shared" si="246"/>
        <v>300</v>
      </c>
      <c r="R3117" s="10">
        <f t="shared" si="242"/>
        <v>42496.447071759263</v>
      </c>
      <c r="S3117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5"/>
        <v>57</v>
      </c>
      <c r="Q3118">
        <f t="shared" si="246"/>
        <v>43</v>
      </c>
      <c r="R3118" s="10">
        <f t="shared" si="242"/>
        <v>42081.515335648146</v>
      </c>
      <c r="S3118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5"/>
        <v>0</v>
      </c>
      <c r="Q3119">
        <f t="shared" si="246"/>
        <v>1</v>
      </c>
      <c r="R3119" s="10">
        <f t="shared" si="242"/>
        <v>42509.374537037031</v>
      </c>
      <c r="S3119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5"/>
        <v>0</v>
      </c>
      <c r="Q3120">
        <f t="shared" si="246"/>
        <v>775</v>
      </c>
      <c r="R3120" s="10">
        <f t="shared" si="242"/>
        <v>42534.649571759262</v>
      </c>
      <c r="S3120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5"/>
        <v>0</v>
      </c>
      <c r="Q3121">
        <f t="shared" si="246"/>
        <v>5</v>
      </c>
      <c r="R3121" s="10">
        <f t="shared" si="242"/>
        <v>42060.04550925926</v>
      </c>
      <c r="S3121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5"/>
        <v>0</v>
      </c>
      <c r="Q3122">
        <f t="shared" si="246"/>
        <v>12.8</v>
      </c>
      <c r="R3122" s="10">
        <f t="shared" si="242"/>
        <v>42435.942083333335</v>
      </c>
      <c r="S3122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5"/>
        <v>1</v>
      </c>
      <c r="Q3123">
        <f t="shared" si="246"/>
        <v>10</v>
      </c>
      <c r="R3123" s="10">
        <f t="shared" si="242"/>
        <v>41848.679803240739</v>
      </c>
      <c r="S3123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5"/>
        <v>58</v>
      </c>
      <c r="Q3124">
        <f t="shared" si="246"/>
        <v>58</v>
      </c>
      <c r="R3124" s="10">
        <f t="shared" si="242"/>
        <v>42678.932083333333</v>
      </c>
      <c r="S312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5"/>
        <v>68</v>
      </c>
      <c r="Q3125">
        <f t="shared" si="246"/>
        <v>244.8</v>
      </c>
      <c r="R3125" s="10">
        <f t="shared" si="242"/>
        <v>42530.993032407408</v>
      </c>
      <c r="S312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5"/>
        <v>0</v>
      </c>
      <c r="Q3126">
        <f t="shared" si="246"/>
        <v>6.5</v>
      </c>
      <c r="R3126" s="10">
        <f t="shared" si="242"/>
        <v>41977.780104166668</v>
      </c>
      <c r="S3126">
        <f t="shared" si="243"/>
        <v>42037.780104166668</v>
      </c>
      <c r="T3126">
        <f t="shared" si="244"/>
        <v>2015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5"/>
        <v>0</v>
      </c>
      <c r="Q3127">
        <f t="shared" si="246"/>
        <v>0</v>
      </c>
      <c r="R3127" s="10">
        <f t="shared" si="242"/>
        <v>42346.20685185185</v>
      </c>
      <c r="S3127">
        <f t="shared" si="243"/>
        <v>42376.20685185185</v>
      </c>
      <c r="T3127">
        <f t="shared" si="244"/>
        <v>2016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5"/>
        <v>4</v>
      </c>
      <c r="Q3128">
        <f t="shared" si="246"/>
        <v>61.18</v>
      </c>
      <c r="R3128" s="10">
        <f t="shared" si="242"/>
        <v>42427.01807870371</v>
      </c>
      <c r="S3128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5"/>
        <v>0</v>
      </c>
      <c r="Q3129">
        <f t="shared" si="246"/>
        <v>0</v>
      </c>
      <c r="R3129" s="10">
        <f t="shared" si="242"/>
        <v>42034.856817129628</v>
      </c>
      <c r="S3129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5"/>
        <v>109</v>
      </c>
      <c r="Q3130">
        <f t="shared" si="246"/>
        <v>139.24</v>
      </c>
      <c r="R3130" s="10">
        <f t="shared" si="242"/>
        <v>42780.825706018513</v>
      </c>
      <c r="S3130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5"/>
        <v>1</v>
      </c>
      <c r="Q3131">
        <f t="shared" si="246"/>
        <v>10</v>
      </c>
      <c r="R3131" s="10">
        <f t="shared" si="242"/>
        <v>42803.842812499999</v>
      </c>
      <c r="S3131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5"/>
        <v>4</v>
      </c>
      <c r="Q3132">
        <f t="shared" si="246"/>
        <v>93.75</v>
      </c>
      <c r="R3132" s="10">
        <f t="shared" si="242"/>
        <v>42808.640231481477</v>
      </c>
      <c r="S3132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5"/>
        <v>16</v>
      </c>
      <c r="Q3133">
        <f t="shared" si="246"/>
        <v>53.75</v>
      </c>
      <c r="R3133" s="10">
        <f t="shared" si="242"/>
        <v>42803.579224537039</v>
      </c>
      <c r="S3133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5"/>
        <v>0</v>
      </c>
      <c r="Q3134">
        <f t="shared" si="246"/>
        <v>10</v>
      </c>
      <c r="R3134" s="10">
        <f t="shared" si="242"/>
        <v>42786.350231481483</v>
      </c>
      <c r="S313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5"/>
        <v>108</v>
      </c>
      <c r="Q3135">
        <f t="shared" si="246"/>
        <v>33.75</v>
      </c>
      <c r="R3135" s="10">
        <f t="shared" si="242"/>
        <v>42788.565208333333</v>
      </c>
      <c r="S313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5"/>
        <v>23</v>
      </c>
      <c r="Q3136">
        <f t="shared" si="246"/>
        <v>18.75</v>
      </c>
      <c r="R3136" s="10">
        <f t="shared" si="242"/>
        <v>42800.720127314817</v>
      </c>
      <c r="S3136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5"/>
        <v>21</v>
      </c>
      <c r="Q3137">
        <f t="shared" si="246"/>
        <v>23.14</v>
      </c>
      <c r="R3137" s="10">
        <f t="shared" si="242"/>
        <v>42807.151863425926</v>
      </c>
      <c r="S3137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245"/>
        <v>128</v>
      </c>
      <c r="Q3138">
        <f t="shared" si="246"/>
        <v>29.05</v>
      </c>
      <c r="R3138" s="10">
        <f t="shared" si="242"/>
        <v>42789.462430555555</v>
      </c>
      <c r="S3138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245"/>
        <v>3</v>
      </c>
      <c r="Q3139">
        <f t="shared" si="246"/>
        <v>50</v>
      </c>
      <c r="R3139" s="10">
        <f t="shared" ref="R3139:R3202" si="247">(((J3139/60)/60)/24)+DATE(1970,1,1)</f>
        <v>42807.885057870371</v>
      </c>
      <c r="S3139">
        <f t="shared" ref="S3139:S3202" si="248">(((I3139/60)/60)/24)+DATE(1970,1,1)</f>
        <v>42858.8</v>
      </c>
      <c r="T3139">
        <f t="shared" ref="T3139:T3202" si="24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0">
        <f t="shared" si="247"/>
        <v>42809.645914351851</v>
      </c>
      <c r="S3140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0">
        <f t="shared" si="247"/>
        <v>42785.270370370374</v>
      </c>
      <c r="S3141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0">
        <f t="shared" si="247"/>
        <v>42802.718784722223</v>
      </c>
      <c r="S3142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0">
        <f t="shared" si="247"/>
        <v>42800.753333333334</v>
      </c>
      <c r="S3143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0">
        <f t="shared" si="247"/>
        <v>42783.513182870374</v>
      </c>
      <c r="S314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0">
        <f t="shared" si="247"/>
        <v>42808.358287037037</v>
      </c>
      <c r="S314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ref="P3146:P3209" si="250">ROUND((E3146/D3146)*100,0)</f>
        <v>75</v>
      </c>
      <c r="Q3146">
        <f t="shared" ref="Q3146:Q3209" si="251">IFERROR(ROUND(E3146/L3146,2),0)</f>
        <v>251.33</v>
      </c>
      <c r="R3146" s="10">
        <f t="shared" si="247"/>
        <v>42796.538275462968</v>
      </c>
      <c r="S3146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50"/>
        <v>0</v>
      </c>
      <c r="Q3147">
        <f t="shared" si="251"/>
        <v>0</v>
      </c>
      <c r="R3147" s="10">
        <f t="shared" si="247"/>
        <v>42762.040902777779</v>
      </c>
      <c r="S3147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50"/>
        <v>11</v>
      </c>
      <c r="Q3148">
        <f t="shared" si="251"/>
        <v>437.5</v>
      </c>
      <c r="R3148" s="10">
        <f t="shared" si="247"/>
        <v>42796.682476851856</v>
      </c>
      <c r="S3148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50"/>
        <v>118</v>
      </c>
      <c r="Q3149">
        <f t="shared" si="251"/>
        <v>110.35</v>
      </c>
      <c r="R3149" s="10">
        <f t="shared" si="247"/>
        <v>41909.969386574077</v>
      </c>
      <c r="S3149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50"/>
        <v>131</v>
      </c>
      <c r="Q3150">
        <f t="shared" si="251"/>
        <v>41.42</v>
      </c>
      <c r="R3150" s="10">
        <f t="shared" si="247"/>
        <v>41891.665324074071</v>
      </c>
      <c r="S3150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50"/>
        <v>104</v>
      </c>
      <c r="Q3151">
        <f t="shared" si="251"/>
        <v>52</v>
      </c>
      <c r="R3151" s="10">
        <f t="shared" si="247"/>
        <v>41226.017361111109</v>
      </c>
      <c r="S3151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50"/>
        <v>101</v>
      </c>
      <c r="Q3152">
        <f t="shared" si="251"/>
        <v>33.99</v>
      </c>
      <c r="R3152" s="10">
        <f t="shared" si="247"/>
        <v>40478.263923611114</v>
      </c>
      <c r="S3152">
        <f t="shared" si="248"/>
        <v>40568.166666666664</v>
      </c>
      <c r="T3152">
        <f t="shared" si="249"/>
        <v>2011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50"/>
        <v>100</v>
      </c>
      <c r="Q3153">
        <f t="shared" si="251"/>
        <v>103.35</v>
      </c>
      <c r="R3153" s="10">
        <f t="shared" si="247"/>
        <v>41862.83997685185</v>
      </c>
      <c r="S3153">
        <f t="shared" si="248"/>
        <v>41892.83997685185</v>
      </c>
      <c r="T3153">
        <f t="shared" si="249"/>
        <v>2014</v>
      </c>
    </row>
    <row r="3154" spans="1:20" ht="48" x14ac:dyDescent="0.2">
      <c r="A3154">
        <v>3409</v>
      </c>
      <c r="B3154" s="3" t="s">
        <v>3408</v>
      </c>
      <c r="C3154" s="3" t="s">
        <v>7519</v>
      </c>
      <c r="D3154" s="6">
        <v>500</v>
      </c>
      <c r="E3154" s="8">
        <v>618</v>
      </c>
      <c r="F3154" t="s">
        <v>8218</v>
      </c>
      <c r="G3154" t="s">
        <v>8224</v>
      </c>
      <c r="H3154" t="s">
        <v>8246</v>
      </c>
      <c r="I3154" s="12">
        <v>1469998680</v>
      </c>
      <c r="J3154" s="12">
        <v>1466710358</v>
      </c>
      <c r="K3154" t="b">
        <v>0</v>
      </c>
      <c r="L3154">
        <v>21</v>
      </c>
      <c r="M3154" t="b">
        <v>1</v>
      </c>
      <c r="N3154" t="s">
        <v>8273</v>
      </c>
      <c r="O3154" t="s">
        <v>8274</v>
      </c>
      <c r="P3154">
        <f t="shared" si="250"/>
        <v>124</v>
      </c>
      <c r="Q3154">
        <f t="shared" si="251"/>
        <v>29.43</v>
      </c>
      <c r="R3154" s="10">
        <f t="shared" si="247"/>
        <v>42544.814328703709</v>
      </c>
      <c r="S3154">
        <f t="shared" si="248"/>
        <v>42582.873611111107</v>
      </c>
      <c r="T3154">
        <f t="shared" si="249"/>
        <v>2016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50"/>
        <v>336</v>
      </c>
      <c r="Q3155">
        <f t="shared" si="251"/>
        <v>41.77</v>
      </c>
      <c r="R3155" s="10">
        <f t="shared" si="247"/>
        <v>40633.154363425929</v>
      </c>
      <c r="S315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50"/>
        <v>113</v>
      </c>
      <c r="Q3156">
        <f t="shared" si="251"/>
        <v>64.27</v>
      </c>
      <c r="R3156" s="10">
        <f t="shared" si="247"/>
        <v>40970.875671296293</v>
      </c>
      <c r="S3156">
        <f t="shared" si="248"/>
        <v>41000.834004629629</v>
      </c>
      <c r="T3156">
        <f t="shared" si="249"/>
        <v>2012</v>
      </c>
    </row>
    <row r="3157" spans="1:20" ht="48" x14ac:dyDescent="0.2">
      <c r="A3157">
        <v>3450</v>
      </c>
      <c r="B3157" s="3" t="s">
        <v>3449</v>
      </c>
      <c r="C3157" s="3" t="s">
        <v>7560</v>
      </c>
      <c r="D3157" s="6">
        <v>500</v>
      </c>
      <c r="E3157" s="8">
        <v>760</v>
      </c>
      <c r="F3157" t="s">
        <v>8218</v>
      </c>
      <c r="G3157" t="s">
        <v>8224</v>
      </c>
      <c r="H3157" t="s">
        <v>8246</v>
      </c>
      <c r="I3157" s="12">
        <v>1427990071</v>
      </c>
      <c r="J3157" s="12">
        <v>1422809671</v>
      </c>
      <c r="K3157" t="b">
        <v>0</v>
      </c>
      <c r="L3157">
        <v>39</v>
      </c>
      <c r="M3157" t="b">
        <v>1</v>
      </c>
      <c r="N3157" t="s">
        <v>8273</v>
      </c>
      <c r="O3157" t="s">
        <v>8274</v>
      </c>
      <c r="P3157">
        <f t="shared" si="250"/>
        <v>152</v>
      </c>
      <c r="Q3157">
        <f t="shared" si="251"/>
        <v>19.489999999999998</v>
      </c>
      <c r="R3157" s="10">
        <f t="shared" si="247"/>
        <v>42036.704525462963</v>
      </c>
      <c r="S3157">
        <f t="shared" si="248"/>
        <v>42096.662858796291</v>
      </c>
      <c r="T3157">
        <f t="shared" si="249"/>
        <v>2015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50"/>
        <v>102</v>
      </c>
      <c r="Q3158">
        <f t="shared" si="251"/>
        <v>62.92</v>
      </c>
      <c r="R3158" s="10">
        <f t="shared" si="247"/>
        <v>41026.953055555554</v>
      </c>
      <c r="S3158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50"/>
        <v>101</v>
      </c>
      <c r="Q3159">
        <f t="shared" si="251"/>
        <v>98.54</v>
      </c>
      <c r="R3159" s="10">
        <f t="shared" si="247"/>
        <v>41829.788252314815</v>
      </c>
      <c r="S3159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50"/>
        <v>114</v>
      </c>
      <c r="Q3160">
        <f t="shared" si="251"/>
        <v>82.61</v>
      </c>
      <c r="R3160" s="10">
        <f t="shared" si="247"/>
        <v>41447.839722222219</v>
      </c>
      <c r="S3160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50"/>
        <v>133</v>
      </c>
      <c r="Q3161">
        <f t="shared" si="251"/>
        <v>38.5</v>
      </c>
      <c r="R3161" s="10">
        <f t="shared" si="247"/>
        <v>40884.066678240742</v>
      </c>
      <c r="S3161">
        <f t="shared" si="248"/>
        <v>40926.958333333336</v>
      </c>
      <c r="T3161">
        <f t="shared" si="249"/>
        <v>2012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50"/>
        <v>102</v>
      </c>
      <c r="Q3162">
        <f t="shared" si="251"/>
        <v>80.16</v>
      </c>
      <c r="R3162" s="10">
        <f t="shared" si="247"/>
        <v>41841.26489583333</v>
      </c>
      <c r="S3162">
        <f t="shared" si="248"/>
        <v>41864.207638888889</v>
      </c>
      <c r="T3162">
        <f t="shared" si="249"/>
        <v>2014</v>
      </c>
    </row>
    <row r="3163" spans="1:20" ht="48" x14ac:dyDescent="0.2">
      <c r="A3163">
        <v>3459</v>
      </c>
      <c r="B3163" s="3" t="s">
        <v>3458</v>
      </c>
      <c r="C3163" s="3" t="s">
        <v>7569</v>
      </c>
      <c r="D3163" s="6">
        <v>500</v>
      </c>
      <c r="E3163" s="8">
        <v>631</v>
      </c>
      <c r="F3163" t="s">
        <v>8218</v>
      </c>
      <c r="G3163" t="s">
        <v>8224</v>
      </c>
      <c r="H3163" t="s">
        <v>8246</v>
      </c>
      <c r="I3163" s="12">
        <v>1463743860</v>
      </c>
      <c r="J3163" s="12">
        <v>1461151860</v>
      </c>
      <c r="K3163" t="b">
        <v>0</v>
      </c>
      <c r="L3163">
        <v>36</v>
      </c>
      <c r="M3163" t="b">
        <v>1</v>
      </c>
      <c r="N3163" t="s">
        <v>8273</v>
      </c>
      <c r="O3163" t="s">
        <v>8274</v>
      </c>
      <c r="P3163">
        <f t="shared" si="250"/>
        <v>126</v>
      </c>
      <c r="Q3163">
        <f t="shared" si="251"/>
        <v>17.53</v>
      </c>
      <c r="R3163" s="10">
        <f t="shared" si="247"/>
        <v>42480.479861111111</v>
      </c>
      <c r="S3163">
        <f t="shared" si="248"/>
        <v>42510.479861111111</v>
      </c>
      <c r="T3163">
        <f t="shared" si="249"/>
        <v>2016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50"/>
        <v>127</v>
      </c>
      <c r="Q3164">
        <f t="shared" si="251"/>
        <v>80.73</v>
      </c>
      <c r="R3164" s="10">
        <f t="shared" si="247"/>
        <v>41799.685902777775</v>
      </c>
      <c r="S316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50"/>
        <v>111</v>
      </c>
      <c r="Q3165">
        <f t="shared" si="251"/>
        <v>200.69</v>
      </c>
      <c r="R3165" s="10">
        <f t="shared" si="247"/>
        <v>41775.753761574073</v>
      </c>
      <c r="S316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50"/>
        <v>107</v>
      </c>
      <c r="Q3166">
        <f t="shared" si="251"/>
        <v>37.590000000000003</v>
      </c>
      <c r="R3166" s="10">
        <f t="shared" si="247"/>
        <v>41766.80572916667</v>
      </c>
      <c r="S3166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50"/>
        <v>163</v>
      </c>
      <c r="Q3167">
        <f t="shared" si="251"/>
        <v>58.1</v>
      </c>
      <c r="R3167" s="10">
        <f t="shared" si="247"/>
        <v>40644.159259259257</v>
      </c>
      <c r="S3167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50"/>
        <v>160</v>
      </c>
      <c r="Q3168">
        <f t="shared" si="251"/>
        <v>60.3</v>
      </c>
      <c r="R3168" s="10">
        <f t="shared" si="247"/>
        <v>41940.69158564815</v>
      </c>
      <c r="S3168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50"/>
        <v>116</v>
      </c>
      <c r="Q3169">
        <f t="shared" si="251"/>
        <v>63.36</v>
      </c>
      <c r="R3169" s="10">
        <f t="shared" si="247"/>
        <v>41839.175706018519</v>
      </c>
      <c r="S3169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50"/>
        <v>124</v>
      </c>
      <c r="Q3170">
        <f t="shared" si="251"/>
        <v>50.9</v>
      </c>
      <c r="R3170" s="10">
        <f t="shared" si="247"/>
        <v>41772.105937500004</v>
      </c>
      <c r="S3170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50"/>
        <v>103</v>
      </c>
      <c r="Q3171">
        <f t="shared" si="251"/>
        <v>100.5</v>
      </c>
      <c r="R3171" s="10">
        <f t="shared" si="247"/>
        <v>41591.737974537034</v>
      </c>
      <c r="S3171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50"/>
        <v>112</v>
      </c>
      <c r="Q3172">
        <f t="shared" si="251"/>
        <v>31.62</v>
      </c>
      <c r="R3172" s="10">
        <f t="shared" si="247"/>
        <v>41789.080370370371</v>
      </c>
      <c r="S3172">
        <f t="shared" si="248"/>
        <v>41822.166666666664</v>
      </c>
      <c r="T3172">
        <f t="shared" si="249"/>
        <v>2014</v>
      </c>
    </row>
    <row r="3173" spans="1:20" ht="48" x14ac:dyDescent="0.2">
      <c r="A3173">
        <v>3460</v>
      </c>
      <c r="B3173" s="3" t="s">
        <v>3459</v>
      </c>
      <c r="C3173" s="3" t="s">
        <v>7570</v>
      </c>
      <c r="D3173" s="6">
        <v>500</v>
      </c>
      <c r="E3173" s="8">
        <v>950</v>
      </c>
      <c r="F3173" t="s">
        <v>8218</v>
      </c>
      <c r="G3173" t="s">
        <v>8224</v>
      </c>
      <c r="H3173" t="s">
        <v>8246</v>
      </c>
      <c r="I3173" s="12">
        <v>1408106352</v>
      </c>
      <c r="J3173" s="12">
        <v>1406896752</v>
      </c>
      <c r="K3173" t="b">
        <v>0</v>
      </c>
      <c r="L3173">
        <v>19</v>
      </c>
      <c r="M3173" t="b">
        <v>1</v>
      </c>
      <c r="N3173" t="s">
        <v>8273</v>
      </c>
      <c r="O3173" t="s">
        <v>8274</v>
      </c>
      <c r="P3173">
        <f t="shared" si="250"/>
        <v>190</v>
      </c>
      <c r="Q3173">
        <f t="shared" si="251"/>
        <v>50</v>
      </c>
      <c r="R3173" s="10">
        <f t="shared" si="247"/>
        <v>41852.527222222219</v>
      </c>
      <c r="S3173">
        <f t="shared" si="248"/>
        <v>41866.527222222219</v>
      </c>
      <c r="T3173">
        <f t="shared" si="249"/>
        <v>2014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50"/>
        <v>115</v>
      </c>
      <c r="Q3174">
        <f t="shared" si="251"/>
        <v>79.31</v>
      </c>
      <c r="R3174" s="10">
        <f t="shared" si="247"/>
        <v>40923.729953703703</v>
      </c>
      <c r="S317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50"/>
        <v>103</v>
      </c>
      <c r="Q3175">
        <f t="shared" si="251"/>
        <v>139.19</v>
      </c>
      <c r="R3175" s="10">
        <f t="shared" si="247"/>
        <v>41878.878379629627</v>
      </c>
      <c r="S317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50"/>
        <v>101</v>
      </c>
      <c r="Q3176">
        <f t="shared" si="251"/>
        <v>131.91</v>
      </c>
      <c r="R3176" s="10">
        <f t="shared" si="247"/>
        <v>41862.864675925928</v>
      </c>
      <c r="S3176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50"/>
        <v>110</v>
      </c>
      <c r="Q3177">
        <f t="shared" si="251"/>
        <v>91.3</v>
      </c>
      <c r="R3177" s="10">
        <f t="shared" si="247"/>
        <v>40531.886886574073</v>
      </c>
      <c r="S3177">
        <f t="shared" si="248"/>
        <v>40591.886886574073</v>
      </c>
      <c r="T3177">
        <f t="shared" si="249"/>
        <v>2011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50"/>
        <v>115</v>
      </c>
      <c r="Q3178">
        <f t="shared" si="251"/>
        <v>39.67</v>
      </c>
      <c r="R3178" s="10">
        <f t="shared" si="247"/>
        <v>41477.930914351848</v>
      </c>
      <c r="S3178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50"/>
        <v>117</v>
      </c>
      <c r="Q3179">
        <f t="shared" si="251"/>
        <v>57.55</v>
      </c>
      <c r="R3179" s="10">
        <f t="shared" si="247"/>
        <v>41781.666770833333</v>
      </c>
      <c r="S3179">
        <f t="shared" si="248"/>
        <v>41811.666770833333</v>
      </c>
      <c r="T3179">
        <f t="shared" si="249"/>
        <v>2014</v>
      </c>
    </row>
    <row r="3180" spans="1:20" ht="48" x14ac:dyDescent="0.2">
      <c r="A3180">
        <v>3471</v>
      </c>
      <c r="B3180" s="3" t="s">
        <v>3470</v>
      </c>
      <c r="C3180" s="3" t="s">
        <v>7581</v>
      </c>
      <c r="D3180" s="6">
        <v>500</v>
      </c>
      <c r="E3180" s="8">
        <v>1073</v>
      </c>
      <c r="F3180" t="s">
        <v>8218</v>
      </c>
      <c r="G3180" t="s">
        <v>8224</v>
      </c>
      <c r="H3180" t="s">
        <v>8246</v>
      </c>
      <c r="I3180" s="12">
        <v>1409515200</v>
      </c>
      <c r="J3180" s="12">
        <v>1405971690</v>
      </c>
      <c r="K3180" t="b">
        <v>0</v>
      </c>
      <c r="L3180">
        <v>30</v>
      </c>
      <c r="M3180" t="b">
        <v>1</v>
      </c>
      <c r="N3180" t="s">
        <v>8273</v>
      </c>
      <c r="O3180" t="s">
        <v>8274</v>
      </c>
      <c r="P3180">
        <f t="shared" si="250"/>
        <v>215</v>
      </c>
      <c r="Q3180">
        <f t="shared" si="251"/>
        <v>35.770000000000003</v>
      </c>
      <c r="R3180" s="10">
        <f t="shared" si="247"/>
        <v>41841.820486111108</v>
      </c>
      <c r="S3180">
        <f t="shared" si="248"/>
        <v>41882.833333333336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50"/>
        <v>114</v>
      </c>
      <c r="Q3181">
        <f t="shared" si="251"/>
        <v>77.34</v>
      </c>
      <c r="R3181" s="10">
        <f t="shared" si="247"/>
        <v>41375.702210648145</v>
      </c>
      <c r="S3181">
        <f t="shared" si="248"/>
        <v>41400.702210648145</v>
      </c>
      <c r="T3181">
        <f t="shared" si="249"/>
        <v>2013</v>
      </c>
    </row>
    <row r="3182" spans="1:20" ht="48" x14ac:dyDescent="0.2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 s="12">
        <v>1470078000</v>
      </c>
      <c r="J3182" s="12">
        <v>1467648456</v>
      </c>
      <c r="K3182" t="b">
        <v>0</v>
      </c>
      <c r="L3182">
        <v>25</v>
      </c>
      <c r="M3182" t="b">
        <v>1</v>
      </c>
      <c r="N3182" t="s">
        <v>8273</v>
      </c>
      <c r="O3182" t="s">
        <v>8274</v>
      </c>
      <c r="P3182">
        <f t="shared" si="250"/>
        <v>105</v>
      </c>
      <c r="Q3182">
        <f t="shared" si="251"/>
        <v>21.1</v>
      </c>
      <c r="R3182" s="10">
        <f t="shared" si="247"/>
        <v>42555.671944444446</v>
      </c>
      <c r="S3182">
        <f t="shared" si="248"/>
        <v>42583.791666666672</v>
      </c>
      <c r="T3182">
        <f t="shared" si="249"/>
        <v>2016</v>
      </c>
    </row>
    <row r="3183" spans="1:20" ht="32" x14ac:dyDescent="0.2">
      <c r="A3183">
        <v>3572</v>
      </c>
      <c r="B3183" s="3" t="s">
        <v>3571</v>
      </c>
      <c r="C3183" s="3" t="s">
        <v>7682</v>
      </c>
      <c r="D3183" s="6">
        <v>500</v>
      </c>
      <c r="E3183" s="8">
        <v>500</v>
      </c>
      <c r="F3183" t="s">
        <v>8218</v>
      </c>
      <c r="G3183" t="s">
        <v>8224</v>
      </c>
      <c r="H3183" t="s">
        <v>8246</v>
      </c>
      <c r="I3183" s="12">
        <v>1434894082</v>
      </c>
      <c r="J3183" s="12">
        <v>1432302082</v>
      </c>
      <c r="K3183" t="b">
        <v>0</v>
      </c>
      <c r="L3183">
        <v>9</v>
      </c>
      <c r="M3183" t="b">
        <v>1</v>
      </c>
      <c r="N3183" t="s">
        <v>8273</v>
      </c>
      <c r="O3183" t="s">
        <v>8274</v>
      </c>
      <c r="P3183">
        <f t="shared" si="250"/>
        <v>100</v>
      </c>
      <c r="Q3183">
        <f t="shared" si="251"/>
        <v>55.56</v>
      </c>
      <c r="R3183" s="10">
        <f t="shared" si="247"/>
        <v>42146.570393518516</v>
      </c>
      <c r="S3183">
        <f t="shared" si="248"/>
        <v>42176.570393518516</v>
      </c>
      <c r="T3183">
        <f t="shared" si="249"/>
        <v>2015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50"/>
        <v>101</v>
      </c>
      <c r="Q3184">
        <f t="shared" si="251"/>
        <v>46.77</v>
      </c>
      <c r="R3184" s="10">
        <f t="shared" si="247"/>
        <v>40883.949317129627</v>
      </c>
      <c r="S3184">
        <f t="shared" si="248"/>
        <v>40939.708333333336</v>
      </c>
      <c r="T3184">
        <f t="shared" si="249"/>
        <v>2012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50"/>
        <v>109</v>
      </c>
      <c r="Q3185">
        <f t="shared" si="251"/>
        <v>40.07</v>
      </c>
      <c r="R3185" s="10">
        <f t="shared" si="247"/>
        <v>41491.79478009259</v>
      </c>
      <c r="S318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50"/>
        <v>107</v>
      </c>
      <c r="Q3186">
        <f t="shared" si="251"/>
        <v>100.22</v>
      </c>
      <c r="R3186" s="10">
        <f t="shared" si="247"/>
        <v>41791.993414351848</v>
      </c>
      <c r="S3186">
        <f t="shared" si="248"/>
        <v>41821.993414351848</v>
      </c>
      <c r="T3186">
        <f t="shared" si="249"/>
        <v>2014</v>
      </c>
    </row>
    <row r="3187" spans="1:20" ht="48" x14ac:dyDescent="0.2">
      <c r="A3187">
        <v>3579</v>
      </c>
      <c r="B3187" s="3" t="s">
        <v>3578</v>
      </c>
      <c r="C3187" s="3" t="s">
        <v>7689</v>
      </c>
      <c r="D3187" s="6">
        <v>500</v>
      </c>
      <c r="E3187" s="8">
        <v>500</v>
      </c>
      <c r="F3187" t="s">
        <v>8218</v>
      </c>
      <c r="G3187" t="s">
        <v>8224</v>
      </c>
      <c r="H3187" t="s">
        <v>8246</v>
      </c>
      <c r="I3187" s="12">
        <v>1459444656</v>
      </c>
      <c r="J3187" s="12">
        <v>1456856256</v>
      </c>
      <c r="K3187" t="b">
        <v>0</v>
      </c>
      <c r="L3187">
        <v>14</v>
      </c>
      <c r="M3187" t="b">
        <v>1</v>
      </c>
      <c r="N3187" t="s">
        <v>8273</v>
      </c>
      <c r="O3187" t="s">
        <v>8274</v>
      </c>
      <c r="P3187">
        <f t="shared" si="250"/>
        <v>100</v>
      </c>
      <c r="Q3187">
        <f t="shared" si="251"/>
        <v>35.71</v>
      </c>
      <c r="R3187" s="10">
        <f t="shared" si="247"/>
        <v>42430.762222222227</v>
      </c>
      <c r="S3187">
        <f t="shared" si="248"/>
        <v>42460.720555555556</v>
      </c>
      <c r="T3187">
        <f t="shared" si="249"/>
        <v>2016</v>
      </c>
    </row>
    <row r="3188" spans="1:20" ht="48" x14ac:dyDescent="0.2">
      <c r="A3188">
        <v>3587</v>
      </c>
      <c r="B3188" s="3" t="s">
        <v>3586</v>
      </c>
      <c r="C3188" s="3" t="s">
        <v>7697</v>
      </c>
      <c r="D3188" s="6">
        <v>500</v>
      </c>
      <c r="E3188" s="8">
        <v>633</v>
      </c>
      <c r="F3188" t="s">
        <v>8218</v>
      </c>
      <c r="G3188" t="s">
        <v>8224</v>
      </c>
      <c r="H3188" t="s">
        <v>8246</v>
      </c>
      <c r="I3188" s="12">
        <v>1467054000</v>
      </c>
      <c r="J3188" s="12">
        <v>1463144254</v>
      </c>
      <c r="K3188" t="b">
        <v>0</v>
      </c>
      <c r="L3188">
        <v>28</v>
      </c>
      <c r="M3188" t="b">
        <v>1</v>
      </c>
      <c r="N3188" t="s">
        <v>8273</v>
      </c>
      <c r="O3188" t="s">
        <v>8274</v>
      </c>
      <c r="P3188">
        <f t="shared" si="250"/>
        <v>127</v>
      </c>
      <c r="Q3188">
        <f t="shared" si="251"/>
        <v>22.61</v>
      </c>
      <c r="R3188" s="10">
        <f t="shared" si="247"/>
        <v>42503.539976851855</v>
      </c>
      <c r="S3188">
        <f t="shared" si="248"/>
        <v>42548.791666666672</v>
      </c>
      <c r="T3188">
        <f t="shared" si="249"/>
        <v>2016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50"/>
        <v>116</v>
      </c>
      <c r="Q3189">
        <f t="shared" si="251"/>
        <v>71.489999999999995</v>
      </c>
      <c r="R3189" s="10">
        <f t="shared" si="247"/>
        <v>41835.666354166664</v>
      </c>
      <c r="S3189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50"/>
        <v>65</v>
      </c>
      <c r="Q3190">
        <f t="shared" si="251"/>
        <v>14.44</v>
      </c>
      <c r="R3190" s="10">
        <f t="shared" si="247"/>
        <v>42144.415532407409</v>
      </c>
      <c r="S3190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50"/>
        <v>12</v>
      </c>
      <c r="Q3191">
        <f t="shared" si="251"/>
        <v>356.84</v>
      </c>
      <c r="R3191" s="10">
        <f t="shared" si="247"/>
        <v>42118.346435185187</v>
      </c>
      <c r="S3191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50"/>
        <v>0</v>
      </c>
      <c r="Q3192">
        <f t="shared" si="251"/>
        <v>0</v>
      </c>
      <c r="R3192" s="10">
        <f t="shared" si="247"/>
        <v>42683.151331018518</v>
      </c>
      <c r="S3192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50"/>
        <v>4</v>
      </c>
      <c r="Q3193">
        <f t="shared" si="251"/>
        <v>37.75</v>
      </c>
      <c r="R3193" s="10">
        <f t="shared" si="247"/>
        <v>42538.755428240736</v>
      </c>
      <c r="S3193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50"/>
        <v>1</v>
      </c>
      <c r="Q3194">
        <f t="shared" si="251"/>
        <v>12.75</v>
      </c>
      <c r="R3194" s="10">
        <f t="shared" si="247"/>
        <v>42018.94049768518</v>
      </c>
      <c r="S319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50"/>
        <v>12</v>
      </c>
      <c r="Q3195">
        <f t="shared" si="251"/>
        <v>24.46</v>
      </c>
      <c r="R3195" s="10">
        <f t="shared" si="247"/>
        <v>42010.968240740738</v>
      </c>
      <c r="S319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50"/>
        <v>0</v>
      </c>
      <c r="Q3196">
        <f t="shared" si="251"/>
        <v>0</v>
      </c>
      <c r="R3196" s="10">
        <f t="shared" si="247"/>
        <v>42182.062476851846</v>
      </c>
      <c r="S3196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50"/>
        <v>59</v>
      </c>
      <c r="Q3197">
        <f t="shared" si="251"/>
        <v>53.08</v>
      </c>
      <c r="R3197" s="10">
        <f t="shared" si="247"/>
        <v>42017.594236111108</v>
      </c>
      <c r="S3197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50"/>
        <v>0</v>
      </c>
      <c r="Q3198">
        <f t="shared" si="251"/>
        <v>300</v>
      </c>
      <c r="R3198" s="10">
        <f t="shared" si="247"/>
        <v>42157.598090277781</v>
      </c>
      <c r="S3198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50"/>
        <v>11</v>
      </c>
      <c r="Q3199">
        <f t="shared" si="251"/>
        <v>286.25</v>
      </c>
      <c r="R3199" s="10">
        <f t="shared" si="247"/>
        <v>42009.493263888886</v>
      </c>
      <c r="S3199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50"/>
        <v>0</v>
      </c>
      <c r="Q3200">
        <f t="shared" si="251"/>
        <v>36.67</v>
      </c>
      <c r="R3200" s="10">
        <f t="shared" si="247"/>
        <v>42013.424502314811</v>
      </c>
      <c r="S3200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50"/>
        <v>52</v>
      </c>
      <c r="Q3201">
        <f t="shared" si="251"/>
        <v>49.21</v>
      </c>
      <c r="R3201" s="10">
        <f t="shared" si="247"/>
        <v>41858.761782407404</v>
      </c>
      <c r="S3201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250"/>
        <v>0</v>
      </c>
      <c r="Q3202">
        <f t="shared" si="251"/>
        <v>1</v>
      </c>
      <c r="R3202" s="10">
        <f t="shared" si="247"/>
        <v>42460.320613425924</v>
      </c>
      <c r="S3202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50"/>
        <v>1</v>
      </c>
      <c r="Q3203">
        <f t="shared" si="251"/>
        <v>12.5</v>
      </c>
      <c r="R3203" s="10">
        <f t="shared" ref="R3203:R3266" si="252">(((J3203/60)/60)/24)+DATE(1970,1,1)</f>
        <v>41861.767094907409</v>
      </c>
      <c r="S3203">
        <f t="shared" ref="S3203:S3266" si="253">(((I3203/60)/60)/24)+DATE(1970,1,1)</f>
        <v>41882.767094907409</v>
      </c>
      <c r="T3203">
        <f t="shared" ref="T3203:T3266" si="254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0">
        <f t="shared" si="252"/>
        <v>42293.853541666671</v>
      </c>
      <c r="S320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0">
        <f t="shared" si="252"/>
        <v>42242.988680555558</v>
      </c>
      <c r="S320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0">
        <f t="shared" si="252"/>
        <v>42172.686099537037</v>
      </c>
      <c r="S3206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0">
        <f t="shared" si="252"/>
        <v>42095.374675925923</v>
      </c>
      <c r="S3207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0">
        <f t="shared" si="252"/>
        <v>42236.276053240741</v>
      </c>
      <c r="S3208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0">
        <f t="shared" si="252"/>
        <v>42057.277858796297</v>
      </c>
      <c r="S3209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ref="P3210:P3273" si="255">ROUND((E3210/D3210)*100,0)</f>
        <v>104</v>
      </c>
      <c r="Q3210">
        <f t="shared" ref="Q3210:Q3273" si="256">IFERROR(ROUND(E3210/L3210,2),0)</f>
        <v>63.11</v>
      </c>
      <c r="R3210" s="10">
        <f t="shared" si="252"/>
        <v>41827.605057870373</v>
      </c>
      <c r="S3210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5"/>
        <v>119</v>
      </c>
      <c r="Q3211">
        <f t="shared" si="256"/>
        <v>50.16</v>
      </c>
      <c r="R3211" s="10">
        <f t="shared" si="252"/>
        <v>41778.637245370373</v>
      </c>
      <c r="S3211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5"/>
        <v>126</v>
      </c>
      <c r="Q3212">
        <f t="shared" si="256"/>
        <v>62.88</v>
      </c>
      <c r="R3212" s="10">
        <f t="shared" si="252"/>
        <v>41013.936562499999</v>
      </c>
      <c r="S3212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5"/>
        <v>120</v>
      </c>
      <c r="Q3213">
        <f t="shared" si="256"/>
        <v>85.53</v>
      </c>
      <c r="R3213" s="10">
        <f t="shared" si="252"/>
        <v>41834.586574074077</v>
      </c>
      <c r="S3213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5"/>
        <v>126</v>
      </c>
      <c r="Q3214">
        <f t="shared" si="256"/>
        <v>53.72</v>
      </c>
      <c r="R3214" s="10">
        <f t="shared" si="252"/>
        <v>41829.795729166668</v>
      </c>
      <c r="S3214">
        <f t="shared" si="253"/>
        <v>41859.795729166668</v>
      </c>
      <c r="T3214">
        <f t="shared" si="254"/>
        <v>2014</v>
      </c>
    </row>
    <row r="3215" spans="1:20" ht="48" x14ac:dyDescent="0.2">
      <c r="A3215">
        <v>3650</v>
      </c>
      <c r="B3215" s="3" t="s">
        <v>3648</v>
      </c>
      <c r="C3215" s="3" t="s">
        <v>7760</v>
      </c>
      <c r="D3215" s="6">
        <v>500</v>
      </c>
      <c r="E3215" s="8">
        <v>500</v>
      </c>
      <c r="F3215" t="s">
        <v>8218</v>
      </c>
      <c r="G3215" t="s">
        <v>8224</v>
      </c>
      <c r="H3215" t="s">
        <v>8246</v>
      </c>
      <c r="I3215" s="12">
        <v>1454412584</v>
      </c>
      <c r="J3215" s="12">
        <v>1452598184</v>
      </c>
      <c r="K3215" t="b">
        <v>0</v>
      </c>
      <c r="L3215">
        <v>17</v>
      </c>
      <c r="M3215" t="b">
        <v>1</v>
      </c>
      <c r="N3215" t="s">
        <v>8273</v>
      </c>
      <c r="O3215" t="s">
        <v>8274</v>
      </c>
      <c r="P3215">
        <f t="shared" si="255"/>
        <v>100</v>
      </c>
      <c r="Q3215">
        <f t="shared" si="256"/>
        <v>29.41</v>
      </c>
      <c r="R3215" s="10">
        <f t="shared" si="252"/>
        <v>42381.478981481487</v>
      </c>
      <c r="S3215">
        <f t="shared" si="253"/>
        <v>42402.478981481487</v>
      </c>
      <c r="T3215">
        <f t="shared" si="254"/>
        <v>2016</v>
      </c>
    </row>
    <row r="3216" spans="1:20" ht="48" x14ac:dyDescent="0.2">
      <c r="A3216">
        <v>3718</v>
      </c>
      <c r="B3216" s="3" t="s">
        <v>3715</v>
      </c>
      <c r="C3216" s="3" t="s">
        <v>7828</v>
      </c>
      <c r="D3216" s="6">
        <v>500</v>
      </c>
      <c r="E3216" s="8">
        <v>1197</v>
      </c>
      <c r="F3216" t="s">
        <v>8218</v>
      </c>
      <c r="G3216" t="s">
        <v>8224</v>
      </c>
      <c r="H3216" t="s">
        <v>8246</v>
      </c>
      <c r="I3216" s="12">
        <v>1425057075</v>
      </c>
      <c r="J3216" s="12">
        <v>1422465075</v>
      </c>
      <c r="K3216" t="b">
        <v>0</v>
      </c>
      <c r="L3216">
        <v>46</v>
      </c>
      <c r="M3216" t="b">
        <v>1</v>
      </c>
      <c r="N3216" t="s">
        <v>8273</v>
      </c>
      <c r="O3216" t="s">
        <v>8274</v>
      </c>
      <c r="P3216">
        <f t="shared" si="255"/>
        <v>239</v>
      </c>
      <c r="Q3216">
        <f t="shared" si="256"/>
        <v>26.02</v>
      </c>
      <c r="R3216" s="10">
        <f t="shared" si="252"/>
        <v>42032.716145833328</v>
      </c>
      <c r="S3216">
        <f t="shared" si="253"/>
        <v>42062.716145833328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5"/>
        <v>100</v>
      </c>
      <c r="Q3217">
        <f t="shared" si="256"/>
        <v>262.11</v>
      </c>
      <c r="R3217" s="10">
        <f t="shared" si="252"/>
        <v>42219.665173611109</v>
      </c>
      <c r="S3217">
        <f t="shared" si="253"/>
        <v>42257.165972222225</v>
      </c>
      <c r="T3217">
        <f t="shared" si="254"/>
        <v>2015</v>
      </c>
    </row>
    <row r="3218" spans="1:20" ht="48" x14ac:dyDescent="0.2">
      <c r="A3218">
        <v>3378</v>
      </c>
      <c r="B3218" s="3" t="s">
        <v>3377</v>
      </c>
      <c r="C3218" s="3" t="s">
        <v>7488</v>
      </c>
      <c r="D3218" s="6">
        <v>550</v>
      </c>
      <c r="E3218" s="8">
        <v>592</v>
      </c>
      <c r="F3218" t="s">
        <v>8218</v>
      </c>
      <c r="G3218" t="s">
        <v>8224</v>
      </c>
      <c r="H3218" t="s">
        <v>8246</v>
      </c>
      <c r="I3218" s="12">
        <v>1409490480</v>
      </c>
      <c r="J3218" s="12">
        <v>1407400306</v>
      </c>
      <c r="K3218" t="b">
        <v>0</v>
      </c>
      <c r="L3218">
        <v>21</v>
      </c>
      <c r="M3218" t="b">
        <v>1</v>
      </c>
      <c r="N3218" t="s">
        <v>8273</v>
      </c>
      <c r="O3218" t="s">
        <v>8274</v>
      </c>
      <c r="P3218">
        <f t="shared" si="255"/>
        <v>108</v>
      </c>
      <c r="Q3218">
        <f t="shared" si="256"/>
        <v>28.19</v>
      </c>
      <c r="R3218" s="10">
        <f t="shared" si="252"/>
        <v>41858.355393518519</v>
      </c>
      <c r="S3218">
        <f t="shared" si="253"/>
        <v>41882.547222222223</v>
      </c>
      <c r="T3218">
        <f t="shared" si="254"/>
        <v>2014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5"/>
        <v>116</v>
      </c>
      <c r="Q3219">
        <f t="shared" si="256"/>
        <v>50.2</v>
      </c>
      <c r="R3219" s="10">
        <f t="shared" si="252"/>
        <v>42648.546111111107</v>
      </c>
      <c r="S3219">
        <f t="shared" si="253"/>
        <v>42678.546111111107</v>
      </c>
      <c r="T3219">
        <f t="shared" si="254"/>
        <v>2016</v>
      </c>
    </row>
    <row r="3220" spans="1:20" ht="48" x14ac:dyDescent="0.2">
      <c r="A3220">
        <v>3394</v>
      </c>
      <c r="B3220" s="3" t="s">
        <v>3393</v>
      </c>
      <c r="C3220" s="3" t="s">
        <v>7504</v>
      </c>
      <c r="D3220" s="6">
        <v>550</v>
      </c>
      <c r="E3220" s="8">
        <v>783</v>
      </c>
      <c r="F3220" t="s">
        <v>8218</v>
      </c>
      <c r="G3220" t="s">
        <v>8224</v>
      </c>
      <c r="H3220" t="s">
        <v>8246</v>
      </c>
      <c r="I3220" s="12">
        <v>1406470645</v>
      </c>
      <c r="J3220" s="12">
        <v>1403878645</v>
      </c>
      <c r="K3220" t="b">
        <v>0</v>
      </c>
      <c r="L3220">
        <v>27</v>
      </c>
      <c r="M3220" t="b">
        <v>1</v>
      </c>
      <c r="N3220" t="s">
        <v>8273</v>
      </c>
      <c r="O3220" t="s">
        <v>8274</v>
      </c>
      <c r="P3220">
        <f t="shared" si="255"/>
        <v>142</v>
      </c>
      <c r="Q3220">
        <f t="shared" si="256"/>
        <v>29</v>
      </c>
      <c r="R3220" s="10">
        <f t="shared" si="252"/>
        <v>41817.59542824074</v>
      </c>
      <c r="S3220">
        <f t="shared" si="253"/>
        <v>41847.59542824074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5"/>
        <v>100</v>
      </c>
      <c r="Q3221">
        <f t="shared" si="256"/>
        <v>168.25</v>
      </c>
      <c r="R3221" s="10">
        <f t="shared" si="252"/>
        <v>42050.983182870375</v>
      </c>
      <c r="S3221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5"/>
        <v>101</v>
      </c>
      <c r="Q3222">
        <f t="shared" si="256"/>
        <v>256.37</v>
      </c>
      <c r="R3222" s="10">
        <f t="shared" si="252"/>
        <v>42772.833379629628</v>
      </c>
      <c r="S3222">
        <f t="shared" si="253"/>
        <v>42806.875</v>
      </c>
      <c r="T3222">
        <f t="shared" si="254"/>
        <v>2017</v>
      </c>
    </row>
    <row r="3223" spans="1:20" ht="32" x14ac:dyDescent="0.2">
      <c r="A3223">
        <v>3607</v>
      </c>
      <c r="B3223" s="3" t="s">
        <v>3606</v>
      </c>
      <c r="C3223" s="3" t="s">
        <v>7717</v>
      </c>
      <c r="D3223" s="6">
        <v>550</v>
      </c>
      <c r="E3223" s="8">
        <v>580</v>
      </c>
      <c r="F3223" t="s">
        <v>8218</v>
      </c>
      <c r="G3223" t="s">
        <v>8224</v>
      </c>
      <c r="H3223" t="s">
        <v>8246</v>
      </c>
      <c r="I3223" s="12">
        <v>1450137600</v>
      </c>
      <c r="J3223" s="12">
        <v>1448924882</v>
      </c>
      <c r="K3223" t="b">
        <v>0</v>
      </c>
      <c r="L3223">
        <v>20</v>
      </c>
      <c r="M3223" t="b">
        <v>1</v>
      </c>
      <c r="N3223" t="s">
        <v>8273</v>
      </c>
      <c r="O3223" t="s">
        <v>8274</v>
      </c>
      <c r="P3223">
        <f t="shared" si="255"/>
        <v>105</v>
      </c>
      <c r="Q3223">
        <f t="shared" si="256"/>
        <v>29</v>
      </c>
      <c r="R3223" s="10">
        <f t="shared" si="252"/>
        <v>42338.963912037041</v>
      </c>
      <c r="S3223">
        <f t="shared" si="253"/>
        <v>42353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5"/>
        <v>125</v>
      </c>
      <c r="Q3224">
        <f t="shared" si="256"/>
        <v>37.14</v>
      </c>
      <c r="R3224" s="10">
        <f t="shared" si="252"/>
        <v>42270.582141203704</v>
      </c>
      <c r="S322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5"/>
        <v>110</v>
      </c>
      <c r="Q3225">
        <f t="shared" si="256"/>
        <v>45.88</v>
      </c>
      <c r="R3225" s="10">
        <f t="shared" si="252"/>
        <v>42206.835370370376</v>
      </c>
      <c r="S322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5"/>
        <v>102</v>
      </c>
      <c r="Q3226">
        <f t="shared" si="256"/>
        <v>141.71</v>
      </c>
      <c r="R3226" s="10">
        <f t="shared" si="252"/>
        <v>42697.850844907407</v>
      </c>
      <c r="S3226">
        <f t="shared" si="253"/>
        <v>42745.208333333328</v>
      </c>
      <c r="T3226">
        <f t="shared" si="254"/>
        <v>2017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5"/>
        <v>102</v>
      </c>
      <c r="Q3227">
        <f t="shared" si="256"/>
        <v>52.49</v>
      </c>
      <c r="R3227" s="10">
        <f t="shared" si="252"/>
        <v>42503.559467592597</v>
      </c>
      <c r="S3227">
        <f t="shared" si="253"/>
        <v>42524.875</v>
      </c>
      <c r="T3227">
        <f t="shared" si="254"/>
        <v>2016</v>
      </c>
    </row>
    <row r="3228" spans="1:20" ht="48" x14ac:dyDescent="0.2">
      <c r="A3228">
        <v>2817</v>
      </c>
      <c r="B3228" s="3" t="s">
        <v>2817</v>
      </c>
      <c r="C3228" s="3" t="s">
        <v>6927</v>
      </c>
      <c r="D3228" s="6">
        <v>600</v>
      </c>
      <c r="E3228" s="8">
        <v>780</v>
      </c>
      <c r="F3228" t="s">
        <v>8218</v>
      </c>
      <c r="G3228" t="s">
        <v>8224</v>
      </c>
      <c r="H3228" t="s">
        <v>8246</v>
      </c>
      <c r="I3228" s="12">
        <v>1425136462</v>
      </c>
      <c r="J3228" s="12">
        <v>1421680462</v>
      </c>
      <c r="K3228" t="b">
        <v>0</v>
      </c>
      <c r="L3228">
        <v>33</v>
      </c>
      <c r="M3228" t="b">
        <v>1</v>
      </c>
      <c r="N3228" t="s">
        <v>8273</v>
      </c>
      <c r="O3228" t="s">
        <v>8274</v>
      </c>
      <c r="P3228">
        <f t="shared" si="255"/>
        <v>130</v>
      </c>
      <c r="Q3228">
        <f t="shared" si="256"/>
        <v>23.64</v>
      </c>
      <c r="R3228" s="10">
        <f t="shared" si="252"/>
        <v>42023.634976851856</v>
      </c>
      <c r="S3228">
        <f t="shared" si="253"/>
        <v>42063.634976851856</v>
      </c>
      <c r="T3228">
        <f t="shared" si="254"/>
        <v>2015</v>
      </c>
    </row>
    <row r="3229" spans="1:20" ht="48" x14ac:dyDescent="0.2">
      <c r="A3229">
        <v>3294</v>
      </c>
      <c r="B3229" s="3" t="s">
        <v>3294</v>
      </c>
      <c r="C3229" s="3" t="s">
        <v>7404</v>
      </c>
      <c r="D3229" s="6">
        <v>600</v>
      </c>
      <c r="E3229" s="8">
        <v>710</v>
      </c>
      <c r="F3229" t="s">
        <v>8218</v>
      </c>
      <c r="G3229" t="s">
        <v>8224</v>
      </c>
      <c r="H3229" t="s">
        <v>8246</v>
      </c>
      <c r="I3229" s="12">
        <v>1434459554</v>
      </c>
      <c r="J3229" s="12">
        <v>1431867554</v>
      </c>
      <c r="K3229" t="b">
        <v>0</v>
      </c>
      <c r="L3229">
        <v>24</v>
      </c>
      <c r="M3229" t="b">
        <v>1</v>
      </c>
      <c r="N3229" t="s">
        <v>8273</v>
      </c>
      <c r="O3229" t="s">
        <v>8274</v>
      </c>
      <c r="P3229">
        <f t="shared" si="255"/>
        <v>118</v>
      </c>
      <c r="Q3229">
        <f t="shared" si="256"/>
        <v>29.58</v>
      </c>
      <c r="R3229" s="10">
        <f t="shared" si="252"/>
        <v>42141.541134259256</v>
      </c>
      <c r="S3229">
        <f t="shared" si="253"/>
        <v>42171.541134259256</v>
      </c>
      <c r="T3229">
        <f t="shared" si="254"/>
        <v>2015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5"/>
        <v>102</v>
      </c>
      <c r="Q3230">
        <f t="shared" si="256"/>
        <v>193.62</v>
      </c>
      <c r="R3230" s="10">
        <f t="shared" si="252"/>
        <v>42323.70930555556</v>
      </c>
      <c r="S3230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5"/>
        <v>108</v>
      </c>
      <c r="Q3231">
        <f t="shared" si="256"/>
        <v>106.8</v>
      </c>
      <c r="R3231" s="10">
        <f t="shared" si="252"/>
        <v>41933.291643518518</v>
      </c>
      <c r="S3231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5"/>
        <v>110</v>
      </c>
      <c r="Q3232">
        <f t="shared" si="256"/>
        <v>77.22</v>
      </c>
      <c r="R3232" s="10">
        <f t="shared" si="252"/>
        <v>41898.168125000004</v>
      </c>
      <c r="S3232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5"/>
        <v>161</v>
      </c>
      <c r="Q3233">
        <f t="shared" si="256"/>
        <v>57.5</v>
      </c>
      <c r="R3233" s="10">
        <f t="shared" si="252"/>
        <v>42446.943831018521</v>
      </c>
      <c r="S3233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5"/>
        <v>131</v>
      </c>
      <c r="Q3234">
        <f t="shared" si="256"/>
        <v>50.46</v>
      </c>
      <c r="R3234" s="10">
        <f t="shared" si="252"/>
        <v>42463.81385416667</v>
      </c>
      <c r="S323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5"/>
        <v>119</v>
      </c>
      <c r="Q3235">
        <f t="shared" si="256"/>
        <v>97.38</v>
      </c>
      <c r="R3235" s="10">
        <f t="shared" si="252"/>
        <v>42766.805034722223</v>
      </c>
      <c r="S3235">
        <f t="shared" si="253"/>
        <v>42796.805034722223</v>
      </c>
      <c r="T3235">
        <f t="shared" si="254"/>
        <v>2017</v>
      </c>
    </row>
    <row r="3236" spans="1:20" ht="32" x14ac:dyDescent="0.2">
      <c r="A3236">
        <v>3826</v>
      </c>
      <c r="B3236" s="3" t="s">
        <v>3823</v>
      </c>
      <c r="C3236" s="3" t="s">
        <v>7935</v>
      </c>
      <c r="D3236" s="6">
        <v>600</v>
      </c>
      <c r="E3236" s="8">
        <v>715</v>
      </c>
      <c r="F3236" t="s">
        <v>8218</v>
      </c>
      <c r="G3236" t="s">
        <v>8224</v>
      </c>
      <c r="H3236" t="s">
        <v>8246</v>
      </c>
      <c r="I3236" s="12">
        <v>1430993394</v>
      </c>
      <c r="J3236" s="12">
        <v>1428401394</v>
      </c>
      <c r="K3236" t="b">
        <v>0</v>
      </c>
      <c r="L3236">
        <v>26</v>
      </c>
      <c r="M3236" t="b">
        <v>1</v>
      </c>
      <c r="N3236" t="s">
        <v>8273</v>
      </c>
      <c r="O3236" t="s">
        <v>8274</v>
      </c>
      <c r="P3236">
        <f t="shared" si="255"/>
        <v>119</v>
      </c>
      <c r="Q3236">
        <f t="shared" si="256"/>
        <v>27.5</v>
      </c>
      <c r="R3236" s="10">
        <f t="shared" si="252"/>
        <v>42101.423541666663</v>
      </c>
      <c r="S3236">
        <f t="shared" si="253"/>
        <v>42131.423541666663</v>
      </c>
      <c r="T3236">
        <f t="shared" si="254"/>
        <v>2015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5"/>
        <v>103</v>
      </c>
      <c r="Q3237">
        <f t="shared" si="256"/>
        <v>85.53</v>
      </c>
      <c r="R3237" s="10">
        <f t="shared" si="252"/>
        <v>42522.347812499997</v>
      </c>
      <c r="S3237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5"/>
        <v>101</v>
      </c>
      <c r="Q3238">
        <f t="shared" si="256"/>
        <v>182.91</v>
      </c>
      <c r="R3238" s="10">
        <f t="shared" si="252"/>
        <v>42702.917048611111</v>
      </c>
      <c r="S3238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5"/>
        <v>101</v>
      </c>
      <c r="Q3239">
        <f t="shared" si="256"/>
        <v>131.13999999999999</v>
      </c>
      <c r="R3239" s="10">
        <f t="shared" si="252"/>
        <v>42252.474351851852</v>
      </c>
      <c r="S3239">
        <f t="shared" si="253"/>
        <v>42276.165972222225</v>
      </c>
      <c r="T3239">
        <f t="shared" si="254"/>
        <v>2015</v>
      </c>
    </row>
    <row r="3240" spans="1:20" ht="48" x14ac:dyDescent="0.2">
      <c r="A3240">
        <v>3295</v>
      </c>
      <c r="B3240" s="3" t="s">
        <v>3295</v>
      </c>
      <c r="C3240" s="3" t="s">
        <v>7405</v>
      </c>
      <c r="D3240" s="6">
        <v>700</v>
      </c>
      <c r="E3240" s="8">
        <v>720.01</v>
      </c>
      <c r="F3240" t="s">
        <v>8218</v>
      </c>
      <c r="G3240" t="s">
        <v>8224</v>
      </c>
      <c r="H3240" t="s">
        <v>8246</v>
      </c>
      <c r="I3240" s="12">
        <v>1474886229</v>
      </c>
      <c r="J3240" s="12">
        <v>1472294229</v>
      </c>
      <c r="K3240" t="b">
        <v>0</v>
      </c>
      <c r="L3240">
        <v>27</v>
      </c>
      <c r="M3240" t="b">
        <v>1</v>
      </c>
      <c r="N3240" t="s">
        <v>8273</v>
      </c>
      <c r="O3240" t="s">
        <v>8274</v>
      </c>
      <c r="P3240">
        <f t="shared" si="255"/>
        <v>103</v>
      </c>
      <c r="Q3240">
        <f t="shared" si="256"/>
        <v>26.67</v>
      </c>
      <c r="R3240" s="10">
        <f t="shared" si="252"/>
        <v>42609.442465277782</v>
      </c>
      <c r="S3240">
        <f t="shared" si="253"/>
        <v>42639.442465277782</v>
      </c>
      <c r="T3240">
        <f t="shared" si="254"/>
        <v>2016</v>
      </c>
    </row>
    <row r="3241" spans="1:20" ht="48" x14ac:dyDescent="0.2">
      <c r="A3241">
        <v>3343</v>
      </c>
      <c r="B3241" s="3" t="s">
        <v>3343</v>
      </c>
      <c r="C3241" s="3" t="s">
        <v>7453</v>
      </c>
      <c r="D3241" s="6">
        <v>700</v>
      </c>
      <c r="E3241" s="8">
        <v>1200</v>
      </c>
      <c r="F3241" t="s">
        <v>8218</v>
      </c>
      <c r="G3241" t="s">
        <v>8224</v>
      </c>
      <c r="H3241" t="s">
        <v>8246</v>
      </c>
      <c r="I3241" s="12">
        <v>1460553480</v>
      </c>
      <c r="J3241" s="12">
        <v>1458770384</v>
      </c>
      <c r="K3241" t="b">
        <v>0</v>
      </c>
      <c r="L3241">
        <v>23</v>
      </c>
      <c r="M3241" t="b">
        <v>1</v>
      </c>
      <c r="N3241" t="s">
        <v>8273</v>
      </c>
      <c r="O3241" t="s">
        <v>8274</v>
      </c>
      <c r="P3241">
        <f t="shared" si="255"/>
        <v>171</v>
      </c>
      <c r="Q3241">
        <f t="shared" si="256"/>
        <v>52.17</v>
      </c>
      <c r="R3241" s="10">
        <f t="shared" si="252"/>
        <v>42452.916481481487</v>
      </c>
      <c r="S3241">
        <f t="shared" si="253"/>
        <v>42473.554166666669</v>
      </c>
      <c r="T3241">
        <f t="shared" si="254"/>
        <v>2016</v>
      </c>
    </row>
    <row r="3242" spans="1:20" ht="48" x14ac:dyDescent="0.2">
      <c r="A3242">
        <v>3420</v>
      </c>
      <c r="B3242" s="3" t="s">
        <v>3419</v>
      </c>
      <c r="C3242" s="3" t="s">
        <v>7530</v>
      </c>
      <c r="D3242" s="6">
        <v>700</v>
      </c>
      <c r="E3242" s="8">
        <v>966</v>
      </c>
      <c r="F3242" t="s">
        <v>8218</v>
      </c>
      <c r="G3242" t="s">
        <v>8224</v>
      </c>
      <c r="H3242" t="s">
        <v>8246</v>
      </c>
      <c r="I3242" s="12">
        <v>1455408000</v>
      </c>
      <c r="J3242" s="12">
        <v>1454638202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5"/>
        <v>138</v>
      </c>
      <c r="Q3242">
        <f t="shared" si="256"/>
        <v>28.41</v>
      </c>
      <c r="R3242" s="10">
        <f t="shared" si="252"/>
        <v>42405.090300925927</v>
      </c>
      <c r="S3242">
        <f t="shared" si="253"/>
        <v>42414</v>
      </c>
      <c r="T3242">
        <f t="shared" si="254"/>
        <v>2016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5"/>
        <v>115</v>
      </c>
      <c r="Q3243">
        <f t="shared" si="256"/>
        <v>58.69</v>
      </c>
      <c r="R3243" s="10">
        <f t="shared" si="252"/>
        <v>41893.324884259258</v>
      </c>
      <c r="S3243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5"/>
        <v>127</v>
      </c>
      <c r="Q3244">
        <f t="shared" si="256"/>
        <v>69.569999999999993</v>
      </c>
      <c r="R3244" s="10">
        <f t="shared" si="252"/>
        <v>41871.755694444444</v>
      </c>
      <c r="S324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5"/>
        <v>103</v>
      </c>
      <c r="Q3245">
        <f t="shared" si="256"/>
        <v>115.87</v>
      </c>
      <c r="R3245" s="10">
        <f t="shared" si="252"/>
        <v>42262.096782407403</v>
      </c>
      <c r="S3245">
        <f t="shared" si="253"/>
        <v>42286</v>
      </c>
      <c r="T3245">
        <f t="shared" si="254"/>
        <v>2015</v>
      </c>
    </row>
    <row r="3246" spans="1:20" ht="48" x14ac:dyDescent="0.2">
      <c r="A3246">
        <v>3454</v>
      </c>
      <c r="B3246" s="3" t="s">
        <v>3453</v>
      </c>
      <c r="C3246" s="3" t="s">
        <v>7564</v>
      </c>
      <c r="D3246" s="6">
        <v>700</v>
      </c>
      <c r="E3246" s="8">
        <v>705</v>
      </c>
      <c r="F3246" t="s">
        <v>8218</v>
      </c>
      <c r="G3246" t="s">
        <v>8224</v>
      </c>
      <c r="H3246" t="s">
        <v>8246</v>
      </c>
      <c r="I3246" s="12">
        <v>1406825159</v>
      </c>
      <c r="J3246" s="12">
        <v>1404233159</v>
      </c>
      <c r="K3246" t="b">
        <v>0</v>
      </c>
      <c r="L3246">
        <v>21</v>
      </c>
      <c r="M3246" t="b">
        <v>1</v>
      </c>
      <c r="N3246" t="s">
        <v>8273</v>
      </c>
      <c r="O3246" t="s">
        <v>8274</v>
      </c>
      <c r="P3246">
        <f t="shared" si="255"/>
        <v>101</v>
      </c>
      <c r="Q3246">
        <f t="shared" si="256"/>
        <v>33.57</v>
      </c>
      <c r="R3246" s="10">
        <f t="shared" si="252"/>
        <v>41821.698599537034</v>
      </c>
      <c r="S3246">
        <f t="shared" si="253"/>
        <v>41851.698599537034</v>
      </c>
      <c r="T3246">
        <f t="shared" si="254"/>
        <v>2014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5"/>
        <v>104</v>
      </c>
      <c r="Q3247">
        <f t="shared" si="256"/>
        <v>81.13</v>
      </c>
      <c r="R3247" s="10">
        <f t="shared" si="252"/>
        <v>42135.60020833333</v>
      </c>
      <c r="S3247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5"/>
        <v>111</v>
      </c>
      <c r="Q3248">
        <f t="shared" si="256"/>
        <v>57.63</v>
      </c>
      <c r="R3248" s="10">
        <f t="shared" si="252"/>
        <v>42230.472222222219</v>
      </c>
      <c r="S3248">
        <f t="shared" si="253"/>
        <v>42259.165972222225</v>
      </c>
      <c r="T3248">
        <f t="shared" si="254"/>
        <v>2015</v>
      </c>
    </row>
    <row r="3249" spans="1:20" ht="48" x14ac:dyDescent="0.2">
      <c r="A3249">
        <v>3617</v>
      </c>
      <c r="B3249" s="3" t="s">
        <v>3615</v>
      </c>
      <c r="C3249" s="3" t="s">
        <v>7727</v>
      </c>
      <c r="D3249" s="6">
        <v>740</v>
      </c>
      <c r="E3249" s="8">
        <v>880</v>
      </c>
      <c r="F3249" t="s">
        <v>8218</v>
      </c>
      <c r="G3249" t="s">
        <v>8224</v>
      </c>
      <c r="H3249" t="s">
        <v>8246</v>
      </c>
      <c r="I3249" s="12">
        <v>1488240000</v>
      </c>
      <c r="J3249" s="12">
        <v>1486996729</v>
      </c>
      <c r="K3249" t="b">
        <v>0</v>
      </c>
      <c r="L3249">
        <v>51</v>
      </c>
      <c r="M3249" t="b">
        <v>1</v>
      </c>
      <c r="N3249" t="s">
        <v>8273</v>
      </c>
      <c r="O3249" t="s">
        <v>8274</v>
      </c>
      <c r="P3249">
        <f t="shared" si="255"/>
        <v>119</v>
      </c>
      <c r="Q3249">
        <f t="shared" si="256"/>
        <v>17.25</v>
      </c>
      <c r="R3249" s="10">
        <f t="shared" si="252"/>
        <v>42779.610289351855</v>
      </c>
      <c r="S3249">
        <f t="shared" si="253"/>
        <v>42794</v>
      </c>
      <c r="T3249">
        <f t="shared" si="254"/>
        <v>2017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5"/>
        <v>101</v>
      </c>
      <c r="Q3250">
        <f t="shared" si="256"/>
        <v>60.48</v>
      </c>
      <c r="R3250" s="10">
        <f t="shared" si="252"/>
        <v>42068.888391203705</v>
      </c>
      <c r="S3250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5"/>
        <v>105</v>
      </c>
      <c r="Q3251">
        <f t="shared" si="256"/>
        <v>65.58</v>
      </c>
      <c r="R3251" s="10">
        <f t="shared" si="252"/>
        <v>42145.746689814812</v>
      </c>
      <c r="S3251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5"/>
        <v>102</v>
      </c>
      <c r="Q3252">
        <f t="shared" si="256"/>
        <v>119.19</v>
      </c>
      <c r="R3252" s="10">
        <f t="shared" si="252"/>
        <v>41918.742175925923</v>
      </c>
      <c r="S3252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5"/>
        <v>111</v>
      </c>
      <c r="Q3253">
        <f t="shared" si="256"/>
        <v>83.05</v>
      </c>
      <c r="R3253" s="10">
        <f t="shared" si="252"/>
        <v>42146.731087962966</v>
      </c>
      <c r="S3253">
        <f t="shared" si="253"/>
        <v>42176.731087962966</v>
      </c>
      <c r="T3253">
        <f t="shared" si="254"/>
        <v>2015</v>
      </c>
    </row>
    <row r="3254" spans="1:20" ht="48" x14ac:dyDescent="0.2">
      <c r="A3254">
        <v>3367</v>
      </c>
      <c r="B3254" s="3" t="s">
        <v>3366</v>
      </c>
      <c r="C3254" s="3" t="s">
        <v>7477</v>
      </c>
      <c r="D3254" s="6">
        <v>750</v>
      </c>
      <c r="E3254" s="8">
        <v>890</v>
      </c>
      <c r="F3254" t="s">
        <v>8218</v>
      </c>
      <c r="G3254" t="s">
        <v>8224</v>
      </c>
      <c r="H3254" t="s">
        <v>8246</v>
      </c>
      <c r="I3254" s="12">
        <v>1438467894</v>
      </c>
      <c r="J3254" s="12">
        <v>1436307894</v>
      </c>
      <c r="K3254" t="b">
        <v>0</v>
      </c>
      <c r="L3254">
        <v>30</v>
      </c>
      <c r="M3254" t="b">
        <v>1</v>
      </c>
      <c r="N3254" t="s">
        <v>8273</v>
      </c>
      <c r="O3254" t="s">
        <v>8274</v>
      </c>
      <c r="P3254">
        <f t="shared" si="255"/>
        <v>119</v>
      </c>
      <c r="Q3254">
        <f t="shared" si="256"/>
        <v>29.67</v>
      </c>
      <c r="R3254" s="10">
        <f t="shared" si="252"/>
        <v>42192.933958333335</v>
      </c>
      <c r="S3254">
        <f t="shared" si="253"/>
        <v>42217.933958333335</v>
      </c>
      <c r="T3254">
        <f t="shared" si="254"/>
        <v>2015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5"/>
        <v>102</v>
      </c>
      <c r="Q3255">
        <f t="shared" si="256"/>
        <v>177.09</v>
      </c>
      <c r="R3255" s="10">
        <f t="shared" si="252"/>
        <v>42602.576712962968</v>
      </c>
      <c r="S3255">
        <f t="shared" si="253"/>
        <v>42621.15625</v>
      </c>
      <c r="T3255">
        <f t="shared" si="254"/>
        <v>2016</v>
      </c>
    </row>
    <row r="3256" spans="1:20" ht="48" x14ac:dyDescent="0.2">
      <c r="A3256">
        <v>3552</v>
      </c>
      <c r="B3256" s="3" t="s">
        <v>3551</v>
      </c>
      <c r="C3256" s="3" t="s">
        <v>7662</v>
      </c>
      <c r="D3256" s="6">
        <v>773</v>
      </c>
      <c r="E3256" s="8">
        <v>773</v>
      </c>
      <c r="F3256" t="s">
        <v>8218</v>
      </c>
      <c r="G3256" t="s">
        <v>8224</v>
      </c>
      <c r="H3256" t="s">
        <v>8246</v>
      </c>
      <c r="I3256" s="12">
        <v>1403964324</v>
      </c>
      <c r="J3256" s="12">
        <v>1401372324</v>
      </c>
      <c r="K3256" t="b">
        <v>0</v>
      </c>
      <c r="L3256">
        <v>20</v>
      </c>
      <c r="M3256" t="b">
        <v>1</v>
      </c>
      <c r="N3256" t="s">
        <v>8273</v>
      </c>
      <c r="O3256" t="s">
        <v>8274</v>
      </c>
      <c r="P3256">
        <f t="shared" si="255"/>
        <v>100</v>
      </c>
      <c r="Q3256">
        <f t="shared" si="256"/>
        <v>38.65</v>
      </c>
      <c r="R3256" s="10">
        <f t="shared" si="252"/>
        <v>41788.587083333332</v>
      </c>
      <c r="S3256">
        <f t="shared" si="253"/>
        <v>41818.587083333332</v>
      </c>
      <c r="T3256">
        <f t="shared" si="254"/>
        <v>2014</v>
      </c>
    </row>
    <row r="3257" spans="1:20" ht="48" x14ac:dyDescent="0.2">
      <c r="A3257">
        <v>2796</v>
      </c>
      <c r="B3257" s="3" t="s">
        <v>2796</v>
      </c>
      <c r="C3257" s="3" t="s">
        <v>6906</v>
      </c>
      <c r="D3257" s="6">
        <v>800</v>
      </c>
      <c r="E3257" s="8">
        <v>924</v>
      </c>
      <c r="F3257" t="s">
        <v>8218</v>
      </c>
      <c r="G3257" t="s">
        <v>8224</v>
      </c>
      <c r="H3257" t="s">
        <v>8246</v>
      </c>
      <c r="I3257" s="12">
        <v>1404564028</v>
      </c>
      <c r="J3257" s="12">
        <v>1401972028</v>
      </c>
      <c r="K3257" t="b">
        <v>0</v>
      </c>
      <c r="L3257">
        <v>21</v>
      </c>
      <c r="M3257" t="b">
        <v>1</v>
      </c>
      <c r="N3257" t="s">
        <v>8273</v>
      </c>
      <c r="O3257" t="s">
        <v>8274</v>
      </c>
      <c r="P3257">
        <f t="shared" si="255"/>
        <v>116</v>
      </c>
      <c r="Q3257">
        <f t="shared" si="256"/>
        <v>44</v>
      </c>
      <c r="R3257" s="10">
        <f t="shared" si="252"/>
        <v>41795.528101851851</v>
      </c>
      <c r="S3257">
        <f t="shared" si="253"/>
        <v>41825.528101851851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5"/>
        <v>128</v>
      </c>
      <c r="Q3258">
        <f t="shared" si="256"/>
        <v>72.760000000000005</v>
      </c>
      <c r="R3258" s="10">
        <f t="shared" si="252"/>
        <v>42144.573807870373</v>
      </c>
      <c r="S3258">
        <f t="shared" si="253"/>
        <v>42166.165972222225</v>
      </c>
      <c r="T3258">
        <f t="shared" si="254"/>
        <v>2015</v>
      </c>
    </row>
    <row r="3259" spans="1:20" ht="48" x14ac:dyDescent="0.2">
      <c r="A3259">
        <v>2834</v>
      </c>
      <c r="B3259" s="3" t="s">
        <v>2834</v>
      </c>
      <c r="C3259" s="3" t="s">
        <v>6944</v>
      </c>
      <c r="D3259" s="6">
        <v>800</v>
      </c>
      <c r="E3259" s="8">
        <v>1360</v>
      </c>
      <c r="F3259" t="s">
        <v>8218</v>
      </c>
      <c r="G3259" t="s">
        <v>8224</v>
      </c>
      <c r="H3259" t="s">
        <v>8246</v>
      </c>
      <c r="I3259" s="12">
        <v>1422658930</v>
      </c>
      <c r="J3259" s="12">
        <v>1421362930</v>
      </c>
      <c r="K3259" t="b">
        <v>0</v>
      </c>
      <c r="L3259">
        <v>21</v>
      </c>
      <c r="M3259" t="b">
        <v>1</v>
      </c>
      <c r="N3259" t="s">
        <v>8273</v>
      </c>
      <c r="O3259" t="s">
        <v>8274</v>
      </c>
      <c r="P3259">
        <f t="shared" si="255"/>
        <v>170</v>
      </c>
      <c r="Q3259">
        <f t="shared" si="256"/>
        <v>64.760000000000005</v>
      </c>
      <c r="R3259" s="10">
        <f t="shared" si="252"/>
        <v>42019.959837962961</v>
      </c>
      <c r="S3259">
        <f t="shared" si="253"/>
        <v>42034.959837962961</v>
      </c>
      <c r="T3259">
        <f t="shared" si="254"/>
        <v>2015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5"/>
        <v>105</v>
      </c>
      <c r="Q3260">
        <f t="shared" si="256"/>
        <v>98.2</v>
      </c>
      <c r="R3260" s="10">
        <f t="shared" si="252"/>
        <v>41982.887280092589</v>
      </c>
      <c r="S3260">
        <f t="shared" si="253"/>
        <v>42012.887280092589</v>
      </c>
      <c r="T3260">
        <f t="shared" si="254"/>
        <v>2015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5"/>
        <v>106</v>
      </c>
      <c r="Q3261">
        <f t="shared" si="256"/>
        <v>251.74</v>
      </c>
      <c r="R3261" s="10">
        <f t="shared" si="252"/>
        <v>42614.760937500003</v>
      </c>
      <c r="S3261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5"/>
        <v>109</v>
      </c>
      <c r="Q3262">
        <f t="shared" si="256"/>
        <v>74.819999999999993</v>
      </c>
      <c r="R3262" s="10">
        <f t="shared" si="252"/>
        <v>42303.672662037032</v>
      </c>
      <c r="S3262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5"/>
        <v>100</v>
      </c>
      <c r="Q3263">
        <f t="shared" si="256"/>
        <v>67.650000000000006</v>
      </c>
      <c r="R3263" s="10">
        <f t="shared" si="252"/>
        <v>42171.725416666668</v>
      </c>
      <c r="S3263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5"/>
        <v>103</v>
      </c>
      <c r="Q3264">
        <f t="shared" si="256"/>
        <v>93.81</v>
      </c>
      <c r="R3264" s="10">
        <f t="shared" si="252"/>
        <v>41964.315532407403</v>
      </c>
      <c r="S326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5"/>
        <v>112</v>
      </c>
      <c r="Q3265">
        <f t="shared" si="256"/>
        <v>41.24</v>
      </c>
      <c r="R3265" s="10">
        <f t="shared" si="252"/>
        <v>42284.516064814816</v>
      </c>
      <c r="S326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55"/>
        <v>103</v>
      </c>
      <c r="Q3266">
        <f t="shared" si="256"/>
        <v>52.55</v>
      </c>
      <c r="R3266" s="10">
        <f t="shared" si="252"/>
        <v>42016.800208333334</v>
      </c>
      <c r="S3266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55"/>
        <v>164</v>
      </c>
      <c r="Q3267">
        <f t="shared" si="256"/>
        <v>70.290000000000006</v>
      </c>
      <c r="R3267" s="10">
        <f t="shared" ref="R3267:R3330" si="257">(((J3267/60)/60)/24)+DATE(1970,1,1)</f>
        <v>42311.711979166663</v>
      </c>
      <c r="S3267">
        <f t="shared" ref="S3267:S3330" si="258">(((I3267/60)/60)/24)+DATE(1970,1,1)</f>
        <v>42341.708333333328</v>
      </c>
      <c r="T3267">
        <f t="shared" ref="T3267:T3330" si="259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0">
        <f t="shared" si="257"/>
        <v>42136.536134259266</v>
      </c>
      <c r="S3268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0">
        <f t="shared" si="257"/>
        <v>42172.757638888885</v>
      </c>
      <c r="S3269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0">
        <f t="shared" si="257"/>
        <v>42590.90425925926</v>
      </c>
      <c r="S3270">
        <f t="shared" si="258"/>
        <v>42606.90425925926</v>
      </c>
      <c r="T3270">
        <f t="shared" si="259"/>
        <v>2016</v>
      </c>
    </row>
    <row r="3271" spans="1:20" ht="48" x14ac:dyDescent="0.2">
      <c r="A3271">
        <v>3283</v>
      </c>
      <c r="B3271" s="3" t="s">
        <v>3283</v>
      </c>
      <c r="C3271" s="3" t="s">
        <v>7393</v>
      </c>
      <c r="D3271" s="6">
        <v>800</v>
      </c>
      <c r="E3271" s="8">
        <v>838</v>
      </c>
      <c r="F3271" t="s">
        <v>8218</v>
      </c>
      <c r="G3271" t="s">
        <v>8224</v>
      </c>
      <c r="H3271" t="s">
        <v>8246</v>
      </c>
      <c r="I3271" s="12">
        <v>1455138000</v>
      </c>
      <c r="J3271" s="12">
        <v>1452448298</v>
      </c>
      <c r="K3271" t="b">
        <v>0</v>
      </c>
      <c r="L3271">
        <v>47</v>
      </c>
      <c r="M3271" t="b">
        <v>1</v>
      </c>
      <c r="N3271" t="s">
        <v>8273</v>
      </c>
      <c r="O3271" t="s">
        <v>8274</v>
      </c>
      <c r="P3271">
        <f t="shared" si="255"/>
        <v>105</v>
      </c>
      <c r="Q3271">
        <f t="shared" si="256"/>
        <v>17.829999999999998</v>
      </c>
      <c r="R3271" s="10">
        <f t="shared" si="257"/>
        <v>42379.74418981481</v>
      </c>
      <c r="S3271">
        <f t="shared" si="258"/>
        <v>42410.875</v>
      </c>
      <c r="T3271">
        <f t="shared" si="259"/>
        <v>2016</v>
      </c>
    </row>
    <row r="3272" spans="1:20" ht="48" x14ac:dyDescent="0.2">
      <c r="A3272">
        <v>3314</v>
      </c>
      <c r="B3272" s="3" t="s">
        <v>3314</v>
      </c>
      <c r="C3272" s="3" t="s">
        <v>7424</v>
      </c>
      <c r="D3272" s="6">
        <v>800</v>
      </c>
      <c r="E3272" s="8">
        <v>1686</v>
      </c>
      <c r="F3272" t="s">
        <v>8218</v>
      </c>
      <c r="G3272" t="s">
        <v>8224</v>
      </c>
      <c r="H3272" t="s">
        <v>8246</v>
      </c>
      <c r="I3272" s="12">
        <v>1431115500</v>
      </c>
      <c r="J3272" s="12">
        <v>1428733511</v>
      </c>
      <c r="K3272" t="b">
        <v>0</v>
      </c>
      <c r="L3272">
        <v>58</v>
      </c>
      <c r="M3272" t="b">
        <v>1</v>
      </c>
      <c r="N3272" t="s">
        <v>8273</v>
      </c>
      <c r="O3272" t="s">
        <v>8274</v>
      </c>
      <c r="P3272">
        <f t="shared" si="255"/>
        <v>211</v>
      </c>
      <c r="Q3272">
        <f t="shared" si="256"/>
        <v>29.07</v>
      </c>
      <c r="R3272" s="10">
        <f t="shared" si="257"/>
        <v>42105.267488425925</v>
      </c>
      <c r="S3272">
        <f t="shared" si="258"/>
        <v>42132.836805555555</v>
      </c>
      <c r="T3272">
        <f t="shared" si="259"/>
        <v>2015</v>
      </c>
    </row>
    <row r="3273" spans="1:20" ht="48" x14ac:dyDescent="0.2">
      <c r="A3273">
        <v>3327</v>
      </c>
      <c r="B3273" s="3" t="s">
        <v>3327</v>
      </c>
      <c r="C3273" s="3" t="s">
        <v>7437</v>
      </c>
      <c r="D3273" s="6">
        <v>800</v>
      </c>
      <c r="E3273" s="8">
        <v>810</v>
      </c>
      <c r="F3273" t="s">
        <v>8218</v>
      </c>
      <c r="G3273" t="s">
        <v>8224</v>
      </c>
      <c r="H3273" t="s">
        <v>8246</v>
      </c>
      <c r="I3273" s="12">
        <v>1462697966</v>
      </c>
      <c r="J3273" s="12">
        <v>1460105966</v>
      </c>
      <c r="K3273" t="b">
        <v>0</v>
      </c>
      <c r="L3273">
        <v>33</v>
      </c>
      <c r="M3273" t="b">
        <v>1</v>
      </c>
      <c r="N3273" t="s">
        <v>8273</v>
      </c>
      <c r="O3273" t="s">
        <v>8274</v>
      </c>
      <c r="P3273">
        <f t="shared" si="255"/>
        <v>101</v>
      </c>
      <c r="Q3273">
        <f t="shared" si="256"/>
        <v>24.55</v>
      </c>
      <c r="R3273" s="10">
        <f t="shared" si="257"/>
        <v>42468.374606481477</v>
      </c>
      <c r="S3273">
        <f t="shared" si="258"/>
        <v>42498.374606481477</v>
      </c>
      <c r="T3273">
        <f t="shared" si="259"/>
        <v>2016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ref="P3274:P3337" si="260">ROUND((E3274/D3274)*100,0)</f>
        <v>154</v>
      </c>
      <c r="Q3274">
        <f t="shared" ref="Q3274:Q3337" si="261">IFERROR(ROUND(E3274/L3274,2),0)</f>
        <v>106.5</v>
      </c>
      <c r="R3274" s="10">
        <f t="shared" si="257"/>
        <v>42284.500104166669</v>
      </c>
      <c r="S327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60"/>
        <v>107</v>
      </c>
      <c r="Q3275">
        <f t="shared" si="261"/>
        <v>204.57</v>
      </c>
      <c r="R3275" s="10">
        <f t="shared" si="257"/>
        <v>42611.801412037035</v>
      </c>
      <c r="S327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60"/>
        <v>101</v>
      </c>
      <c r="Q3276">
        <f t="shared" si="261"/>
        <v>54.91</v>
      </c>
      <c r="R3276" s="10">
        <f t="shared" si="257"/>
        <v>42400.704537037032</v>
      </c>
      <c r="S3276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60"/>
        <v>100</v>
      </c>
      <c r="Q3277">
        <f t="shared" si="261"/>
        <v>150.41999999999999</v>
      </c>
      <c r="R3277" s="10">
        <f t="shared" si="257"/>
        <v>42017.88045138889</v>
      </c>
      <c r="S3277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60"/>
        <v>117</v>
      </c>
      <c r="Q3278">
        <f t="shared" si="261"/>
        <v>52.58</v>
      </c>
      <c r="R3278" s="10">
        <f t="shared" si="257"/>
        <v>42426.949988425928</v>
      </c>
      <c r="S3278">
        <f t="shared" si="258"/>
        <v>42461.165972222225</v>
      </c>
      <c r="T3278">
        <f t="shared" si="259"/>
        <v>2016</v>
      </c>
    </row>
    <row r="3279" spans="1:20" ht="48" x14ac:dyDescent="0.2">
      <c r="A3279">
        <v>3608</v>
      </c>
      <c r="B3279" s="3" t="s">
        <v>3607</v>
      </c>
      <c r="C3279" s="3" t="s">
        <v>7718</v>
      </c>
      <c r="D3279" s="6">
        <v>800</v>
      </c>
      <c r="E3279" s="8">
        <v>800</v>
      </c>
      <c r="F3279" t="s">
        <v>8218</v>
      </c>
      <c r="G3279" t="s">
        <v>8224</v>
      </c>
      <c r="H3279" t="s">
        <v>8246</v>
      </c>
      <c r="I3279" s="12">
        <v>1466172000</v>
      </c>
      <c r="J3279" s="12">
        <v>1463418090</v>
      </c>
      <c r="K3279" t="b">
        <v>0</v>
      </c>
      <c r="L3279">
        <v>27</v>
      </c>
      <c r="M3279" t="b">
        <v>1</v>
      </c>
      <c r="N3279" t="s">
        <v>8273</v>
      </c>
      <c r="O3279" t="s">
        <v>8274</v>
      </c>
      <c r="P3279">
        <f t="shared" si="260"/>
        <v>100</v>
      </c>
      <c r="Q3279">
        <f t="shared" si="261"/>
        <v>29.63</v>
      </c>
      <c r="R3279" s="10">
        <f t="shared" si="257"/>
        <v>42506.709375000006</v>
      </c>
      <c r="S3279">
        <f t="shared" si="258"/>
        <v>42538.583333333328</v>
      </c>
      <c r="T3279">
        <f t="shared" si="259"/>
        <v>2016</v>
      </c>
    </row>
    <row r="3280" spans="1:20" ht="48" x14ac:dyDescent="0.2">
      <c r="A3280">
        <v>1296</v>
      </c>
      <c r="B3280" s="3" t="s">
        <v>1297</v>
      </c>
      <c r="C3280" s="3" t="s">
        <v>5406</v>
      </c>
      <c r="D3280" s="6">
        <v>850</v>
      </c>
      <c r="E3280" s="8">
        <v>1200</v>
      </c>
      <c r="F3280" t="s">
        <v>8218</v>
      </c>
      <c r="G3280" t="s">
        <v>8224</v>
      </c>
      <c r="H3280" t="s">
        <v>8246</v>
      </c>
      <c r="I3280" s="12">
        <v>1457914373</v>
      </c>
      <c r="J3280" s="12">
        <v>1456189973</v>
      </c>
      <c r="K3280" t="b">
        <v>0</v>
      </c>
      <c r="L3280">
        <v>23</v>
      </c>
      <c r="M3280" t="b">
        <v>1</v>
      </c>
      <c r="N3280" t="s">
        <v>8273</v>
      </c>
      <c r="O3280" t="s">
        <v>8274</v>
      </c>
      <c r="P3280">
        <f t="shared" si="260"/>
        <v>141</v>
      </c>
      <c r="Q3280">
        <f t="shared" si="261"/>
        <v>52.17</v>
      </c>
      <c r="R3280" s="10">
        <f t="shared" si="257"/>
        <v>42423.050613425927</v>
      </c>
      <c r="S3280">
        <f t="shared" si="258"/>
        <v>42443.008946759262</v>
      </c>
      <c r="T3280">
        <f t="shared" si="259"/>
        <v>2016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60"/>
        <v>114</v>
      </c>
      <c r="Q3281">
        <f t="shared" si="261"/>
        <v>105.21</v>
      </c>
      <c r="R3281" s="10">
        <f t="shared" si="257"/>
        <v>42431.102534722217</v>
      </c>
      <c r="S3281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60"/>
        <v>103</v>
      </c>
      <c r="Q3282">
        <f t="shared" si="261"/>
        <v>68.67</v>
      </c>
      <c r="R3282" s="10">
        <f t="shared" si="257"/>
        <v>42121.756921296299</v>
      </c>
      <c r="S3282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60"/>
        <v>122</v>
      </c>
      <c r="Q3283">
        <f t="shared" si="261"/>
        <v>129.36000000000001</v>
      </c>
      <c r="R3283" s="10">
        <f t="shared" si="257"/>
        <v>42219.019733796296</v>
      </c>
      <c r="S3283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60"/>
        <v>103</v>
      </c>
      <c r="Q3284">
        <f t="shared" si="261"/>
        <v>134.26</v>
      </c>
      <c r="R3284" s="10">
        <f t="shared" si="257"/>
        <v>42445.19430555556</v>
      </c>
      <c r="S3284">
        <f t="shared" si="258"/>
        <v>42489.19430555556</v>
      </c>
      <c r="T3284">
        <f t="shared" si="259"/>
        <v>2016</v>
      </c>
    </row>
    <row r="3285" spans="1:20" ht="48" x14ac:dyDescent="0.2">
      <c r="A3285">
        <v>2783</v>
      </c>
      <c r="B3285" s="3" t="s">
        <v>2783</v>
      </c>
      <c r="C3285" s="3" t="s">
        <v>6893</v>
      </c>
      <c r="D3285" s="6">
        <v>1000</v>
      </c>
      <c r="E3285" s="8">
        <v>1145</v>
      </c>
      <c r="F3285" t="s">
        <v>8218</v>
      </c>
      <c r="G3285" t="s">
        <v>8224</v>
      </c>
      <c r="H3285" t="s">
        <v>8246</v>
      </c>
      <c r="I3285" s="12">
        <v>1429793446</v>
      </c>
      <c r="J3285" s="12">
        <v>1428583846</v>
      </c>
      <c r="K3285" t="b">
        <v>0</v>
      </c>
      <c r="L3285">
        <v>61</v>
      </c>
      <c r="M3285" t="b">
        <v>1</v>
      </c>
      <c r="N3285" t="s">
        <v>8273</v>
      </c>
      <c r="O3285" t="s">
        <v>8274</v>
      </c>
      <c r="P3285">
        <f t="shared" si="260"/>
        <v>115</v>
      </c>
      <c r="Q3285">
        <f t="shared" si="261"/>
        <v>18.77</v>
      </c>
      <c r="R3285" s="10">
        <f t="shared" si="257"/>
        <v>42103.535254629634</v>
      </c>
      <c r="S3285">
        <f t="shared" si="258"/>
        <v>42117.535254629634</v>
      </c>
      <c r="T3285">
        <f t="shared" si="259"/>
        <v>2015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60"/>
        <v>102</v>
      </c>
      <c r="Q3286">
        <f t="shared" si="261"/>
        <v>203.2</v>
      </c>
      <c r="R3286" s="10">
        <f t="shared" si="257"/>
        <v>42380.884872685187</v>
      </c>
      <c r="S3286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60"/>
        <v>112</v>
      </c>
      <c r="Q3287">
        <f t="shared" si="261"/>
        <v>69.19</v>
      </c>
      <c r="R3287" s="10">
        <f t="shared" si="257"/>
        <v>42762.942430555559</v>
      </c>
      <c r="S3287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60"/>
        <v>102</v>
      </c>
      <c r="Q3288">
        <f t="shared" si="261"/>
        <v>125.12</v>
      </c>
      <c r="R3288" s="10">
        <f t="shared" si="257"/>
        <v>42567.840069444443</v>
      </c>
      <c r="S3288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60"/>
        <v>100</v>
      </c>
      <c r="Q3289">
        <f t="shared" si="261"/>
        <v>73.53</v>
      </c>
      <c r="R3289" s="10">
        <f t="shared" si="257"/>
        <v>42311.750324074077</v>
      </c>
      <c r="S3289">
        <f t="shared" si="258"/>
        <v>42336.750324074077</v>
      </c>
      <c r="T3289">
        <f t="shared" si="259"/>
        <v>2015</v>
      </c>
    </row>
    <row r="3290" spans="1:20" ht="48" x14ac:dyDescent="0.2">
      <c r="A3290">
        <v>2800</v>
      </c>
      <c r="B3290" s="3" t="s">
        <v>2800</v>
      </c>
      <c r="C3290" s="3" t="s">
        <v>6910</v>
      </c>
      <c r="D3290" s="6">
        <v>1000</v>
      </c>
      <c r="E3290" s="8">
        <v>1330</v>
      </c>
      <c r="F3290" t="s">
        <v>8218</v>
      </c>
      <c r="G3290" t="s">
        <v>8224</v>
      </c>
      <c r="H3290" t="s">
        <v>8246</v>
      </c>
      <c r="I3290" s="12">
        <v>1420377366</v>
      </c>
      <c r="J3290" s="12">
        <v>1415193366</v>
      </c>
      <c r="K3290" t="b">
        <v>0</v>
      </c>
      <c r="L3290">
        <v>31</v>
      </c>
      <c r="M3290" t="b">
        <v>1</v>
      </c>
      <c r="N3290" t="s">
        <v>8273</v>
      </c>
      <c r="O3290" t="s">
        <v>8274</v>
      </c>
      <c r="P3290">
        <f t="shared" si="260"/>
        <v>133</v>
      </c>
      <c r="Q3290">
        <f t="shared" si="261"/>
        <v>42.9</v>
      </c>
      <c r="R3290" s="10">
        <f t="shared" si="257"/>
        <v>41948.552847222221</v>
      </c>
      <c r="S3290">
        <f t="shared" si="258"/>
        <v>42008.552847222221</v>
      </c>
      <c r="T3290">
        <f t="shared" si="259"/>
        <v>2015</v>
      </c>
    </row>
    <row r="3291" spans="1:20" ht="48" x14ac:dyDescent="0.2">
      <c r="A3291">
        <v>2804</v>
      </c>
      <c r="B3291" s="3" t="s">
        <v>2804</v>
      </c>
      <c r="C3291" s="3" t="s">
        <v>6914</v>
      </c>
      <c r="D3291" s="6">
        <v>1000</v>
      </c>
      <c r="E3291" s="8">
        <v>1150</v>
      </c>
      <c r="F3291" t="s">
        <v>8218</v>
      </c>
      <c r="G3291" t="s">
        <v>8224</v>
      </c>
      <c r="H3291" t="s">
        <v>8246</v>
      </c>
      <c r="I3291" s="12">
        <v>1411987990</v>
      </c>
      <c r="J3291" s="12">
        <v>1409395990</v>
      </c>
      <c r="K3291" t="b">
        <v>0</v>
      </c>
      <c r="L3291">
        <v>23</v>
      </c>
      <c r="M3291" t="b">
        <v>1</v>
      </c>
      <c r="N3291" t="s">
        <v>8273</v>
      </c>
      <c r="O3291" t="s">
        <v>8274</v>
      </c>
      <c r="P3291">
        <f t="shared" si="260"/>
        <v>115</v>
      </c>
      <c r="Q3291">
        <f t="shared" si="261"/>
        <v>50</v>
      </c>
      <c r="R3291" s="10">
        <f t="shared" si="257"/>
        <v>41881.453587962962</v>
      </c>
      <c r="S3291">
        <f t="shared" si="258"/>
        <v>41911.453587962962</v>
      </c>
      <c r="T3291">
        <f t="shared" si="259"/>
        <v>2014</v>
      </c>
    </row>
    <row r="3292" spans="1:20" ht="48" x14ac:dyDescent="0.2">
      <c r="A3292">
        <v>2821</v>
      </c>
      <c r="B3292" s="3" t="s">
        <v>2821</v>
      </c>
      <c r="C3292" s="3" t="s">
        <v>6931</v>
      </c>
      <c r="D3292" s="6">
        <v>1000</v>
      </c>
      <c r="E3292" s="8">
        <v>1000</v>
      </c>
      <c r="F3292" t="s">
        <v>8218</v>
      </c>
      <c r="G3292" t="s">
        <v>8224</v>
      </c>
      <c r="H3292" t="s">
        <v>8246</v>
      </c>
      <c r="I3292" s="12">
        <v>1411510135</v>
      </c>
      <c r="J3292" s="12">
        <v>1408918135</v>
      </c>
      <c r="K3292" t="b">
        <v>0</v>
      </c>
      <c r="L3292">
        <v>35</v>
      </c>
      <c r="M3292" t="b">
        <v>1</v>
      </c>
      <c r="N3292" t="s">
        <v>8273</v>
      </c>
      <c r="O3292" t="s">
        <v>8274</v>
      </c>
      <c r="P3292">
        <f t="shared" si="260"/>
        <v>100</v>
      </c>
      <c r="Q3292">
        <f t="shared" si="261"/>
        <v>28.57</v>
      </c>
      <c r="R3292" s="10">
        <f t="shared" si="257"/>
        <v>41875.922858796301</v>
      </c>
      <c r="S3292">
        <f t="shared" si="258"/>
        <v>41905.922858796301</v>
      </c>
      <c r="T3292">
        <f t="shared" si="259"/>
        <v>2014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60"/>
        <v>114</v>
      </c>
      <c r="Q3293">
        <f t="shared" si="261"/>
        <v>40.71</v>
      </c>
      <c r="R3293" s="10">
        <f t="shared" si="257"/>
        <v>42232.702546296292</v>
      </c>
      <c r="S3293">
        <f t="shared" si="258"/>
        <v>42264.165972222225</v>
      </c>
      <c r="T3293">
        <f t="shared" si="259"/>
        <v>2015</v>
      </c>
    </row>
    <row r="3294" spans="1:20" ht="48" x14ac:dyDescent="0.2">
      <c r="A3294">
        <v>2835</v>
      </c>
      <c r="B3294" s="3" t="s">
        <v>2835</v>
      </c>
      <c r="C3294" s="3" t="s">
        <v>6945</v>
      </c>
      <c r="D3294" s="6">
        <v>1000</v>
      </c>
      <c r="E3294" s="8">
        <v>1870.99</v>
      </c>
      <c r="F3294" t="s">
        <v>8218</v>
      </c>
      <c r="G3294" t="s">
        <v>8224</v>
      </c>
      <c r="H3294" t="s">
        <v>8246</v>
      </c>
      <c r="I3294" s="12">
        <v>1449273600</v>
      </c>
      <c r="J3294" s="12">
        <v>1446742417</v>
      </c>
      <c r="K3294" t="b">
        <v>0</v>
      </c>
      <c r="L3294">
        <v>93</v>
      </c>
      <c r="M3294" t="b">
        <v>1</v>
      </c>
      <c r="N3294" t="s">
        <v>8273</v>
      </c>
      <c r="O3294" t="s">
        <v>8274</v>
      </c>
      <c r="P3294">
        <f t="shared" si="260"/>
        <v>187</v>
      </c>
      <c r="Q3294">
        <f t="shared" si="261"/>
        <v>20.12</v>
      </c>
      <c r="R3294" s="10">
        <f t="shared" si="257"/>
        <v>42313.703900462962</v>
      </c>
      <c r="S3294">
        <f t="shared" si="258"/>
        <v>42343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60"/>
        <v>170</v>
      </c>
      <c r="Q3295">
        <f t="shared" si="261"/>
        <v>84.29</v>
      </c>
      <c r="R3295" s="10">
        <f t="shared" si="257"/>
        <v>42768.425370370373</v>
      </c>
      <c r="S3295">
        <f t="shared" si="258"/>
        <v>42798.425370370373</v>
      </c>
      <c r="T3295">
        <f t="shared" si="259"/>
        <v>2017</v>
      </c>
    </row>
    <row r="3296" spans="1:20" ht="48" x14ac:dyDescent="0.2">
      <c r="A3296">
        <v>3185</v>
      </c>
      <c r="B3296" s="3" t="s">
        <v>3185</v>
      </c>
      <c r="C3296" s="3" t="s">
        <v>7295</v>
      </c>
      <c r="D3296" s="6">
        <v>1000</v>
      </c>
      <c r="E3296" s="8">
        <v>1000</v>
      </c>
      <c r="F3296" t="s">
        <v>8218</v>
      </c>
      <c r="G3296" t="s">
        <v>8224</v>
      </c>
      <c r="H3296" t="s">
        <v>8246</v>
      </c>
      <c r="I3296" s="12">
        <v>1405553241</v>
      </c>
      <c r="J3296" s="12">
        <v>1404948441</v>
      </c>
      <c r="K3296" t="b">
        <v>1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60"/>
        <v>100</v>
      </c>
      <c r="Q3296">
        <f t="shared" si="261"/>
        <v>41.67</v>
      </c>
      <c r="R3296" s="10">
        <f t="shared" si="257"/>
        <v>41829.977326388893</v>
      </c>
      <c r="S3296">
        <f t="shared" si="258"/>
        <v>41836.977326388893</v>
      </c>
      <c r="T3296">
        <f t="shared" si="259"/>
        <v>2014</v>
      </c>
    </row>
    <row r="3297" spans="1:20" ht="48" x14ac:dyDescent="0.2">
      <c r="A3297">
        <v>3323</v>
      </c>
      <c r="B3297" s="3" t="s">
        <v>3323</v>
      </c>
      <c r="C3297" s="3" t="s">
        <v>7433</v>
      </c>
      <c r="D3297" s="6">
        <v>1000</v>
      </c>
      <c r="E3297" s="8">
        <v>1259</v>
      </c>
      <c r="F3297" t="s">
        <v>8218</v>
      </c>
      <c r="G3297" t="s">
        <v>8224</v>
      </c>
      <c r="H3297" t="s">
        <v>8246</v>
      </c>
      <c r="I3297" s="12">
        <v>1474793208</v>
      </c>
      <c r="J3297" s="12">
        <v>1472201208</v>
      </c>
      <c r="K3297" t="b">
        <v>0</v>
      </c>
      <c r="L3297">
        <v>49</v>
      </c>
      <c r="M3297" t="b">
        <v>1</v>
      </c>
      <c r="N3297" t="s">
        <v>8273</v>
      </c>
      <c r="O3297" t="s">
        <v>8274</v>
      </c>
      <c r="P3297">
        <f t="shared" si="260"/>
        <v>126</v>
      </c>
      <c r="Q3297">
        <f t="shared" si="261"/>
        <v>25.69</v>
      </c>
      <c r="R3297" s="10">
        <f t="shared" si="257"/>
        <v>42608.36583333333</v>
      </c>
      <c r="S3297">
        <f t="shared" si="258"/>
        <v>42638.36583333333</v>
      </c>
      <c r="T3297">
        <f t="shared" si="259"/>
        <v>2016</v>
      </c>
    </row>
    <row r="3298" spans="1:20" ht="48" x14ac:dyDescent="0.2">
      <c r="A3298">
        <v>3329</v>
      </c>
      <c r="B3298" s="3" t="s">
        <v>3329</v>
      </c>
      <c r="C3298" s="3" t="s">
        <v>7439</v>
      </c>
      <c r="D3298" s="6">
        <v>1000</v>
      </c>
      <c r="E3298" s="8">
        <v>1168</v>
      </c>
      <c r="F3298" t="s">
        <v>8218</v>
      </c>
      <c r="G3298" t="s">
        <v>8224</v>
      </c>
      <c r="H3298" t="s">
        <v>8246</v>
      </c>
      <c r="I3298" s="12">
        <v>1406502000</v>
      </c>
      <c r="J3298" s="12">
        <v>1405583108</v>
      </c>
      <c r="K3298" t="b">
        <v>0</v>
      </c>
      <c r="L3298">
        <v>26</v>
      </c>
      <c r="M3298" t="b">
        <v>1</v>
      </c>
      <c r="N3298" t="s">
        <v>8273</v>
      </c>
      <c r="O3298" t="s">
        <v>8274</v>
      </c>
      <c r="P3298">
        <f t="shared" si="260"/>
        <v>117</v>
      </c>
      <c r="Q3298">
        <f t="shared" si="261"/>
        <v>44.92</v>
      </c>
      <c r="R3298" s="10">
        <f t="shared" si="257"/>
        <v>41837.323009259257</v>
      </c>
      <c r="S3298">
        <f t="shared" si="258"/>
        <v>41847.958333333336</v>
      </c>
      <c r="T3298">
        <f t="shared" si="259"/>
        <v>2014</v>
      </c>
    </row>
    <row r="3299" spans="1:20" ht="48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t="s">
        <v>8218</v>
      </c>
      <c r="G3299" t="s">
        <v>8224</v>
      </c>
      <c r="H3299" t="s">
        <v>8246</v>
      </c>
      <c r="I3299" s="12">
        <v>1423138800</v>
      </c>
      <c r="J3299" s="12">
        <v>1421092725</v>
      </c>
      <c r="K3299" t="b">
        <v>0</v>
      </c>
      <c r="L3299">
        <v>25</v>
      </c>
      <c r="M3299" t="b">
        <v>1</v>
      </c>
      <c r="N3299" t="s">
        <v>8273</v>
      </c>
      <c r="O3299" t="s">
        <v>8274</v>
      </c>
      <c r="P3299">
        <f t="shared" si="260"/>
        <v>108</v>
      </c>
      <c r="Q3299">
        <f t="shared" si="261"/>
        <v>43.28</v>
      </c>
      <c r="R3299" s="10">
        <f t="shared" si="257"/>
        <v>42016.832465277781</v>
      </c>
      <c r="S3299">
        <f t="shared" si="258"/>
        <v>42040.513888888891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60"/>
        <v>102</v>
      </c>
      <c r="Q3300">
        <f t="shared" si="261"/>
        <v>141.29</v>
      </c>
      <c r="R3300" s="10">
        <f t="shared" si="257"/>
        <v>42239.957962962959</v>
      </c>
      <c r="S3300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60"/>
        <v>116</v>
      </c>
      <c r="Q3301">
        <f t="shared" si="261"/>
        <v>55.33</v>
      </c>
      <c r="R3301" s="10">
        <f t="shared" si="257"/>
        <v>42261.917395833334</v>
      </c>
      <c r="S3301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60"/>
        <v>136</v>
      </c>
      <c r="Q3302">
        <f t="shared" si="261"/>
        <v>46.42</v>
      </c>
      <c r="R3302" s="10">
        <f t="shared" si="257"/>
        <v>42102.743773148148</v>
      </c>
      <c r="S3302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60"/>
        <v>133</v>
      </c>
      <c r="Q3303">
        <f t="shared" si="261"/>
        <v>57.2</v>
      </c>
      <c r="R3303" s="10">
        <f t="shared" si="257"/>
        <v>42538.73583333334</v>
      </c>
      <c r="S3303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60"/>
        <v>103</v>
      </c>
      <c r="Q3304">
        <f t="shared" si="261"/>
        <v>173.7</v>
      </c>
      <c r="R3304" s="10">
        <f t="shared" si="257"/>
        <v>42681.35157407407</v>
      </c>
      <c r="S330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60"/>
        <v>116</v>
      </c>
      <c r="Q3305">
        <f t="shared" si="261"/>
        <v>59.6</v>
      </c>
      <c r="R3305" s="10">
        <f t="shared" si="257"/>
        <v>42056.65143518518</v>
      </c>
      <c r="S330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60"/>
        <v>105</v>
      </c>
      <c r="Q3306">
        <f t="shared" si="261"/>
        <v>89.59</v>
      </c>
      <c r="R3306" s="10">
        <f t="shared" si="257"/>
        <v>42696.624444444446</v>
      </c>
      <c r="S3306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60"/>
        <v>102</v>
      </c>
      <c r="Q3307">
        <f t="shared" si="261"/>
        <v>204.05</v>
      </c>
      <c r="R3307" s="10">
        <f t="shared" si="257"/>
        <v>42186.855879629627</v>
      </c>
      <c r="S3307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60"/>
        <v>175</v>
      </c>
      <c r="Q3308">
        <f t="shared" si="261"/>
        <v>48.7</v>
      </c>
      <c r="R3308" s="10">
        <f t="shared" si="257"/>
        <v>42493.219236111108</v>
      </c>
      <c r="S3308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60"/>
        <v>107</v>
      </c>
      <c r="Q3309">
        <f t="shared" si="261"/>
        <v>53.34</v>
      </c>
      <c r="R3309" s="10">
        <f t="shared" si="257"/>
        <v>42475.057164351849</v>
      </c>
      <c r="S3309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60"/>
        <v>122</v>
      </c>
      <c r="Q3310">
        <f t="shared" si="261"/>
        <v>75.09</v>
      </c>
      <c r="R3310" s="10">
        <f t="shared" si="257"/>
        <v>42452.876909722225</v>
      </c>
      <c r="S3310">
        <f t="shared" si="258"/>
        <v>42473.876909722225</v>
      </c>
      <c r="T3310">
        <f t="shared" si="259"/>
        <v>2016</v>
      </c>
    </row>
    <row r="3311" spans="1:20" ht="48" x14ac:dyDescent="0.2">
      <c r="A3311">
        <v>3512</v>
      </c>
      <c r="B3311" s="3" t="s">
        <v>3511</v>
      </c>
      <c r="C3311" s="3" t="s">
        <v>7622</v>
      </c>
      <c r="D3311" s="6">
        <v>1000</v>
      </c>
      <c r="E3311" s="8">
        <v>1000</v>
      </c>
      <c r="F3311" t="s">
        <v>8218</v>
      </c>
      <c r="G3311" t="s">
        <v>8224</v>
      </c>
      <c r="H3311" t="s">
        <v>8246</v>
      </c>
      <c r="I3311" s="12">
        <v>1429789992</v>
      </c>
      <c r="J3311" s="12">
        <v>1424609592</v>
      </c>
      <c r="K3311" t="b">
        <v>0</v>
      </c>
      <c r="L3311">
        <v>17</v>
      </c>
      <c r="M3311" t="b">
        <v>1</v>
      </c>
      <c r="N3311" t="s">
        <v>8273</v>
      </c>
      <c r="O3311" t="s">
        <v>8274</v>
      </c>
      <c r="P3311">
        <f t="shared" si="260"/>
        <v>100</v>
      </c>
      <c r="Q3311">
        <f t="shared" si="261"/>
        <v>58.82</v>
      </c>
      <c r="R3311" s="10">
        <f t="shared" si="257"/>
        <v>42057.536944444444</v>
      </c>
      <c r="S3311">
        <f t="shared" si="258"/>
        <v>42117.49527777778</v>
      </c>
      <c r="T3311">
        <f t="shared" si="259"/>
        <v>2015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60"/>
        <v>100</v>
      </c>
      <c r="Q3312">
        <f t="shared" si="261"/>
        <v>209.84</v>
      </c>
      <c r="R3312" s="10">
        <f t="shared" si="257"/>
        <v>42253.928530092591</v>
      </c>
      <c r="S3312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60"/>
        <v>110</v>
      </c>
      <c r="Q3313">
        <f t="shared" si="261"/>
        <v>61.02</v>
      </c>
      <c r="R3313" s="10">
        <f t="shared" si="257"/>
        <v>42264.29178240741</v>
      </c>
      <c r="S3313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60"/>
        <v>100</v>
      </c>
      <c r="Q3314">
        <f t="shared" si="261"/>
        <v>61</v>
      </c>
      <c r="R3314" s="10">
        <f t="shared" si="257"/>
        <v>42664.809560185182</v>
      </c>
      <c r="S33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60"/>
        <v>116</v>
      </c>
      <c r="Q3315">
        <f t="shared" si="261"/>
        <v>80.03</v>
      </c>
      <c r="R3315" s="10">
        <f t="shared" si="257"/>
        <v>42382.244409722218</v>
      </c>
      <c r="S3315">
        <f t="shared" si="258"/>
        <v>42396.041666666672</v>
      </c>
      <c r="T3315">
        <f t="shared" si="259"/>
        <v>2016</v>
      </c>
    </row>
    <row r="3316" spans="1:20" ht="48" x14ac:dyDescent="0.2">
      <c r="A3316">
        <v>3549</v>
      </c>
      <c r="B3316" s="3" t="s">
        <v>3548</v>
      </c>
      <c r="C3316" s="3" t="s">
        <v>7659</v>
      </c>
      <c r="D3316" s="6">
        <v>1000</v>
      </c>
      <c r="E3316" s="8">
        <v>1020</v>
      </c>
      <c r="F3316" t="s">
        <v>8218</v>
      </c>
      <c r="G3316" t="s">
        <v>8224</v>
      </c>
      <c r="H3316" t="s">
        <v>8246</v>
      </c>
      <c r="I3316" s="12">
        <v>1441358873</v>
      </c>
      <c r="J3316" s="12">
        <v>1438939673</v>
      </c>
      <c r="K3316" t="b">
        <v>0</v>
      </c>
      <c r="L3316">
        <v>42</v>
      </c>
      <c r="M3316" t="b">
        <v>1</v>
      </c>
      <c r="N3316" t="s">
        <v>8273</v>
      </c>
      <c r="O3316" t="s">
        <v>8274</v>
      </c>
      <c r="P3316">
        <f t="shared" si="260"/>
        <v>102</v>
      </c>
      <c r="Q3316">
        <f t="shared" si="261"/>
        <v>24.29</v>
      </c>
      <c r="R3316" s="10">
        <f t="shared" si="257"/>
        <v>42223.394363425927</v>
      </c>
      <c r="S3316">
        <f t="shared" si="258"/>
        <v>42251.394363425927</v>
      </c>
      <c r="T3316">
        <f t="shared" si="259"/>
        <v>2015</v>
      </c>
    </row>
    <row r="3317" spans="1:20" ht="32" x14ac:dyDescent="0.2">
      <c r="A3317">
        <v>3564</v>
      </c>
      <c r="B3317" s="3" t="s">
        <v>3563</v>
      </c>
      <c r="C3317" s="3" t="s">
        <v>7674</v>
      </c>
      <c r="D3317" s="6">
        <v>1000</v>
      </c>
      <c r="E3317" s="8">
        <v>1005</v>
      </c>
      <c r="F3317" t="s">
        <v>8218</v>
      </c>
      <c r="G3317" t="s">
        <v>8224</v>
      </c>
      <c r="H3317" t="s">
        <v>8246</v>
      </c>
      <c r="I3317" s="12">
        <v>1444060800</v>
      </c>
      <c r="J3317" s="12">
        <v>1440082649</v>
      </c>
      <c r="K3317" t="b">
        <v>0</v>
      </c>
      <c r="L3317">
        <v>17</v>
      </c>
      <c r="M3317" t="b">
        <v>1</v>
      </c>
      <c r="N3317" t="s">
        <v>8273</v>
      </c>
      <c r="O3317" t="s">
        <v>8274</v>
      </c>
      <c r="P3317">
        <f t="shared" si="260"/>
        <v>101</v>
      </c>
      <c r="Q3317">
        <f t="shared" si="261"/>
        <v>59.12</v>
      </c>
      <c r="R3317" s="10">
        <f t="shared" si="257"/>
        <v>42236.623252314821</v>
      </c>
      <c r="S3317">
        <f t="shared" si="258"/>
        <v>42282.666666666672</v>
      </c>
      <c r="T3317">
        <f t="shared" si="259"/>
        <v>2015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60"/>
        <v>100</v>
      </c>
      <c r="Q3318">
        <f t="shared" si="261"/>
        <v>93.98</v>
      </c>
      <c r="R3318" s="10">
        <f t="shared" si="257"/>
        <v>41826.871238425927</v>
      </c>
      <c r="S3318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60"/>
        <v>106</v>
      </c>
      <c r="Q3319">
        <f t="shared" si="261"/>
        <v>61.94</v>
      </c>
      <c r="R3319" s="10">
        <f t="shared" si="257"/>
        <v>42499.039629629624</v>
      </c>
      <c r="S3319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60"/>
        <v>126</v>
      </c>
      <c r="Q3320">
        <f t="shared" si="261"/>
        <v>78.5</v>
      </c>
      <c r="R3320" s="10">
        <f t="shared" si="257"/>
        <v>42431.302002314813</v>
      </c>
      <c r="S3320">
        <f t="shared" si="258"/>
        <v>42471.104166666672</v>
      </c>
      <c r="T3320">
        <f t="shared" si="259"/>
        <v>2016</v>
      </c>
    </row>
    <row r="3321" spans="1:20" ht="48" x14ac:dyDescent="0.2">
      <c r="A3321">
        <v>3567</v>
      </c>
      <c r="B3321" s="3" t="s">
        <v>3566</v>
      </c>
      <c r="C3321" s="3" t="s">
        <v>7677</v>
      </c>
      <c r="D3321" s="6">
        <v>1000</v>
      </c>
      <c r="E3321" s="8">
        <v>1088</v>
      </c>
      <c r="F3321" t="s">
        <v>8218</v>
      </c>
      <c r="G3321" t="s">
        <v>8224</v>
      </c>
      <c r="H3321" t="s">
        <v>8246</v>
      </c>
      <c r="I3321" s="12">
        <v>1433964444</v>
      </c>
      <c r="J3321" s="12">
        <v>1431372444</v>
      </c>
      <c r="K3321" t="b">
        <v>0</v>
      </c>
      <c r="L3321">
        <v>41</v>
      </c>
      <c r="M3321" t="b">
        <v>1</v>
      </c>
      <c r="N3321" t="s">
        <v>8273</v>
      </c>
      <c r="O3321" t="s">
        <v>8274</v>
      </c>
      <c r="P3321">
        <f t="shared" si="260"/>
        <v>109</v>
      </c>
      <c r="Q3321">
        <f t="shared" si="261"/>
        <v>26.54</v>
      </c>
      <c r="R3321" s="10">
        <f t="shared" si="257"/>
        <v>42135.810694444444</v>
      </c>
      <c r="S3321">
        <f t="shared" si="258"/>
        <v>42165.810694444444</v>
      </c>
      <c r="T3321">
        <f t="shared" si="259"/>
        <v>2015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60"/>
        <v>101</v>
      </c>
      <c r="Q3322">
        <f t="shared" si="261"/>
        <v>66.45</v>
      </c>
      <c r="R3322" s="10">
        <f t="shared" si="257"/>
        <v>42513.045798611114</v>
      </c>
      <c r="S3322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60"/>
        <v>107</v>
      </c>
      <c r="Q3323">
        <f t="shared" si="261"/>
        <v>35.799999999999997</v>
      </c>
      <c r="R3323" s="10">
        <f t="shared" si="257"/>
        <v>41914.100289351853</v>
      </c>
      <c r="S3323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60"/>
        <v>102</v>
      </c>
      <c r="Q3324">
        <f t="shared" si="261"/>
        <v>145.65</v>
      </c>
      <c r="R3324" s="10">
        <f t="shared" si="257"/>
        <v>42521.010370370372</v>
      </c>
      <c r="S3324">
        <f t="shared" si="258"/>
        <v>42543.163194444445</v>
      </c>
      <c r="T3324">
        <f t="shared" si="259"/>
        <v>2016</v>
      </c>
    </row>
    <row r="3325" spans="1:20" ht="48" x14ac:dyDescent="0.2">
      <c r="A3325">
        <v>3610</v>
      </c>
      <c r="B3325" s="3" t="s">
        <v>3609</v>
      </c>
      <c r="C3325" s="3" t="s">
        <v>7720</v>
      </c>
      <c r="D3325" s="6">
        <v>1000</v>
      </c>
      <c r="E3325" s="8">
        <v>1623</v>
      </c>
      <c r="F3325" t="s">
        <v>8218</v>
      </c>
      <c r="G3325" t="s">
        <v>8224</v>
      </c>
      <c r="H3325" t="s">
        <v>8246</v>
      </c>
      <c r="I3325" s="12">
        <v>1439806936</v>
      </c>
      <c r="J3325" s="12">
        <v>1437214936</v>
      </c>
      <c r="K3325" t="b">
        <v>0</v>
      </c>
      <c r="L3325">
        <v>31</v>
      </c>
      <c r="M3325" t="b">
        <v>1</v>
      </c>
      <c r="N3325" t="s">
        <v>8273</v>
      </c>
      <c r="O3325" t="s">
        <v>8274</v>
      </c>
      <c r="P3325">
        <f t="shared" si="260"/>
        <v>162</v>
      </c>
      <c r="Q3325">
        <f t="shared" si="261"/>
        <v>52.35</v>
      </c>
      <c r="R3325" s="10">
        <f t="shared" si="257"/>
        <v>42203.432129629626</v>
      </c>
      <c r="S3325">
        <f t="shared" si="258"/>
        <v>42233.432129629626</v>
      </c>
      <c r="T3325">
        <f t="shared" si="259"/>
        <v>2015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60"/>
        <v>102</v>
      </c>
      <c r="Q3326">
        <f t="shared" si="261"/>
        <v>152.5</v>
      </c>
      <c r="R3326" s="10">
        <f t="shared" si="257"/>
        <v>42512.58321759259</v>
      </c>
      <c r="S3326">
        <f t="shared" si="258"/>
        <v>42526.58321759259</v>
      </c>
      <c r="T3326">
        <f t="shared" si="259"/>
        <v>2016</v>
      </c>
    </row>
    <row r="3327" spans="1:20" ht="48" x14ac:dyDescent="0.2">
      <c r="A3327">
        <v>3669</v>
      </c>
      <c r="B3327" s="3" t="s">
        <v>3666</v>
      </c>
      <c r="C3327" s="3" t="s">
        <v>7779</v>
      </c>
      <c r="D3327" s="6">
        <v>1000</v>
      </c>
      <c r="E3327" s="8">
        <v>1382</v>
      </c>
      <c r="F3327" t="s">
        <v>8218</v>
      </c>
      <c r="G3327" t="s">
        <v>8224</v>
      </c>
      <c r="H3327" t="s">
        <v>8246</v>
      </c>
      <c r="I3327" s="12">
        <v>1434039137</v>
      </c>
      <c r="J3327" s="12">
        <v>1431447137</v>
      </c>
      <c r="K3327" t="b">
        <v>0</v>
      </c>
      <c r="L3327">
        <v>17</v>
      </c>
      <c r="M3327" t="b">
        <v>1</v>
      </c>
      <c r="N3327" t="s">
        <v>8273</v>
      </c>
      <c r="O3327" t="s">
        <v>8274</v>
      </c>
      <c r="P3327">
        <f t="shared" si="260"/>
        <v>138</v>
      </c>
      <c r="Q3327">
        <f t="shared" si="261"/>
        <v>81.290000000000006</v>
      </c>
      <c r="R3327" s="10">
        <f t="shared" si="257"/>
        <v>42136.675196759257</v>
      </c>
      <c r="S3327">
        <f t="shared" si="258"/>
        <v>42166.675196759257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60"/>
        <v>101</v>
      </c>
      <c r="Q3328">
        <f t="shared" si="261"/>
        <v>142.28</v>
      </c>
      <c r="R3328" s="10">
        <f t="shared" si="257"/>
        <v>42041.714178240742</v>
      </c>
      <c r="S3328">
        <f t="shared" si="258"/>
        <v>42071.67251157407</v>
      </c>
      <c r="T3328">
        <f t="shared" si="259"/>
        <v>2015</v>
      </c>
    </row>
    <row r="3329" spans="1:20" ht="48" x14ac:dyDescent="0.2">
      <c r="A3329">
        <v>3709</v>
      </c>
      <c r="B3329" s="3" t="s">
        <v>3706</v>
      </c>
      <c r="C3329" s="3" t="s">
        <v>7819</v>
      </c>
      <c r="D3329" s="6">
        <v>1000</v>
      </c>
      <c r="E3329" s="8">
        <v>1082.5</v>
      </c>
      <c r="F3329" t="s">
        <v>8218</v>
      </c>
      <c r="G3329" t="s">
        <v>8224</v>
      </c>
      <c r="H3329" t="s">
        <v>8246</v>
      </c>
      <c r="I3329" s="12">
        <v>1403715546</v>
      </c>
      <c r="J3329" s="12">
        <v>1401123546</v>
      </c>
      <c r="K3329" t="b">
        <v>0</v>
      </c>
      <c r="L3329">
        <v>35</v>
      </c>
      <c r="M3329" t="b">
        <v>1</v>
      </c>
      <c r="N3329" t="s">
        <v>8273</v>
      </c>
      <c r="O3329" t="s">
        <v>8274</v>
      </c>
      <c r="P3329">
        <f t="shared" si="260"/>
        <v>108</v>
      </c>
      <c r="Q3329">
        <f t="shared" si="261"/>
        <v>30.93</v>
      </c>
      <c r="R3329" s="10">
        <f t="shared" si="257"/>
        <v>41785.707708333335</v>
      </c>
      <c r="S3329">
        <f t="shared" si="258"/>
        <v>41815.707708333335</v>
      </c>
      <c r="T3329">
        <f t="shared" si="259"/>
        <v>2014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60"/>
        <v>146</v>
      </c>
      <c r="Q3330">
        <f t="shared" si="261"/>
        <v>292.77999999999997</v>
      </c>
      <c r="R3330" s="10">
        <f t="shared" si="257"/>
        <v>41822.57503472222</v>
      </c>
      <c r="S3330">
        <f t="shared" si="258"/>
        <v>41825.041666666664</v>
      </c>
      <c r="T3330">
        <f t="shared" si="259"/>
        <v>2014</v>
      </c>
    </row>
    <row r="3331" spans="1:20" ht="48" x14ac:dyDescent="0.2">
      <c r="A3331">
        <v>3808</v>
      </c>
      <c r="B3331" s="3" t="s">
        <v>3805</v>
      </c>
      <c r="C3331" s="3" t="s">
        <v>7918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 s="12">
        <v>1429955619</v>
      </c>
      <c r="J3331" s="12">
        <v>1424775219</v>
      </c>
      <c r="K3331" t="b">
        <v>0</v>
      </c>
      <c r="L3331">
        <v>24</v>
      </c>
      <c r="M3331" t="b">
        <v>1</v>
      </c>
      <c r="N3331" t="s">
        <v>8273</v>
      </c>
      <c r="O3331" t="s">
        <v>8274</v>
      </c>
      <c r="P3331">
        <f t="shared" si="260"/>
        <v>100</v>
      </c>
      <c r="Q3331">
        <f t="shared" si="261"/>
        <v>41.67</v>
      </c>
      <c r="R3331" s="10">
        <f t="shared" ref="R3331:R3394" si="262">(((J3331/60)/60)/24)+DATE(1970,1,1)</f>
        <v>42059.453923611116</v>
      </c>
      <c r="S3331">
        <f t="shared" ref="S3331:S3394" si="263">(((I3331/60)/60)/24)+DATE(1970,1,1)</f>
        <v>42119.412256944444</v>
      </c>
      <c r="T3331">
        <f t="shared" ref="T3331:T3394" si="264">YEAR(S3331)</f>
        <v>2015</v>
      </c>
    </row>
    <row r="3332" spans="1:20" ht="32" x14ac:dyDescent="0.2">
      <c r="A3332">
        <v>3815</v>
      </c>
      <c r="B3332" s="3" t="s">
        <v>3812</v>
      </c>
      <c r="C3332" s="3" t="s">
        <v>7925</v>
      </c>
      <c r="D3332" s="6">
        <v>1000</v>
      </c>
      <c r="E3332" s="8">
        <v>1000.01</v>
      </c>
      <c r="F3332" t="s">
        <v>8218</v>
      </c>
      <c r="G3332" t="s">
        <v>8224</v>
      </c>
      <c r="H3332" t="s">
        <v>8246</v>
      </c>
      <c r="I3332" s="12">
        <v>1440111600</v>
      </c>
      <c r="J3332" s="12">
        <v>1437545657</v>
      </c>
      <c r="K3332" t="b">
        <v>0</v>
      </c>
      <c r="L3332">
        <v>20</v>
      </c>
      <c r="M3332" t="b">
        <v>1</v>
      </c>
      <c r="N3332" t="s">
        <v>8273</v>
      </c>
      <c r="O3332" t="s">
        <v>8274</v>
      </c>
      <c r="P3332">
        <f t="shared" si="260"/>
        <v>100</v>
      </c>
      <c r="Q3332">
        <f t="shared" si="261"/>
        <v>50</v>
      </c>
      <c r="R3332" s="10">
        <f t="shared" si="262"/>
        <v>42207.259918981479</v>
      </c>
      <c r="S3332">
        <f t="shared" si="263"/>
        <v>42236.958333333328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0">
        <f t="shared" si="262"/>
        <v>42248.697754629626</v>
      </c>
      <c r="S3333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0">
        <f t="shared" si="262"/>
        <v>41809.860300925924</v>
      </c>
      <c r="S333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0">
        <f t="shared" si="262"/>
        <v>42148.676851851851</v>
      </c>
      <c r="S333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0">
        <f t="shared" si="262"/>
        <v>42185.521087962959</v>
      </c>
      <c r="S3336">
        <f t="shared" si="263"/>
        <v>42215.521087962959</v>
      </c>
      <c r="T3336">
        <f t="shared" si="264"/>
        <v>2015</v>
      </c>
    </row>
    <row r="3337" spans="1:20" ht="48" x14ac:dyDescent="0.2">
      <c r="A3337">
        <v>3180</v>
      </c>
      <c r="B3337" s="3" t="s">
        <v>3180</v>
      </c>
      <c r="C3337" s="3" t="s">
        <v>7290</v>
      </c>
      <c r="D3337" s="6">
        <v>1200</v>
      </c>
      <c r="E3337" s="8">
        <v>1437</v>
      </c>
      <c r="F3337" t="s">
        <v>8218</v>
      </c>
      <c r="G3337" t="s">
        <v>8224</v>
      </c>
      <c r="H3337" t="s">
        <v>8246</v>
      </c>
      <c r="I3337" s="12">
        <v>1403258049</v>
      </c>
      <c r="J3337" s="12">
        <v>1400666049</v>
      </c>
      <c r="K3337" t="b">
        <v>1</v>
      </c>
      <c r="L3337">
        <v>45</v>
      </c>
      <c r="M3337" t="b">
        <v>1</v>
      </c>
      <c r="N3337" t="s">
        <v>8273</v>
      </c>
      <c r="O3337" t="s">
        <v>8274</v>
      </c>
      <c r="P3337">
        <f t="shared" si="260"/>
        <v>120</v>
      </c>
      <c r="Q3337">
        <f t="shared" si="261"/>
        <v>31.93</v>
      </c>
      <c r="R3337" s="10">
        <f t="shared" si="262"/>
        <v>41780.412604166668</v>
      </c>
      <c r="S3337">
        <f t="shared" si="263"/>
        <v>41810.412604166668</v>
      </c>
      <c r="T3337">
        <f t="shared" si="264"/>
        <v>2014</v>
      </c>
    </row>
    <row r="3338" spans="1:20" ht="48" x14ac:dyDescent="0.2">
      <c r="A3338">
        <v>3226</v>
      </c>
      <c r="B3338" s="3" t="s">
        <v>3226</v>
      </c>
      <c r="C3338" s="3" t="s">
        <v>7336</v>
      </c>
      <c r="D3338" s="6">
        <v>1200</v>
      </c>
      <c r="E3338" s="8">
        <v>1250</v>
      </c>
      <c r="F3338" t="s">
        <v>8218</v>
      </c>
      <c r="G3338" t="s">
        <v>8224</v>
      </c>
      <c r="H3338" t="s">
        <v>8246</v>
      </c>
      <c r="I3338" s="12">
        <v>1446213612</v>
      </c>
      <c r="J3338" s="12">
        <v>1443621612</v>
      </c>
      <c r="K3338" t="b">
        <v>1</v>
      </c>
      <c r="L3338">
        <v>21</v>
      </c>
      <c r="M3338" t="b">
        <v>1</v>
      </c>
      <c r="N3338" t="s">
        <v>8273</v>
      </c>
      <c r="O3338" t="s">
        <v>8274</v>
      </c>
      <c r="P3338">
        <f t="shared" ref="P3338:P3401" si="265">ROUND((E3338/D3338)*100,0)</f>
        <v>104</v>
      </c>
      <c r="Q3338">
        <f t="shared" ref="Q3338:Q3401" si="266">IFERROR(ROUND(E3338/L3338,2),0)</f>
        <v>59.52</v>
      </c>
      <c r="R3338" s="10">
        <f t="shared" si="262"/>
        <v>42277.583472222221</v>
      </c>
      <c r="S3338">
        <f t="shared" si="263"/>
        <v>42307.583472222221</v>
      </c>
      <c r="T3338">
        <f t="shared" si="264"/>
        <v>2015</v>
      </c>
    </row>
    <row r="3339" spans="1:20" ht="48" x14ac:dyDescent="0.2">
      <c r="A3339">
        <v>3227</v>
      </c>
      <c r="B3339" s="3" t="s">
        <v>3227</v>
      </c>
      <c r="C3339" s="3" t="s">
        <v>7337</v>
      </c>
      <c r="D3339" s="6">
        <v>1200</v>
      </c>
      <c r="E3339" s="8">
        <v>1500</v>
      </c>
      <c r="F3339" t="s">
        <v>8218</v>
      </c>
      <c r="G3339" t="s">
        <v>8224</v>
      </c>
      <c r="H3339" t="s">
        <v>8246</v>
      </c>
      <c r="I3339" s="12">
        <v>1484687436</v>
      </c>
      <c r="J3339" s="12">
        <v>1482095436</v>
      </c>
      <c r="K3339" t="b">
        <v>0</v>
      </c>
      <c r="L3339">
        <v>30</v>
      </c>
      <c r="M3339" t="b">
        <v>1</v>
      </c>
      <c r="N3339" t="s">
        <v>8273</v>
      </c>
      <c r="O3339" t="s">
        <v>8274</v>
      </c>
      <c r="P3339">
        <f t="shared" si="265"/>
        <v>125</v>
      </c>
      <c r="Q3339">
        <f t="shared" si="266"/>
        <v>50</v>
      </c>
      <c r="R3339" s="10">
        <f t="shared" si="262"/>
        <v>42722.882361111115</v>
      </c>
      <c r="S3339">
        <f t="shared" si="263"/>
        <v>42752.882361111115</v>
      </c>
      <c r="T3339">
        <f t="shared" si="264"/>
        <v>2017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65"/>
        <v>102</v>
      </c>
      <c r="Q3340">
        <f t="shared" si="266"/>
        <v>136.85</v>
      </c>
      <c r="R3340" s="10">
        <f t="shared" si="262"/>
        <v>42769.574999999997</v>
      </c>
      <c r="S3340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65"/>
        <v>104</v>
      </c>
      <c r="Q3341">
        <f t="shared" si="266"/>
        <v>177.62</v>
      </c>
      <c r="R3341" s="10">
        <f t="shared" si="262"/>
        <v>42549.665717592594</v>
      </c>
      <c r="S3341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65"/>
        <v>138</v>
      </c>
      <c r="Q3342">
        <f t="shared" si="266"/>
        <v>109.08</v>
      </c>
      <c r="R3342" s="10">
        <f t="shared" si="262"/>
        <v>42685.974004629628</v>
      </c>
      <c r="S3342">
        <f t="shared" si="263"/>
        <v>42710.974004629628</v>
      </c>
      <c r="T3342">
        <f t="shared" si="264"/>
        <v>2016</v>
      </c>
    </row>
    <row r="3343" spans="1:20" ht="48" x14ac:dyDescent="0.2">
      <c r="A3343">
        <v>3399</v>
      </c>
      <c r="B3343" s="3" t="s">
        <v>3398</v>
      </c>
      <c r="C3343" s="3" t="s">
        <v>7509</v>
      </c>
      <c r="D3343" s="6">
        <v>1200</v>
      </c>
      <c r="E3343" s="8">
        <v>1245</v>
      </c>
      <c r="F3343" t="s">
        <v>8218</v>
      </c>
      <c r="G3343" t="s">
        <v>8224</v>
      </c>
      <c r="H3343" t="s">
        <v>8246</v>
      </c>
      <c r="I3343" s="12">
        <v>1424556325</v>
      </c>
      <c r="J3343" s="12">
        <v>1421964325</v>
      </c>
      <c r="K3343" t="b">
        <v>0</v>
      </c>
      <c r="L3343">
        <v>46</v>
      </c>
      <c r="M3343" t="b">
        <v>1</v>
      </c>
      <c r="N3343" t="s">
        <v>8273</v>
      </c>
      <c r="O3343" t="s">
        <v>8274</v>
      </c>
      <c r="P3343">
        <f t="shared" si="265"/>
        <v>104</v>
      </c>
      <c r="Q3343">
        <f t="shared" si="266"/>
        <v>27.07</v>
      </c>
      <c r="R3343" s="10">
        <f t="shared" si="262"/>
        <v>42026.920428240745</v>
      </c>
      <c r="S3343">
        <f t="shared" si="263"/>
        <v>42056.920428240745</v>
      </c>
      <c r="T3343">
        <f t="shared" si="264"/>
        <v>2015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65"/>
        <v>102</v>
      </c>
      <c r="Q3344">
        <f t="shared" si="266"/>
        <v>78.209999999999994</v>
      </c>
      <c r="R3344" s="10">
        <f t="shared" si="262"/>
        <v>42062.296412037031</v>
      </c>
      <c r="S3344">
        <f t="shared" si="263"/>
        <v>42095.207638888889</v>
      </c>
      <c r="T3344">
        <f t="shared" si="264"/>
        <v>2015</v>
      </c>
    </row>
    <row r="3345" spans="1:20" ht="48" x14ac:dyDescent="0.2">
      <c r="A3345">
        <v>3541</v>
      </c>
      <c r="B3345" s="3" t="s">
        <v>3540</v>
      </c>
      <c r="C3345" s="3" t="s">
        <v>7651</v>
      </c>
      <c r="D3345" s="6">
        <v>1200</v>
      </c>
      <c r="E3345" s="8">
        <v>1260</v>
      </c>
      <c r="F3345" t="s">
        <v>8218</v>
      </c>
      <c r="G3345" t="s">
        <v>8224</v>
      </c>
      <c r="H3345" t="s">
        <v>8246</v>
      </c>
      <c r="I3345" s="12">
        <v>1441042275</v>
      </c>
      <c r="J3345" s="12">
        <v>1438882275</v>
      </c>
      <c r="K3345" t="b">
        <v>0</v>
      </c>
      <c r="L3345">
        <v>32</v>
      </c>
      <c r="M3345" t="b">
        <v>1</v>
      </c>
      <c r="N3345" t="s">
        <v>8273</v>
      </c>
      <c r="O3345" t="s">
        <v>8274</v>
      </c>
      <c r="P3345">
        <f t="shared" si="265"/>
        <v>105</v>
      </c>
      <c r="Q3345">
        <f t="shared" si="266"/>
        <v>39.380000000000003</v>
      </c>
      <c r="R3345" s="10">
        <f t="shared" si="262"/>
        <v>42222.730034722219</v>
      </c>
      <c r="S3345">
        <f t="shared" si="263"/>
        <v>42247.730034722219</v>
      </c>
      <c r="T3345">
        <f t="shared" si="264"/>
        <v>2015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65"/>
        <v>101</v>
      </c>
      <c r="Q3346">
        <f t="shared" si="266"/>
        <v>114.13</v>
      </c>
      <c r="R3346" s="10">
        <f t="shared" si="262"/>
        <v>41851.200150462959</v>
      </c>
      <c r="S3346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65"/>
        <v>130</v>
      </c>
      <c r="Q3347">
        <f t="shared" si="266"/>
        <v>50</v>
      </c>
      <c r="R3347" s="10">
        <f t="shared" si="262"/>
        <v>42053.106111111112</v>
      </c>
      <c r="S3347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65"/>
        <v>110</v>
      </c>
      <c r="Q3348">
        <f t="shared" si="266"/>
        <v>91.67</v>
      </c>
      <c r="R3348" s="10">
        <f t="shared" si="262"/>
        <v>42054.024421296301</v>
      </c>
      <c r="S3348">
        <f t="shared" si="263"/>
        <v>42061.024421296301</v>
      </c>
      <c r="T3348">
        <f t="shared" si="264"/>
        <v>2015</v>
      </c>
    </row>
    <row r="3349" spans="1:20" ht="48" x14ac:dyDescent="0.2">
      <c r="A3349">
        <v>3522</v>
      </c>
      <c r="B3349" s="3" t="s">
        <v>3521</v>
      </c>
      <c r="C3349" s="3" t="s">
        <v>7632</v>
      </c>
      <c r="D3349" s="6">
        <v>1395</v>
      </c>
      <c r="E3349" s="8">
        <v>1395</v>
      </c>
      <c r="F3349" t="s">
        <v>8218</v>
      </c>
      <c r="G3349" t="s">
        <v>8224</v>
      </c>
      <c r="H3349" t="s">
        <v>8246</v>
      </c>
      <c r="I3349" s="12">
        <v>1442311560</v>
      </c>
      <c r="J3349" s="12">
        <v>1439924246</v>
      </c>
      <c r="K3349" t="b">
        <v>0</v>
      </c>
      <c r="L3349">
        <v>34</v>
      </c>
      <c r="M3349" t="b">
        <v>1</v>
      </c>
      <c r="N3349" t="s">
        <v>8273</v>
      </c>
      <c r="O3349" t="s">
        <v>8274</v>
      </c>
      <c r="P3349">
        <f t="shared" si="265"/>
        <v>100</v>
      </c>
      <c r="Q3349">
        <f t="shared" si="266"/>
        <v>41.03</v>
      </c>
      <c r="R3349" s="10">
        <f t="shared" si="262"/>
        <v>42234.789884259255</v>
      </c>
      <c r="S3349">
        <f t="shared" si="263"/>
        <v>42262.420833333337</v>
      </c>
      <c r="T3349">
        <f t="shared" si="264"/>
        <v>2015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65"/>
        <v>100</v>
      </c>
      <c r="Q3350">
        <f t="shared" si="266"/>
        <v>69.819999999999993</v>
      </c>
      <c r="R3350" s="10">
        <f t="shared" si="262"/>
        <v>42466.558796296296</v>
      </c>
      <c r="S3350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65"/>
        <v>153</v>
      </c>
      <c r="Q3351">
        <f t="shared" si="266"/>
        <v>109.57</v>
      </c>
      <c r="R3351" s="10">
        <f t="shared" si="262"/>
        <v>42513.110787037032</v>
      </c>
      <c r="S3351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65"/>
        <v>104</v>
      </c>
      <c r="Q3352">
        <f t="shared" si="266"/>
        <v>71.67</v>
      </c>
      <c r="R3352" s="10">
        <f t="shared" si="262"/>
        <v>42302.701516203699</v>
      </c>
      <c r="S3352">
        <f t="shared" si="263"/>
        <v>42337.958333333328</v>
      </c>
      <c r="T3352">
        <f t="shared" si="264"/>
        <v>2015</v>
      </c>
    </row>
    <row r="3353" spans="1:20" ht="48" x14ac:dyDescent="0.2">
      <c r="A3353">
        <v>526</v>
      </c>
      <c r="B3353" s="3" t="s">
        <v>527</v>
      </c>
      <c r="C3353" s="3" t="s">
        <v>4636</v>
      </c>
      <c r="D3353" s="6">
        <v>1500</v>
      </c>
      <c r="E3353" s="8">
        <v>1710</v>
      </c>
      <c r="F3353" t="s">
        <v>8218</v>
      </c>
      <c r="G3353" t="s">
        <v>8224</v>
      </c>
      <c r="H3353" t="s">
        <v>8246</v>
      </c>
      <c r="I3353" s="12">
        <v>1438966800</v>
      </c>
      <c r="J3353" s="12">
        <v>1436278344</v>
      </c>
      <c r="K3353" t="b">
        <v>0</v>
      </c>
      <c r="L3353">
        <v>23</v>
      </c>
      <c r="M3353" t="b">
        <v>1</v>
      </c>
      <c r="N3353" t="s">
        <v>8273</v>
      </c>
      <c r="O3353" t="s">
        <v>8274</v>
      </c>
      <c r="P3353">
        <f t="shared" si="265"/>
        <v>114</v>
      </c>
      <c r="Q3353">
        <f t="shared" si="266"/>
        <v>74.349999999999994</v>
      </c>
      <c r="R3353" s="10">
        <f t="shared" si="262"/>
        <v>42192.591944444444</v>
      </c>
      <c r="S3353">
        <f t="shared" si="263"/>
        <v>42223.708333333328</v>
      </c>
      <c r="T3353">
        <f t="shared" si="264"/>
        <v>2015</v>
      </c>
    </row>
    <row r="3354" spans="1:20" ht="48" x14ac:dyDescent="0.2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 s="12">
        <v>1424181600</v>
      </c>
      <c r="J3354" s="12">
        <v>1423041227</v>
      </c>
      <c r="K3354" t="b">
        <v>0</v>
      </c>
      <c r="L3354">
        <v>20</v>
      </c>
      <c r="M3354" t="b">
        <v>1</v>
      </c>
      <c r="N3354" t="s">
        <v>8273</v>
      </c>
      <c r="O3354" t="s">
        <v>8274</v>
      </c>
      <c r="P3354">
        <f t="shared" si="265"/>
        <v>108</v>
      </c>
      <c r="Q3354">
        <f t="shared" si="266"/>
        <v>81.25</v>
      </c>
      <c r="R3354" s="10">
        <f t="shared" si="262"/>
        <v>42039.384571759263</v>
      </c>
      <c r="S3354">
        <f t="shared" si="263"/>
        <v>42052.583333333328</v>
      </c>
      <c r="T3354">
        <f t="shared" si="264"/>
        <v>2015</v>
      </c>
    </row>
    <row r="3355" spans="1:20" ht="48" x14ac:dyDescent="0.2">
      <c r="A3355">
        <v>2814</v>
      </c>
      <c r="B3355" s="3" t="s">
        <v>2814</v>
      </c>
      <c r="C3355" s="3" t="s">
        <v>6924</v>
      </c>
      <c r="D3355" s="6">
        <v>1500</v>
      </c>
      <c r="E3355" s="8">
        <v>1616</v>
      </c>
      <c r="F3355" t="s">
        <v>8218</v>
      </c>
      <c r="G3355" t="s">
        <v>8224</v>
      </c>
      <c r="H3355" t="s">
        <v>8246</v>
      </c>
      <c r="I3355" s="12">
        <v>1431164115</v>
      </c>
      <c r="J3355" s="12">
        <v>1428572115</v>
      </c>
      <c r="K3355" t="b">
        <v>0</v>
      </c>
      <c r="L3355">
        <v>64</v>
      </c>
      <c r="M3355" t="b">
        <v>1</v>
      </c>
      <c r="N3355" t="s">
        <v>8273</v>
      </c>
      <c r="O3355" t="s">
        <v>8274</v>
      </c>
      <c r="P3355">
        <f t="shared" si="265"/>
        <v>108</v>
      </c>
      <c r="Q3355">
        <f t="shared" si="266"/>
        <v>25.25</v>
      </c>
      <c r="R3355" s="10">
        <f t="shared" si="262"/>
        <v>42103.399479166663</v>
      </c>
      <c r="S3355">
        <f t="shared" si="263"/>
        <v>42133.399479166663</v>
      </c>
      <c r="T3355">
        <f t="shared" si="264"/>
        <v>2015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65"/>
        <v>102</v>
      </c>
      <c r="Q3356">
        <f t="shared" si="266"/>
        <v>55.6</v>
      </c>
      <c r="R3356" s="10">
        <f t="shared" si="262"/>
        <v>42270.7269212963</v>
      </c>
      <c r="S3356">
        <f t="shared" si="263"/>
        <v>42306.167361111111</v>
      </c>
      <c r="T3356">
        <f t="shared" si="264"/>
        <v>2015</v>
      </c>
    </row>
    <row r="3357" spans="1:20" ht="48" x14ac:dyDescent="0.2">
      <c r="A3357">
        <v>3178</v>
      </c>
      <c r="B3357" s="3" t="s">
        <v>3178</v>
      </c>
      <c r="C3357" s="3" t="s">
        <v>7288</v>
      </c>
      <c r="D3357" s="6">
        <v>1500</v>
      </c>
      <c r="E3357" s="8">
        <v>2576</v>
      </c>
      <c r="F3357" t="s">
        <v>8218</v>
      </c>
      <c r="G3357" t="s">
        <v>8224</v>
      </c>
      <c r="H3357" t="s">
        <v>8246</v>
      </c>
      <c r="I3357" s="12">
        <v>1405521075</v>
      </c>
      <c r="J3357" s="12">
        <v>1402929075</v>
      </c>
      <c r="K3357" t="b">
        <v>1</v>
      </c>
      <c r="L3357">
        <v>78</v>
      </c>
      <c r="M3357" t="b">
        <v>1</v>
      </c>
      <c r="N3357" t="s">
        <v>8273</v>
      </c>
      <c r="O3357" t="s">
        <v>8274</v>
      </c>
      <c r="P3357">
        <f t="shared" si="265"/>
        <v>172</v>
      </c>
      <c r="Q3357">
        <f t="shared" si="266"/>
        <v>33.03</v>
      </c>
      <c r="R3357" s="10">
        <f t="shared" si="262"/>
        <v>41806.605034722219</v>
      </c>
      <c r="S3357">
        <f t="shared" si="263"/>
        <v>41836.605034722219</v>
      </c>
      <c r="T3357">
        <f t="shared" si="264"/>
        <v>2014</v>
      </c>
    </row>
    <row r="3358" spans="1:20" ht="16" x14ac:dyDescent="0.2">
      <c r="A3358">
        <v>3271</v>
      </c>
      <c r="B3358" s="3" t="s">
        <v>3271</v>
      </c>
      <c r="C3358" s="3" t="s">
        <v>7381</v>
      </c>
      <c r="D3358" s="6">
        <v>1500</v>
      </c>
      <c r="E3358" s="8">
        <v>1950</v>
      </c>
      <c r="F3358" t="s">
        <v>8218</v>
      </c>
      <c r="G3358" t="s">
        <v>8224</v>
      </c>
      <c r="H3358" t="s">
        <v>8246</v>
      </c>
      <c r="I3358" s="12">
        <v>1414927775</v>
      </c>
      <c r="J3358" s="12">
        <v>1412332175</v>
      </c>
      <c r="K3358" t="b">
        <v>1</v>
      </c>
      <c r="L3358">
        <v>51</v>
      </c>
      <c r="M3358" t="b">
        <v>1</v>
      </c>
      <c r="N3358" t="s">
        <v>8273</v>
      </c>
      <c r="O3358" t="s">
        <v>8274</v>
      </c>
      <c r="P3358">
        <f t="shared" si="265"/>
        <v>130</v>
      </c>
      <c r="Q3358">
        <f t="shared" si="266"/>
        <v>38.24</v>
      </c>
      <c r="R3358" s="10">
        <f t="shared" si="262"/>
        <v>41915.437210648146</v>
      </c>
      <c r="S3358">
        <f t="shared" si="263"/>
        <v>41945.478877314818</v>
      </c>
      <c r="T3358">
        <f t="shared" si="264"/>
        <v>2014</v>
      </c>
    </row>
    <row r="3359" spans="1:20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 s="12">
        <v>1448229600</v>
      </c>
      <c r="J3359" s="12">
        <v>1446401372</v>
      </c>
      <c r="K3359" t="b">
        <v>0</v>
      </c>
      <c r="L3359">
        <v>47</v>
      </c>
      <c r="M3359" t="b">
        <v>1</v>
      </c>
      <c r="N3359" t="s">
        <v>8273</v>
      </c>
      <c r="O3359" t="s">
        <v>8274</v>
      </c>
      <c r="P3359">
        <f t="shared" si="265"/>
        <v>144</v>
      </c>
      <c r="Q3359">
        <f t="shared" si="266"/>
        <v>45.98</v>
      </c>
      <c r="R3359" s="10">
        <f t="shared" si="262"/>
        <v>42309.756620370375</v>
      </c>
      <c r="S3359">
        <f t="shared" si="263"/>
        <v>42330.916666666672</v>
      </c>
      <c r="T3359">
        <f t="shared" si="264"/>
        <v>2015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65"/>
        <v>103</v>
      </c>
      <c r="Q3360">
        <f t="shared" si="266"/>
        <v>63.57</v>
      </c>
      <c r="R3360" s="10">
        <f t="shared" si="262"/>
        <v>41932.311099537037</v>
      </c>
      <c r="S3360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65"/>
        <v>106</v>
      </c>
      <c r="Q3361">
        <f t="shared" si="266"/>
        <v>184.78</v>
      </c>
      <c r="R3361" s="10">
        <f t="shared" si="262"/>
        <v>42746.057106481487</v>
      </c>
      <c r="S3361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65"/>
        <v>101</v>
      </c>
      <c r="Q3362">
        <f t="shared" si="266"/>
        <v>126.72</v>
      </c>
      <c r="R3362" s="10">
        <f t="shared" si="262"/>
        <v>42697.082673611112</v>
      </c>
      <c r="S3362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65"/>
        <v>113</v>
      </c>
      <c r="Q3363">
        <f t="shared" si="266"/>
        <v>83.43</v>
      </c>
      <c r="R3363" s="10">
        <f t="shared" si="262"/>
        <v>41866.025347222225</v>
      </c>
      <c r="S3363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65"/>
        <v>218</v>
      </c>
      <c r="Q3364">
        <f t="shared" si="266"/>
        <v>54.5</v>
      </c>
      <c r="R3364" s="10">
        <f t="shared" si="262"/>
        <v>42056.091631944444</v>
      </c>
      <c r="S336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65"/>
        <v>101</v>
      </c>
      <c r="Q3365">
        <f t="shared" si="266"/>
        <v>302.31</v>
      </c>
      <c r="R3365" s="10">
        <f t="shared" si="262"/>
        <v>41851.771354166667</v>
      </c>
      <c r="S3365">
        <f t="shared" si="263"/>
        <v>41870.666666666664</v>
      </c>
      <c r="T3365">
        <f t="shared" si="264"/>
        <v>2014</v>
      </c>
    </row>
    <row r="3366" spans="1:20" ht="48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 s="12">
        <v>1427919468</v>
      </c>
      <c r="J3366" s="12">
        <v>1425331068</v>
      </c>
      <c r="K3366" t="b">
        <v>0</v>
      </c>
      <c r="L3366">
        <v>69</v>
      </c>
      <c r="M3366" t="b">
        <v>1</v>
      </c>
      <c r="N3366" t="s">
        <v>8273</v>
      </c>
      <c r="O3366" t="s">
        <v>8274</v>
      </c>
      <c r="P3366">
        <f t="shared" si="265"/>
        <v>106</v>
      </c>
      <c r="Q3366">
        <f t="shared" si="266"/>
        <v>23.1</v>
      </c>
      <c r="R3366" s="10">
        <f t="shared" si="262"/>
        <v>42065.887361111112</v>
      </c>
      <c r="S3366">
        <f t="shared" si="263"/>
        <v>42095.845694444448</v>
      </c>
      <c r="T3366">
        <f t="shared" si="264"/>
        <v>2015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65"/>
        <v>104</v>
      </c>
      <c r="Q3367">
        <f t="shared" si="266"/>
        <v>866.67</v>
      </c>
      <c r="R3367" s="10">
        <f t="shared" si="262"/>
        <v>42321.101759259262</v>
      </c>
      <c r="S3367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65"/>
        <v>221</v>
      </c>
      <c r="Q3368">
        <f t="shared" si="266"/>
        <v>61.39</v>
      </c>
      <c r="R3368" s="10">
        <f t="shared" si="262"/>
        <v>42107.067557870367</v>
      </c>
      <c r="S3368">
        <f t="shared" si="263"/>
        <v>42137.067557870367</v>
      </c>
      <c r="T3368">
        <f t="shared" si="264"/>
        <v>2015</v>
      </c>
    </row>
    <row r="3369" spans="1:20" ht="48" x14ac:dyDescent="0.2">
      <c r="A3369">
        <v>3356</v>
      </c>
      <c r="B3369" s="3" t="s">
        <v>3355</v>
      </c>
      <c r="C3369" s="3" t="s">
        <v>7466</v>
      </c>
      <c r="D3369" s="6">
        <v>1500</v>
      </c>
      <c r="E3369" s="8">
        <v>1521</v>
      </c>
      <c r="F3369" t="s">
        <v>8218</v>
      </c>
      <c r="G3369" t="s">
        <v>8224</v>
      </c>
      <c r="H3369" t="s">
        <v>8246</v>
      </c>
      <c r="I3369" s="12">
        <v>1468611272</v>
      </c>
      <c r="J3369" s="12">
        <v>1466019272</v>
      </c>
      <c r="K3369" t="b">
        <v>0</v>
      </c>
      <c r="L3369">
        <v>27</v>
      </c>
      <c r="M3369" t="b">
        <v>1</v>
      </c>
      <c r="N3369" t="s">
        <v>8273</v>
      </c>
      <c r="O3369" t="s">
        <v>8274</v>
      </c>
      <c r="P3369">
        <f t="shared" si="265"/>
        <v>101</v>
      </c>
      <c r="Q3369">
        <f t="shared" si="266"/>
        <v>56.33</v>
      </c>
      <c r="R3369" s="10">
        <f t="shared" si="262"/>
        <v>42536.815648148149</v>
      </c>
      <c r="S3369">
        <f t="shared" si="263"/>
        <v>42566.815648148149</v>
      </c>
      <c r="T3369">
        <f t="shared" si="264"/>
        <v>2016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65"/>
        <v>105</v>
      </c>
      <c r="Q3370">
        <f t="shared" si="266"/>
        <v>45.48</v>
      </c>
      <c r="R3370" s="10">
        <f t="shared" si="262"/>
        <v>41969.199756944443</v>
      </c>
      <c r="S3370">
        <f t="shared" si="263"/>
        <v>42005.208333333328</v>
      </c>
      <c r="T3370">
        <f t="shared" si="264"/>
        <v>2015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65"/>
        <v>104</v>
      </c>
      <c r="Q3371">
        <f t="shared" si="266"/>
        <v>96.2</v>
      </c>
      <c r="R3371" s="10">
        <f t="shared" si="262"/>
        <v>42690.041435185187</v>
      </c>
      <c r="S3371">
        <f t="shared" si="263"/>
        <v>42750.041435185187</v>
      </c>
      <c r="T3371">
        <f t="shared" si="264"/>
        <v>2017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65"/>
        <v>118</v>
      </c>
      <c r="Q3372">
        <f t="shared" si="266"/>
        <v>67.92</v>
      </c>
      <c r="R3372" s="10">
        <f t="shared" si="262"/>
        <v>42690.334317129629</v>
      </c>
      <c r="S3372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65"/>
        <v>139</v>
      </c>
      <c r="Q3373">
        <f t="shared" si="266"/>
        <v>30.78</v>
      </c>
      <c r="R3373" s="10">
        <f t="shared" si="262"/>
        <v>42312.874594907407</v>
      </c>
      <c r="S3373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65"/>
        <v>104</v>
      </c>
      <c r="Q3374">
        <f t="shared" si="266"/>
        <v>38.33</v>
      </c>
      <c r="R3374" s="10">
        <f t="shared" si="262"/>
        <v>41855.548101851848</v>
      </c>
      <c r="S3374">
        <f t="shared" si="263"/>
        <v>41876.207638888889</v>
      </c>
      <c r="T3374">
        <f t="shared" si="264"/>
        <v>2014</v>
      </c>
    </row>
    <row r="3375" spans="1:20" ht="48" x14ac:dyDescent="0.2">
      <c r="A3375">
        <v>3388</v>
      </c>
      <c r="B3375" s="3" t="s">
        <v>3387</v>
      </c>
      <c r="C3375" s="3" t="s">
        <v>7498</v>
      </c>
      <c r="D3375" s="6">
        <v>1500</v>
      </c>
      <c r="E3375" s="8">
        <v>1557</v>
      </c>
      <c r="F3375" t="s">
        <v>8218</v>
      </c>
      <c r="G3375" t="s">
        <v>8224</v>
      </c>
      <c r="H3375" t="s">
        <v>8246</v>
      </c>
      <c r="I3375" s="12">
        <v>1434625441</v>
      </c>
      <c r="J3375" s="12">
        <v>1432033441</v>
      </c>
      <c r="K3375" t="b">
        <v>0</v>
      </c>
      <c r="L3375">
        <v>45</v>
      </c>
      <c r="M3375" t="b">
        <v>1</v>
      </c>
      <c r="N3375" t="s">
        <v>8273</v>
      </c>
      <c r="O3375" t="s">
        <v>8274</v>
      </c>
      <c r="P3375">
        <f t="shared" si="265"/>
        <v>104</v>
      </c>
      <c r="Q3375">
        <f t="shared" si="266"/>
        <v>34.6</v>
      </c>
      <c r="R3375" s="10">
        <f t="shared" si="262"/>
        <v>42143.461122685185</v>
      </c>
      <c r="S3375">
        <f t="shared" si="263"/>
        <v>42173.461122685185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65"/>
        <v>107</v>
      </c>
      <c r="Q3376">
        <f t="shared" si="266"/>
        <v>71.73</v>
      </c>
      <c r="R3376" s="10">
        <f t="shared" si="262"/>
        <v>42275.731666666667</v>
      </c>
      <c r="S3376">
        <f t="shared" si="263"/>
        <v>42305.731666666667</v>
      </c>
      <c r="T3376">
        <f t="shared" si="264"/>
        <v>2015</v>
      </c>
    </row>
    <row r="3377" spans="1:20" ht="48" x14ac:dyDescent="0.2">
      <c r="A3377">
        <v>3427</v>
      </c>
      <c r="B3377" s="3" t="s">
        <v>3426</v>
      </c>
      <c r="C3377" s="3" t="s">
        <v>7537</v>
      </c>
      <c r="D3377" s="6">
        <v>1500</v>
      </c>
      <c r="E3377" s="8">
        <v>1500</v>
      </c>
      <c r="F3377" t="s">
        <v>8218</v>
      </c>
      <c r="G3377" t="s">
        <v>8224</v>
      </c>
      <c r="H3377" t="s">
        <v>8246</v>
      </c>
      <c r="I3377" s="12">
        <v>1404314952</v>
      </c>
      <c r="J3377" s="12">
        <v>1401722952</v>
      </c>
      <c r="K3377" t="b">
        <v>0</v>
      </c>
      <c r="L3377">
        <v>29</v>
      </c>
      <c r="M3377" t="b">
        <v>1</v>
      </c>
      <c r="N3377" t="s">
        <v>8273</v>
      </c>
      <c r="O3377" t="s">
        <v>8274</v>
      </c>
      <c r="P3377">
        <f t="shared" si="265"/>
        <v>100</v>
      </c>
      <c r="Q3377">
        <f t="shared" si="266"/>
        <v>51.72</v>
      </c>
      <c r="R3377" s="10">
        <f t="shared" si="262"/>
        <v>41792.645277777774</v>
      </c>
      <c r="S3377">
        <f t="shared" si="263"/>
        <v>41822.645277777774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65"/>
        <v>100</v>
      </c>
      <c r="Q3378">
        <f t="shared" si="266"/>
        <v>421.11</v>
      </c>
      <c r="R3378" s="10">
        <f t="shared" si="262"/>
        <v>42059.701319444444</v>
      </c>
      <c r="S3378">
        <f t="shared" si="263"/>
        <v>42119.659652777773</v>
      </c>
      <c r="T3378">
        <f t="shared" si="264"/>
        <v>2015</v>
      </c>
    </row>
    <row r="3379" spans="1:20" ht="48" x14ac:dyDescent="0.2">
      <c r="A3379">
        <v>3479</v>
      </c>
      <c r="B3379" s="3" t="s">
        <v>3478</v>
      </c>
      <c r="C3379" s="3" t="s">
        <v>7589</v>
      </c>
      <c r="D3379" s="6">
        <v>1500</v>
      </c>
      <c r="E3379" s="8">
        <v>1918</v>
      </c>
      <c r="F3379" t="s">
        <v>8218</v>
      </c>
      <c r="G3379" t="s">
        <v>8224</v>
      </c>
      <c r="H3379" t="s">
        <v>8246</v>
      </c>
      <c r="I3379" s="12">
        <v>1403382680</v>
      </c>
      <c r="J3379" s="12">
        <v>1400790680</v>
      </c>
      <c r="K3379" t="b">
        <v>0</v>
      </c>
      <c r="L3379">
        <v>56</v>
      </c>
      <c r="M3379" t="b">
        <v>1</v>
      </c>
      <c r="N3379" t="s">
        <v>8273</v>
      </c>
      <c r="O3379" t="s">
        <v>8274</v>
      </c>
      <c r="P3379">
        <f t="shared" si="265"/>
        <v>128</v>
      </c>
      <c r="Q3379">
        <f t="shared" si="266"/>
        <v>34.25</v>
      </c>
      <c r="R3379" s="10">
        <f t="shared" si="262"/>
        <v>41781.855092592588</v>
      </c>
      <c r="S3379">
        <f t="shared" si="263"/>
        <v>41811.855092592588</v>
      </c>
      <c r="T3379">
        <f t="shared" si="264"/>
        <v>2014</v>
      </c>
    </row>
    <row r="3380" spans="1:20" ht="48" x14ac:dyDescent="0.2">
      <c r="A3380">
        <v>3501</v>
      </c>
      <c r="B3380" s="3" t="s">
        <v>3500</v>
      </c>
      <c r="C3380" s="3" t="s">
        <v>7611</v>
      </c>
      <c r="D3380" s="6">
        <v>1500</v>
      </c>
      <c r="E3380" s="8">
        <v>1510</v>
      </c>
      <c r="F3380" t="s">
        <v>8218</v>
      </c>
      <c r="G3380" t="s">
        <v>8224</v>
      </c>
      <c r="H3380" t="s">
        <v>8246</v>
      </c>
      <c r="I3380" s="12">
        <v>1441995595</v>
      </c>
      <c r="J3380" s="12">
        <v>1439835595</v>
      </c>
      <c r="K3380" t="b">
        <v>0</v>
      </c>
      <c r="L3380">
        <v>42</v>
      </c>
      <c r="M3380" t="b">
        <v>1</v>
      </c>
      <c r="N3380" t="s">
        <v>8273</v>
      </c>
      <c r="O3380" t="s">
        <v>8274</v>
      </c>
      <c r="P3380">
        <f t="shared" si="265"/>
        <v>101</v>
      </c>
      <c r="Q3380">
        <f t="shared" si="266"/>
        <v>35.950000000000003</v>
      </c>
      <c r="R3380" s="10">
        <f t="shared" si="262"/>
        <v>42233.763831018514</v>
      </c>
      <c r="S3380">
        <f t="shared" si="263"/>
        <v>42258.763831018514</v>
      </c>
      <c r="T3380">
        <f t="shared" si="264"/>
        <v>2015</v>
      </c>
    </row>
    <row r="3381" spans="1:20" ht="48" x14ac:dyDescent="0.2">
      <c r="A3381">
        <v>3511</v>
      </c>
      <c r="B3381" s="3" t="s">
        <v>3510</v>
      </c>
      <c r="C3381" s="3" t="s">
        <v>7621</v>
      </c>
      <c r="D3381" s="6">
        <v>1500</v>
      </c>
      <c r="E3381" s="8">
        <v>1518</v>
      </c>
      <c r="F3381" t="s">
        <v>8218</v>
      </c>
      <c r="G3381" t="s">
        <v>8224</v>
      </c>
      <c r="H3381" t="s">
        <v>8246</v>
      </c>
      <c r="I3381" s="12">
        <v>1415385000</v>
      </c>
      <c r="J3381" s="12">
        <v>1413406695</v>
      </c>
      <c r="K3381" t="b">
        <v>0</v>
      </c>
      <c r="L3381">
        <v>19</v>
      </c>
      <c r="M3381" t="b">
        <v>1</v>
      </c>
      <c r="N3381" t="s">
        <v>8273</v>
      </c>
      <c r="O3381" t="s">
        <v>8274</v>
      </c>
      <c r="P3381">
        <f t="shared" si="265"/>
        <v>101</v>
      </c>
      <c r="Q3381">
        <f t="shared" si="266"/>
        <v>79.89</v>
      </c>
      <c r="R3381" s="10">
        <f t="shared" si="262"/>
        <v>41927.873784722222</v>
      </c>
      <c r="S3381">
        <f t="shared" si="263"/>
        <v>41950.770833333336</v>
      </c>
      <c r="T3381">
        <f t="shared" si="264"/>
        <v>2014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65"/>
        <v>104</v>
      </c>
      <c r="Q3382">
        <f t="shared" si="266"/>
        <v>111.89</v>
      </c>
      <c r="R3382" s="10">
        <f t="shared" si="262"/>
        <v>41937.95344907407</v>
      </c>
      <c r="S3382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65"/>
        <v>102</v>
      </c>
      <c r="Q3383">
        <f t="shared" si="266"/>
        <v>85.21</v>
      </c>
      <c r="R3383" s="10">
        <f t="shared" si="262"/>
        <v>42044.184988425928</v>
      </c>
      <c r="S3383">
        <f t="shared" si="263"/>
        <v>42074.143321759257</v>
      </c>
      <c r="T3383">
        <f t="shared" si="264"/>
        <v>2015</v>
      </c>
    </row>
    <row r="3384" spans="1:20" ht="48" x14ac:dyDescent="0.2">
      <c r="A3384">
        <v>3571</v>
      </c>
      <c r="B3384" s="3" t="s">
        <v>3570</v>
      </c>
      <c r="C3384" s="3" t="s">
        <v>7681</v>
      </c>
      <c r="D3384" s="6">
        <v>1500</v>
      </c>
      <c r="E3384" s="8">
        <v>1831</v>
      </c>
      <c r="F3384" t="s">
        <v>8218</v>
      </c>
      <c r="G3384" t="s">
        <v>8224</v>
      </c>
      <c r="H3384" t="s">
        <v>8246</v>
      </c>
      <c r="I3384" s="12">
        <v>1414701413</v>
      </c>
      <c r="J3384" s="12">
        <v>1412109413</v>
      </c>
      <c r="K3384" t="b">
        <v>0</v>
      </c>
      <c r="L3384">
        <v>25</v>
      </c>
      <c r="M3384" t="b">
        <v>1</v>
      </c>
      <c r="N3384" t="s">
        <v>8273</v>
      </c>
      <c r="O3384" t="s">
        <v>8274</v>
      </c>
      <c r="P3384">
        <f t="shared" si="265"/>
        <v>122</v>
      </c>
      <c r="Q3384">
        <f t="shared" si="266"/>
        <v>73.239999999999995</v>
      </c>
      <c r="R3384" s="10">
        <f t="shared" si="262"/>
        <v>41912.858946759261</v>
      </c>
      <c r="S3384">
        <f t="shared" si="263"/>
        <v>41942.858946759261</v>
      </c>
      <c r="T3384">
        <f t="shared" si="264"/>
        <v>2014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65"/>
        <v>112</v>
      </c>
      <c r="Q3385">
        <f t="shared" si="266"/>
        <v>65.17</v>
      </c>
      <c r="R3385" s="10">
        <f t="shared" si="262"/>
        <v>42524.782638888893</v>
      </c>
      <c r="S338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65"/>
        <v>100</v>
      </c>
      <c r="Q3386">
        <f t="shared" si="266"/>
        <v>93.76</v>
      </c>
      <c r="R3386" s="10">
        <f t="shared" si="262"/>
        <v>42292.087592592594</v>
      </c>
      <c r="S3386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65"/>
        <v>100</v>
      </c>
      <c r="Q3387">
        <f t="shared" si="266"/>
        <v>133.33000000000001</v>
      </c>
      <c r="R3387" s="10">
        <f t="shared" si="262"/>
        <v>41953.8675</v>
      </c>
      <c r="S3387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65"/>
        <v>105</v>
      </c>
      <c r="Q3388">
        <f t="shared" si="266"/>
        <v>51.22</v>
      </c>
      <c r="R3388" s="10">
        <f t="shared" si="262"/>
        <v>41946.644745370373</v>
      </c>
      <c r="S3388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65"/>
        <v>117</v>
      </c>
      <c r="Q3389">
        <f t="shared" si="266"/>
        <v>100.17</v>
      </c>
      <c r="R3389" s="10">
        <f t="shared" si="262"/>
        <v>41947.762592592589</v>
      </c>
      <c r="S3389">
        <f t="shared" si="263"/>
        <v>41987.762592592597</v>
      </c>
      <c r="T3389">
        <f t="shared" si="264"/>
        <v>2014</v>
      </c>
    </row>
    <row r="3390" spans="1:20" ht="48" x14ac:dyDescent="0.2">
      <c r="A3390">
        <v>3578</v>
      </c>
      <c r="B3390" s="3" t="s">
        <v>3577</v>
      </c>
      <c r="C3390" s="3" t="s">
        <v>7688</v>
      </c>
      <c r="D3390" s="6">
        <v>1500</v>
      </c>
      <c r="E3390" s="8">
        <v>1500.2</v>
      </c>
      <c r="F3390" t="s">
        <v>8218</v>
      </c>
      <c r="G3390" t="s">
        <v>8224</v>
      </c>
      <c r="H3390" t="s">
        <v>8246</v>
      </c>
      <c r="I3390" s="12">
        <v>1462037777</v>
      </c>
      <c r="J3390" s="12">
        <v>1459445777</v>
      </c>
      <c r="K3390" t="b">
        <v>0</v>
      </c>
      <c r="L3390">
        <v>37</v>
      </c>
      <c r="M3390" t="b">
        <v>1</v>
      </c>
      <c r="N3390" t="s">
        <v>8273</v>
      </c>
      <c r="O3390" t="s">
        <v>8274</v>
      </c>
      <c r="P3390">
        <f t="shared" si="265"/>
        <v>100</v>
      </c>
      <c r="Q3390">
        <f t="shared" si="266"/>
        <v>40.549999999999997</v>
      </c>
      <c r="R3390" s="10">
        <f t="shared" si="262"/>
        <v>42460.733530092592</v>
      </c>
      <c r="S3390">
        <f t="shared" si="263"/>
        <v>42490.733530092592</v>
      </c>
      <c r="T3390">
        <f t="shared" si="264"/>
        <v>2016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65"/>
        <v>115</v>
      </c>
      <c r="Q3391">
        <f t="shared" si="266"/>
        <v>184.68</v>
      </c>
      <c r="R3391" s="10">
        <f t="shared" si="262"/>
        <v>42494.563449074078</v>
      </c>
      <c r="S3391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65"/>
        <v>102</v>
      </c>
      <c r="Q3392">
        <f t="shared" si="266"/>
        <v>69.819999999999993</v>
      </c>
      <c r="R3392" s="10">
        <f t="shared" si="262"/>
        <v>41815.774826388886</v>
      </c>
      <c r="S3392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65"/>
        <v>223</v>
      </c>
      <c r="Q3393">
        <f t="shared" si="266"/>
        <v>61.94</v>
      </c>
      <c r="R3393" s="10">
        <f t="shared" si="262"/>
        <v>41830.545694444445</v>
      </c>
      <c r="S3393">
        <f t="shared" si="263"/>
        <v>41859.936111111114</v>
      </c>
      <c r="T3393">
        <f t="shared" si="264"/>
        <v>2014</v>
      </c>
    </row>
    <row r="3394" spans="1:20" ht="48" x14ac:dyDescent="0.2">
      <c r="A3394">
        <v>3581</v>
      </c>
      <c r="B3394" s="3" t="s">
        <v>3580</v>
      </c>
      <c r="C3394" s="3" t="s">
        <v>7691</v>
      </c>
      <c r="D3394" s="6">
        <v>1500</v>
      </c>
      <c r="E3394" s="8">
        <v>1500</v>
      </c>
      <c r="F3394" t="s">
        <v>8218</v>
      </c>
      <c r="G3394" t="s">
        <v>8224</v>
      </c>
      <c r="H3394" t="s">
        <v>8246</v>
      </c>
      <c r="I3394" s="12">
        <v>1406719110</v>
      </c>
      <c r="J3394" s="12">
        <v>1405509510</v>
      </c>
      <c r="K3394" t="b">
        <v>0</v>
      </c>
      <c r="L3394">
        <v>45</v>
      </c>
      <c r="M3394" t="b">
        <v>1</v>
      </c>
      <c r="N3394" t="s">
        <v>8273</v>
      </c>
      <c r="O3394" t="s">
        <v>8274</v>
      </c>
      <c r="P3394">
        <f t="shared" si="265"/>
        <v>100</v>
      </c>
      <c r="Q3394">
        <f t="shared" si="266"/>
        <v>33.33</v>
      </c>
      <c r="R3394" s="10">
        <f t="shared" si="262"/>
        <v>41836.471180555556</v>
      </c>
      <c r="S3394">
        <f t="shared" si="263"/>
        <v>41850.471180555556</v>
      </c>
      <c r="T3394">
        <f t="shared" si="264"/>
        <v>2014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65"/>
        <v>106</v>
      </c>
      <c r="Q3395">
        <f t="shared" si="266"/>
        <v>36.07</v>
      </c>
      <c r="R3395" s="10">
        <f t="shared" ref="R3395:R3458" si="267">(((J3395/60)/60)/24)+DATE(1970,1,1)</f>
        <v>41923.921643518523</v>
      </c>
      <c r="S3395">
        <f t="shared" ref="S3395:S3458" si="268">(((I3395/60)/60)/24)+DATE(1970,1,1)</f>
        <v>41949.031944444447</v>
      </c>
      <c r="T3395">
        <f t="shared" ref="T3395:T3458" si="269">YEAR(S3395)</f>
        <v>2014</v>
      </c>
    </row>
    <row r="3396" spans="1:20" ht="48" x14ac:dyDescent="0.2">
      <c r="A3396">
        <v>3654</v>
      </c>
      <c r="B3396" s="3" t="s">
        <v>3651</v>
      </c>
      <c r="C3396" s="3" t="s">
        <v>7764</v>
      </c>
      <c r="D3396" s="6">
        <v>1500</v>
      </c>
      <c r="E3396" s="8">
        <v>2616</v>
      </c>
      <c r="F3396" t="s">
        <v>8218</v>
      </c>
      <c r="G3396" t="s">
        <v>8224</v>
      </c>
      <c r="H3396" t="s">
        <v>8246</v>
      </c>
      <c r="I3396" s="12">
        <v>1459702800</v>
      </c>
      <c r="J3396" s="12">
        <v>1457690386</v>
      </c>
      <c r="K3396" t="b">
        <v>0</v>
      </c>
      <c r="L3396">
        <v>38</v>
      </c>
      <c r="M3396" t="b">
        <v>1</v>
      </c>
      <c r="N3396" t="s">
        <v>8273</v>
      </c>
      <c r="O3396" t="s">
        <v>8274</v>
      </c>
      <c r="P3396">
        <f t="shared" si="265"/>
        <v>174</v>
      </c>
      <c r="Q3396">
        <f t="shared" si="266"/>
        <v>68.84</v>
      </c>
      <c r="R3396" s="10">
        <f t="shared" si="267"/>
        <v>42440.416504629626</v>
      </c>
      <c r="S3396">
        <f t="shared" si="268"/>
        <v>42463.708333333328</v>
      </c>
      <c r="T3396">
        <f t="shared" si="269"/>
        <v>2016</v>
      </c>
    </row>
    <row r="3397" spans="1:20" ht="48" x14ac:dyDescent="0.2">
      <c r="A3397">
        <v>3701</v>
      </c>
      <c r="B3397" s="3" t="s">
        <v>3698</v>
      </c>
      <c r="C3397" s="3" t="s">
        <v>7811</v>
      </c>
      <c r="D3397" s="6">
        <v>1500</v>
      </c>
      <c r="E3397" s="8">
        <v>1505</v>
      </c>
      <c r="F3397" t="s">
        <v>8218</v>
      </c>
      <c r="G3397" t="s">
        <v>8224</v>
      </c>
      <c r="H3397" t="s">
        <v>8246</v>
      </c>
      <c r="I3397" s="12">
        <v>1433422793</v>
      </c>
      <c r="J3397" s="12">
        <v>1430830793</v>
      </c>
      <c r="K3397" t="b">
        <v>0</v>
      </c>
      <c r="L3397">
        <v>39</v>
      </c>
      <c r="M3397" t="b">
        <v>1</v>
      </c>
      <c r="N3397" t="s">
        <v>8273</v>
      </c>
      <c r="O3397" t="s">
        <v>8274</v>
      </c>
      <c r="P3397">
        <f t="shared" si="265"/>
        <v>100</v>
      </c>
      <c r="Q3397">
        <f t="shared" si="266"/>
        <v>38.590000000000003</v>
      </c>
      <c r="R3397" s="10">
        <f t="shared" si="267"/>
        <v>42129.541585648149</v>
      </c>
      <c r="S3397">
        <f t="shared" si="268"/>
        <v>42159.541585648149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0">
        <f t="shared" si="267"/>
        <v>41764.44663194444</v>
      </c>
      <c r="S3398">
        <f t="shared" si="268"/>
        <v>41791.165972222225</v>
      </c>
      <c r="T3398">
        <f t="shared" si="269"/>
        <v>2014</v>
      </c>
    </row>
    <row r="3399" spans="1:20" ht="48" x14ac:dyDescent="0.2">
      <c r="A3399">
        <v>3244</v>
      </c>
      <c r="B3399" s="3" t="s">
        <v>3244</v>
      </c>
      <c r="C3399" s="3" t="s">
        <v>7354</v>
      </c>
      <c r="D3399" s="6">
        <v>1600</v>
      </c>
      <c r="E3399" s="8">
        <v>1647</v>
      </c>
      <c r="F3399" t="s">
        <v>8218</v>
      </c>
      <c r="G3399" t="s">
        <v>8224</v>
      </c>
      <c r="H3399" t="s">
        <v>8246</v>
      </c>
      <c r="I3399" s="12">
        <v>1480613982</v>
      </c>
      <c r="J3399" s="12">
        <v>1478018382</v>
      </c>
      <c r="K3399" t="b">
        <v>0</v>
      </c>
      <c r="L3399">
        <v>69</v>
      </c>
      <c r="M3399" t="b">
        <v>1</v>
      </c>
      <c r="N3399" t="s">
        <v>8273</v>
      </c>
      <c r="O3399" t="s">
        <v>8274</v>
      </c>
      <c r="P3399">
        <f t="shared" si="265"/>
        <v>103</v>
      </c>
      <c r="Q3399">
        <f t="shared" si="266"/>
        <v>23.87</v>
      </c>
      <c r="R3399" s="10">
        <f t="shared" si="267"/>
        <v>42675.694236111114</v>
      </c>
      <c r="S3399">
        <f t="shared" si="268"/>
        <v>42705.735902777778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0">
        <f t="shared" si="267"/>
        <v>41941.75203703704</v>
      </c>
      <c r="S3400">
        <f t="shared" si="268"/>
        <v>41964.708333333328</v>
      </c>
      <c r="T3400">
        <f t="shared" si="269"/>
        <v>2014</v>
      </c>
    </row>
    <row r="3401" spans="1:20" ht="48" x14ac:dyDescent="0.2">
      <c r="A3401">
        <v>3528</v>
      </c>
      <c r="B3401" s="3" t="s">
        <v>3527</v>
      </c>
      <c r="C3401" s="3" t="s">
        <v>7638</v>
      </c>
      <c r="D3401" s="6">
        <v>1650</v>
      </c>
      <c r="E3401" s="8">
        <v>1669</v>
      </c>
      <c r="F3401" t="s">
        <v>8218</v>
      </c>
      <c r="G3401" t="s">
        <v>8224</v>
      </c>
      <c r="H3401" t="s">
        <v>8246</v>
      </c>
      <c r="I3401" s="12">
        <v>1484740918</v>
      </c>
      <c r="J3401" s="12">
        <v>1483012918</v>
      </c>
      <c r="K3401" t="b">
        <v>0</v>
      </c>
      <c r="L3401">
        <v>37</v>
      </c>
      <c r="M3401" t="b">
        <v>1</v>
      </c>
      <c r="N3401" t="s">
        <v>8273</v>
      </c>
      <c r="O3401" t="s">
        <v>8274</v>
      </c>
      <c r="P3401">
        <f t="shared" si="265"/>
        <v>101</v>
      </c>
      <c r="Q3401">
        <f t="shared" si="266"/>
        <v>45.11</v>
      </c>
      <c r="R3401" s="10">
        <f t="shared" si="267"/>
        <v>42733.50136574074</v>
      </c>
      <c r="S3401">
        <f t="shared" si="268"/>
        <v>42753.50136574074</v>
      </c>
      <c r="T3401">
        <f t="shared" si="269"/>
        <v>2017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ref="P3402:P3465" si="270">ROUND((E3402/D3402)*100,0)</f>
        <v>100</v>
      </c>
      <c r="Q3402">
        <f t="shared" ref="Q3402:Q3465" si="271">IFERROR(ROUND(E3402/L3402,2),0)</f>
        <v>118.13</v>
      </c>
      <c r="R3402" s="10">
        <f t="shared" si="267"/>
        <v>41834.953865740739</v>
      </c>
      <c r="S3402">
        <f t="shared" si="268"/>
        <v>41879.953865740739</v>
      </c>
      <c r="T3402">
        <f t="shared" si="269"/>
        <v>2014</v>
      </c>
    </row>
    <row r="3403" spans="1:20" ht="48" x14ac:dyDescent="0.2">
      <c r="A3403">
        <v>1292</v>
      </c>
      <c r="B3403" s="3" t="s">
        <v>1293</v>
      </c>
      <c r="C3403" s="3" t="s">
        <v>5402</v>
      </c>
      <c r="D3403" s="6">
        <v>1700</v>
      </c>
      <c r="E3403" s="8">
        <v>1870</v>
      </c>
      <c r="F3403" t="s">
        <v>8218</v>
      </c>
      <c r="G3403" t="s">
        <v>8224</v>
      </c>
      <c r="H3403" t="s">
        <v>8246</v>
      </c>
      <c r="I3403" s="12">
        <v>1444172340</v>
      </c>
      <c r="J3403" s="12">
        <v>1441822828</v>
      </c>
      <c r="K3403" t="b">
        <v>0</v>
      </c>
      <c r="L3403">
        <v>52</v>
      </c>
      <c r="M3403" t="b">
        <v>1</v>
      </c>
      <c r="N3403" t="s">
        <v>8273</v>
      </c>
      <c r="O3403" t="s">
        <v>8274</v>
      </c>
      <c r="P3403">
        <f t="shared" si="270"/>
        <v>110</v>
      </c>
      <c r="Q3403">
        <f t="shared" si="271"/>
        <v>35.96</v>
      </c>
      <c r="R3403" s="10">
        <f t="shared" si="267"/>
        <v>42256.764212962968</v>
      </c>
      <c r="S3403">
        <f t="shared" si="268"/>
        <v>42283.957638888889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70"/>
        <v>110</v>
      </c>
      <c r="Q3404">
        <f t="shared" si="271"/>
        <v>99.79</v>
      </c>
      <c r="R3404" s="10">
        <f t="shared" si="267"/>
        <v>42290.61855324074</v>
      </c>
      <c r="S3404">
        <f t="shared" si="268"/>
        <v>42320.104861111111</v>
      </c>
      <c r="T3404">
        <f t="shared" si="269"/>
        <v>2015</v>
      </c>
    </row>
    <row r="3405" spans="1:20" ht="48" x14ac:dyDescent="0.2">
      <c r="A3405">
        <v>3355</v>
      </c>
      <c r="B3405" s="3" t="s">
        <v>3354</v>
      </c>
      <c r="C3405" s="3" t="s">
        <v>7465</v>
      </c>
      <c r="D3405" s="6">
        <v>1750</v>
      </c>
      <c r="E3405" s="8">
        <v>2210</v>
      </c>
      <c r="F3405" t="s">
        <v>8218</v>
      </c>
      <c r="G3405" t="s">
        <v>8224</v>
      </c>
      <c r="H3405" t="s">
        <v>8246</v>
      </c>
      <c r="I3405" s="12">
        <v>1462879020</v>
      </c>
      <c r="J3405" s="12">
        <v>1461941527</v>
      </c>
      <c r="K3405" t="b">
        <v>0</v>
      </c>
      <c r="L3405">
        <v>15</v>
      </c>
      <c r="M3405" t="b">
        <v>1</v>
      </c>
      <c r="N3405" t="s">
        <v>8273</v>
      </c>
      <c r="O3405" t="s">
        <v>8274</v>
      </c>
      <c r="P3405">
        <f t="shared" si="270"/>
        <v>126</v>
      </c>
      <c r="Q3405">
        <f t="shared" si="271"/>
        <v>147.33000000000001</v>
      </c>
      <c r="R3405" s="10">
        <f t="shared" si="267"/>
        <v>42489.619525462964</v>
      </c>
      <c r="S3405">
        <f t="shared" si="268"/>
        <v>42500.470138888893</v>
      </c>
      <c r="T3405">
        <f t="shared" si="269"/>
        <v>2016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70"/>
        <v>122</v>
      </c>
      <c r="Q3406">
        <f t="shared" si="271"/>
        <v>203.33</v>
      </c>
      <c r="R3406" s="10">
        <f t="shared" si="267"/>
        <v>42152.503495370373</v>
      </c>
      <c r="S3406">
        <f t="shared" si="268"/>
        <v>42172.503495370373</v>
      </c>
      <c r="T3406">
        <f t="shared" si="269"/>
        <v>2015</v>
      </c>
    </row>
    <row r="3407" spans="1:20" ht="48" x14ac:dyDescent="0.2">
      <c r="A3407">
        <v>3270</v>
      </c>
      <c r="B3407" s="3" t="s">
        <v>3270</v>
      </c>
      <c r="C3407" s="3" t="s">
        <v>7380</v>
      </c>
      <c r="D3407" s="6">
        <v>1800</v>
      </c>
      <c r="E3407" s="8">
        <v>1830</v>
      </c>
      <c r="F3407" t="s">
        <v>8218</v>
      </c>
      <c r="G3407" t="s">
        <v>8224</v>
      </c>
      <c r="H3407" t="s">
        <v>8246</v>
      </c>
      <c r="I3407" s="12">
        <v>1436705265</v>
      </c>
      <c r="J3407" s="12">
        <v>1434113265</v>
      </c>
      <c r="K3407" t="b">
        <v>1</v>
      </c>
      <c r="L3407">
        <v>30</v>
      </c>
      <c r="M3407" t="b">
        <v>1</v>
      </c>
      <c r="N3407" t="s">
        <v>8273</v>
      </c>
      <c r="O3407" t="s">
        <v>8274</v>
      </c>
      <c r="P3407">
        <f t="shared" si="270"/>
        <v>102</v>
      </c>
      <c r="Q3407">
        <f t="shared" si="271"/>
        <v>61</v>
      </c>
      <c r="R3407" s="10">
        <f t="shared" si="267"/>
        <v>42167.533159722225</v>
      </c>
      <c r="S3407">
        <f t="shared" si="268"/>
        <v>42197.533159722225</v>
      </c>
      <c r="T3407">
        <f t="shared" si="269"/>
        <v>2015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70"/>
        <v>100</v>
      </c>
      <c r="Q3408">
        <f t="shared" si="271"/>
        <v>110.23</v>
      </c>
      <c r="R3408" s="10">
        <f t="shared" si="267"/>
        <v>41791.492777777778</v>
      </c>
      <c r="S3408">
        <f t="shared" si="268"/>
        <v>41836.492777777778</v>
      </c>
      <c r="T3408">
        <f t="shared" si="269"/>
        <v>2014</v>
      </c>
    </row>
    <row r="3409" spans="1:20" ht="48" x14ac:dyDescent="0.2">
      <c r="A3409">
        <v>3609</v>
      </c>
      <c r="B3409" s="3" t="s">
        <v>3608</v>
      </c>
      <c r="C3409" s="3" t="s">
        <v>7719</v>
      </c>
      <c r="D3409" s="6">
        <v>1960</v>
      </c>
      <c r="E3409" s="8">
        <v>3005</v>
      </c>
      <c r="F3409" t="s">
        <v>8218</v>
      </c>
      <c r="G3409" t="s">
        <v>8224</v>
      </c>
      <c r="H3409" t="s">
        <v>8246</v>
      </c>
      <c r="I3409" s="12">
        <v>1459378085</v>
      </c>
      <c r="J3409" s="12">
        <v>1456789685</v>
      </c>
      <c r="K3409" t="b">
        <v>0</v>
      </c>
      <c r="L3409">
        <v>21</v>
      </c>
      <c r="M3409" t="b">
        <v>1</v>
      </c>
      <c r="N3409" t="s">
        <v>8273</v>
      </c>
      <c r="O3409" t="s">
        <v>8274</v>
      </c>
      <c r="P3409">
        <f t="shared" si="270"/>
        <v>153</v>
      </c>
      <c r="Q3409">
        <f t="shared" si="271"/>
        <v>143.1</v>
      </c>
      <c r="R3409" s="10">
        <f t="shared" si="267"/>
        <v>42429.991724537031</v>
      </c>
      <c r="S3409">
        <f t="shared" si="268"/>
        <v>42459.950057870374</v>
      </c>
      <c r="T3409">
        <f t="shared" si="269"/>
        <v>2016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70"/>
        <v>211</v>
      </c>
      <c r="Q3410">
        <f t="shared" si="271"/>
        <v>58.61</v>
      </c>
      <c r="R3410" s="10">
        <f t="shared" si="267"/>
        <v>41808.991944444446</v>
      </c>
      <c r="S3410">
        <f t="shared" si="268"/>
        <v>41838.991944444446</v>
      </c>
      <c r="T3410">
        <f t="shared" si="269"/>
        <v>2014</v>
      </c>
    </row>
    <row r="3411" spans="1:20" ht="48" x14ac:dyDescent="0.2">
      <c r="A3411">
        <v>533</v>
      </c>
      <c r="B3411" s="3" t="s">
        <v>534</v>
      </c>
      <c r="C3411" s="3" t="s">
        <v>4643</v>
      </c>
      <c r="D3411" s="6">
        <v>2000</v>
      </c>
      <c r="E3411" s="8">
        <v>2004</v>
      </c>
      <c r="F3411" t="s">
        <v>8218</v>
      </c>
      <c r="G3411" t="s">
        <v>8224</v>
      </c>
      <c r="H3411" t="s">
        <v>8246</v>
      </c>
      <c r="I3411" s="12">
        <v>1463394365</v>
      </c>
      <c r="J3411" s="12">
        <v>1461320765</v>
      </c>
      <c r="K3411" t="b">
        <v>0</v>
      </c>
      <c r="L3411">
        <v>17</v>
      </c>
      <c r="M3411" t="b">
        <v>1</v>
      </c>
      <c r="N3411" t="s">
        <v>8273</v>
      </c>
      <c r="O3411" t="s">
        <v>8274</v>
      </c>
      <c r="P3411">
        <f t="shared" si="270"/>
        <v>100</v>
      </c>
      <c r="Q3411">
        <f t="shared" si="271"/>
        <v>117.88</v>
      </c>
      <c r="R3411" s="10">
        <f t="shared" si="267"/>
        <v>42482.43478009259</v>
      </c>
      <c r="S3411">
        <f t="shared" si="268"/>
        <v>42506.43478009259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70"/>
        <v>109</v>
      </c>
      <c r="Q3412">
        <f t="shared" si="271"/>
        <v>81.38</v>
      </c>
      <c r="R3412" s="10">
        <f t="shared" si="267"/>
        <v>42500.041550925926</v>
      </c>
      <c r="S3412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70"/>
        <v>104</v>
      </c>
      <c r="Q3413">
        <f t="shared" si="271"/>
        <v>199.17</v>
      </c>
      <c r="R3413" s="10">
        <f t="shared" si="267"/>
        <v>42265.022824074069</v>
      </c>
      <c r="S3413">
        <f t="shared" si="268"/>
        <v>42285.022824074069</v>
      </c>
      <c r="T3413">
        <f t="shared" si="269"/>
        <v>2015</v>
      </c>
    </row>
    <row r="3414" spans="1:20" ht="32" x14ac:dyDescent="0.2">
      <c r="A3414">
        <v>535</v>
      </c>
      <c r="B3414" s="3" t="s">
        <v>536</v>
      </c>
      <c r="C3414" s="3" t="s">
        <v>4645</v>
      </c>
      <c r="D3414" s="6">
        <v>2000</v>
      </c>
      <c r="E3414" s="8">
        <v>2050</v>
      </c>
      <c r="F3414" t="s">
        <v>8218</v>
      </c>
      <c r="G3414" t="s">
        <v>8224</v>
      </c>
      <c r="H3414" t="s">
        <v>8246</v>
      </c>
      <c r="I3414" s="12">
        <v>1483707905</v>
      </c>
      <c r="J3414" s="12">
        <v>1481115905</v>
      </c>
      <c r="K3414" t="b">
        <v>0</v>
      </c>
      <c r="L3414">
        <v>59</v>
      </c>
      <c r="M3414" t="b">
        <v>1</v>
      </c>
      <c r="N3414" t="s">
        <v>8273</v>
      </c>
      <c r="O3414" t="s">
        <v>8274</v>
      </c>
      <c r="P3414">
        <f t="shared" si="270"/>
        <v>103</v>
      </c>
      <c r="Q3414">
        <f t="shared" si="271"/>
        <v>34.75</v>
      </c>
      <c r="R3414" s="10">
        <f t="shared" si="267"/>
        <v>42711.545196759253</v>
      </c>
      <c r="S3414">
        <f t="shared" si="268"/>
        <v>42741.545196759253</v>
      </c>
      <c r="T3414">
        <f t="shared" si="269"/>
        <v>2017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70"/>
        <v>130</v>
      </c>
      <c r="Q3415">
        <f t="shared" si="271"/>
        <v>46.43</v>
      </c>
      <c r="R3415" s="10">
        <f t="shared" si="267"/>
        <v>42053.733078703706</v>
      </c>
      <c r="S341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70"/>
        <v>104</v>
      </c>
      <c r="Q3416">
        <f t="shared" si="271"/>
        <v>70.569999999999993</v>
      </c>
      <c r="R3416" s="10">
        <f t="shared" si="267"/>
        <v>42675.832465277781</v>
      </c>
      <c r="S3416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70"/>
        <v>100</v>
      </c>
      <c r="Q3417">
        <f t="shared" si="271"/>
        <v>22.22</v>
      </c>
      <c r="R3417" s="10">
        <f t="shared" si="267"/>
        <v>42467.144166666665</v>
      </c>
      <c r="S3417">
        <f t="shared" si="268"/>
        <v>42477.979166666672</v>
      </c>
      <c r="T3417">
        <f t="shared" si="269"/>
        <v>2016</v>
      </c>
    </row>
    <row r="3418" spans="1:20" ht="48" x14ac:dyDescent="0.2">
      <c r="A3418">
        <v>1285</v>
      </c>
      <c r="B3418" s="3" t="s">
        <v>1286</v>
      </c>
      <c r="C3418" s="3" t="s">
        <v>5395</v>
      </c>
      <c r="D3418" s="6">
        <v>2000</v>
      </c>
      <c r="E3418" s="8">
        <v>2033</v>
      </c>
      <c r="F3418" t="s">
        <v>8218</v>
      </c>
      <c r="G3418" t="s">
        <v>8224</v>
      </c>
      <c r="H3418" t="s">
        <v>8246</v>
      </c>
      <c r="I3418" s="12">
        <v>1434808775</v>
      </c>
      <c r="J3418" s="12">
        <v>1433512775</v>
      </c>
      <c r="K3418" t="b">
        <v>0</v>
      </c>
      <c r="L3418">
        <v>63</v>
      </c>
      <c r="M3418" t="b">
        <v>1</v>
      </c>
      <c r="N3418" t="s">
        <v>8273</v>
      </c>
      <c r="O3418" t="s">
        <v>8274</v>
      </c>
      <c r="P3418">
        <f t="shared" si="270"/>
        <v>102</v>
      </c>
      <c r="Q3418">
        <f t="shared" si="271"/>
        <v>32.270000000000003</v>
      </c>
      <c r="R3418" s="10">
        <f t="shared" si="267"/>
        <v>42160.583043981482</v>
      </c>
      <c r="S3418">
        <f t="shared" si="268"/>
        <v>42175.583043981482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70"/>
        <v>100</v>
      </c>
      <c r="Q3419">
        <f t="shared" si="271"/>
        <v>37.78</v>
      </c>
      <c r="R3419" s="10">
        <f t="shared" si="267"/>
        <v>41894.91375</v>
      </c>
      <c r="S3419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70"/>
        <v>101</v>
      </c>
      <c r="Q3420">
        <f t="shared" si="271"/>
        <v>72.05</v>
      </c>
      <c r="R3420" s="10">
        <f t="shared" si="267"/>
        <v>41752.83457175926</v>
      </c>
      <c r="S3420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70"/>
        <v>107</v>
      </c>
      <c r="Q3421">
        <f t="shared" si="271"/>
        <v>63.7</v>
      </c>
      <c r="R3421" s="10">
        <f t="shared" si="267"/>
        <v>42448.821585648147</v>
      </c>
      <c r="S3421">
        <f t="shared" si="268"/>
        <v>42466.895833333328</v>
      </c>
      <c r="T3421">
        <f t="shared" si="269"/>
        <v>2016</v>
      </c>
    </row>
    <row r="3422" spans="1:20" ht="48" x14ac:dyDescent="0.2">
      <c r="A3422">
        <v>1298</v>
      </c>
      <c r="B3422" s="3" t="s">
        <v>1299</v>
      </c>
      <c r="C3422" s="3" t="s">
        <v>5408</v>
      </c>
      <c r="D3422" s="6">
        <v>2000</v>
      </c>
      <c r="E3422" s="8">
        <v>2093</v>
      </c>
      <c r="F3422" t="s">
        <v>8218</v>
      </c>
      <c r="G3422" t="s">
        <v>8224</v>
      </c>
      <c r="H3422" t="s">
        <v>8246</v>
      </c>
      <c r="I3422" s="12">
        <v>1461860432</v>
      </c>
      <c r="J3422" s="12">
        <v>1459268432</v>
      </c>
      <c r="K3422" t="b">
        <v>0</v>
      </c>
      <c r="L3422">
        <v>33</v>
      </c>
      <c r="M3422" t="b">
        <v>1</v>
      </c>
      <c r="N3422" t="s">
        <v>8273</v>
      </c>
      <c r="O3422" t="s">
        <v>8274</v>
      </c>
      <c r="P3422">
        <f t="shared" si="270"/>
        <v>105</v>
      </c>
      <c r="Q3422">
        <f t="shared" si="271"/>
        <v>63.42</v>
      </c>
      <c r="R3422" s="10">
        <f t="shared" si="267"/>
        <v>42458.680925925932</v>
      </c>
      <c r="S3422">
        <f t="shared" si="268"/>
        <v>42488.680925925932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70"/>
        <v>101</v>
      </c>
      <c r="Q3423">
        <f t="shared" si="271"/>
        <v>103.21</v>
      </c>
      <c r="R3423" s="10">
        <f t="shared" si="267"/>
        <v>42037.791238425925</v>
      </c>
      <c r="S3423">
        <f t="shared" si="268"/>
        <v>42067.791238425925</v>
      </c>
      <c r="T3423">
        <f t="shared" si="269"/>
        <v>2015</v>
      </c>
    </row>
    <row r="3424" spans="1:20" ht="48" x14ac:dyDescent="0.2">
      <c r="A3424">
        <v>3161</v>
      </c>
      <c r="B3424" s="3" t="s">
        <v>3161</v>
      </c>
      <c r="C3424" s="3" t="s">
        <v>7271</v>
      </c>
      <c r="D3424" s="6">
        <v>2000</v>
      </c>
      <c r="E3424" s="8">
        <v>2102</v>
      </c>
      <c r="F3424" t="s">
        <v>8218</v>
      </c>
      <c r="G3424" t="s">
        <v>8224</v>
      </c>
      <c r="H3424" t="s">
        <v>8246</v>
      </c>
      <c r="I3424" s="12">
        <v>1413377522</v>
      </c>
      <c r="J3424" s="12">
        <v>1410785522</v>
      </c>
      <c r="K3424" t="b">
        <v>1</v>
      </c>
      <c r="L3424">
        <v>74</v>
      </c>
      <c r="M3424" t="b">
        <v>1</v>
      </c>
      <c r="N3424" t="s">
        <v>8273</v>
      </c>
      <c r="O3424" t="s">
        <v>8274</v>
      </c>
      <c r="P3424">
        <f t="shared" si="270"/>
        <v>105</v>
      </c>
      <c r="Q3424">
        <f t="shared" si="271"/>
        <v>28.41</v>
      </c>
      <c r="R3424" s="10">
        <f t="shared" si="267"/>
        <v>41897.536134259259</v>
      </c>
      <c r="S3424">
        <f t="shared" si="268"/>
        <v>41927.536134259259</v>
      </c>
      <c r="T3424">
        <f t="shared" si="269"/>
        <v>2014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70"/>
        <v>140</v>
      </c>
      <c r="Q3425">
        <f t="shared" si="271"/>
        <v>35</v>
      </c>
      <c r="R3425" s="10">
        <f t="shared" si="267"/>
        <v>42088.911354166667</v>
      </c>
      <c r="S342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70"/>
        <v>104</v>
      </c>
      <c r="Q3426">
        <f t="shared" si="271"/>
        <v>81.78</v>
      </c>
      <c r="R3426" s="10">
        <f t="shared" si="267"/>
        <v>42018.676898148144</v>
      </c>
      <c r="S3426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70"/>
        <v>103</v>
      </c>
      <c r="Q3427">
        <f t="shared" si="271"/>
        <v>297.02999999999997</v>
      </c>
      <c r="R3427" s="10">
        <f t="shared" si="267"/>
        <v>41884.617314814815</v>
      </c>
      <c r="S3427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70"/>
        <v>108</v>
      </c>
      <c r="Q3428">
        <f t="shared" si="271"/>
        <v>46.61</v>
      </c>
      <c r="R3428" s="10">
        <f t="shared" si="267"/>
        <v>41884.056747685187</v>
      </c>
      <c r="S3428">
        <f t="shared" si="268"/>
        <v>41903.083333333336</v>
      </c>
      <c r="T3428">
        <f t="shared" si="269"/>
        <v>2014</v>
      </c>
    </row>
    <row r="3429" spans="1:20" ht="48" x14ac:dyDescent="0.2">
      <c r="A3429">
        <v>3216</v>
      </c>
      <c r="B3429" s="3" t="s">
        <v>3216</v>
      </c>
      <c r="C3429" s="3" t="s">
        <v>7326</v>
      </c>
      <c r="D3429" s="6">
        <v>2000</v>
      </c>
      <c r="E3429" s="8">
        <v>2001</v>
      </c>
      <c r="F3429" t="s">
        <v>8218</v>
      </c>
      <c r="G3429" t="s">
        <v>8224</v>
      </c>
      <c r="H3429" t="s">
        <v>8246</v>
      </c>
      <c r="I3429" s="12">
        <v>1436625000</v>
      </c>
      <c r="J3429" s="12">
        <v>1433934371</v>
      </c>
      <c r="K3429" t="b">
        <v>1</v>
      </c>
      <c r="L3429">
        <v>35</v>
      </c>
      <c r="M3429" t="b">
        <v>1</v>
      </c>
      <c r="N3429" t="s">
        <v>8273</v>
      </c>
      <c r="O3429" t="s">
        <v>8274</v>
      </c>
      <c r="P3429">
        <f t="shared" si="270"/>
        <v>100</v>
      </c>
      <c r="Q3429">
        <f t="shared" si="271"/>
        <v>57.17</v>
      </c>
      <c r="R3429" s="10">
        <f t="shared" si="267"/>
        <v>42165.462627314817</v>
      </c>
      <c r="S3429">
        <f t="shared" si="268"/>
        <v>42196.604166666672</v>
      </c>
      <c r="T3429">
        <f t="shared" si="269"/>
        <v>2015</v>
      </c>
    </row>
    <row r="3430" spans="1:20" ht="48" x14ac:dyDescent="0.2">
      <c r="A3430">
        <v>3257</v>
      </c>
      <c r="B3430" s="3" t="s">
        <v>3257</v>
      </c>
      <c r="C3430" s="3" t="s">
        <v>7367</v>
      </c>
      <c r="D3430" s="6">
        <v>2000</v>
      </c>
      <c r="E3430" s="8">
        <v>2125.9899999999998</v>
      </c>
      <c r="F3430" t="s">
        <v>8218</v>
      </c>
      <c r="G3430" t="s">
        <v>8224</v>
      </c>
      <c r="H3430" t="s">
        <v>8246</v>
      </c>
      <c r="I3430" s="12">
        <v>1487769952</v>
      </c>
      <c r="J3430" s="12">
        <v>1485177952</v>
      </c>
      <c r="K3430" t="b">
        <v>0</v>
      </c>
      <c r="L3430">
        <v>41</v>
      </c>
      <c r="M3430" t="b">
        <v>1</v>
      </c>
      <c r="N3430" t="s">
        <v>8273</v>
      </c>
      <c r="O3430" t="s">
        <v>8274</v>
      </c>
      <c r="P3430">
        <f t="shared" si="270"/>
        <v>106</v>
      </c>
      <c r="Q3430">
        <f t="shared" si="271"/>
        <v>51.85</v>
      </c>
      <c r="R3430" s="10">
        <f t="shared" si="267"/>
        <v>42758.559629629628</v>
      </c>
      <c r="S3430">
        <f t="shared" si="268"/>
        <v>42788.559629629628</v>
      </c>
      <c r="T3430">
        <f t="shared" si="269"/>
        <v>2017</v>
      </c>
    </row>
    <row r="3431" spans="1:20" ht="80" x14ac:dyDescent="0.2">
      <c r="A3431">
        <v>3290</v>
      </c>
      <c r="B3431" s="3" t="s">
        <v>3290</v>
      </c>
      <c r="C3431" s="3" t="s">
        <v>7400</v>
      </c>
      <c r="D3431" s="6">
        <v>2000</v>
      </c>
      <c r="E3431" s="8">
        <v>2424</v>
      </c>
      <c r="F3431" t="s">
        <v>8218</v>
      </c>
      <c r="G3431" t="s">
        <v>8224</v>
      </c>
      <c r="H3431" t="s">
        <v>8246</v>
      </c>
      <c r="I3431" s="12">
        <v>1489234891</v>
      </c>
      <c r="J3431" s="12">
        <v>1486642891</v>
      </c>
      <c r="K3431" t="b">
        <v>0</v>
      </c>
      <c r="L3431">
        <v>72</v>
      </c>
      <c r="M3431" t="b">
        <v>1</v>
      </c>
      <c r="N3431" t="s">
        <v>8273</v>
      </c>
      <c r="O3431" t="s">
        <v>8274</v>
      </c>
      <c r="P3431">
        <f t="shared" si="270"/>
        <v>121</v>
      </c>
      <c r="Q3431">
        <f t="shared" si="271"/>
        <v>33.67</v>
      </c>
      <c r="R3431" s="10">
        <f t="shared" si="267"/>
        <v>42775.51494212963</v>
      </c>
      <c r="S3431">
        <f t="shared" si="268"/>
        <v>42805.51494212963</v>
      </c>
      <c r="T3431">
        <f t="shared" si="269"/>
        <v>2017</v>
      </c>
    </row>
    <row r="3432" spans="1:20" ht="48" x14ac:dyDescent="0.2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 s="12">
        <v>1462741200</v>
      </c>
      <c r="J3432" s="12">
        <v>1461503654</v>
      </c>
      <c r="K3432" t="b">
        <v>0</v>
      </c>
      <c r="L3432">
        <v>22</v>
      </c>
      <c r="M3432" t="b">
        <v>1</v>
      </c>
      <c r="N3432" t="s">
        <v>8273</v>
      </c>
      <c r="O3432" t="s">
        <v>8274</v>
      </c>
      <c r="P3432">
        <f t="shared" si="270"/>
        <v>119</v>
      </c>
      <c r="Q3432">
        <f t="shared" si="271"/>
        <v>108.59</v>
      </c>
      <c r="R3432" s="10">
        <f t="shared" si="267"/>
        <v>42484.551550925928</v>
      </c>
      <c r="S3432">
        <f t="shared" si="268"/>
        <v>42498.875</v>
      </c>
      <c r="T3432">
        <f t="shared" si="269"/>
        <v>2016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70"/>
        <v>100</v>
      </c>
      <c r="Q3433">
        <f t="shared" si="271"/>
        <v>95.24</v>
      </c>
      <c r="R3433" s="10">
        <f t="shared" si="267"/>
        <v>41839.730937500004</v>
      </c>
      <c r="S3433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70"/>
        <v>110</v>
      </c>
      <c r="Q3434">
        <f t="shared" si="271"/>
        <v>52.21</v>
      </c>
      <c r="R3434" s="10">
        <f t="shared" si="267"/>
        <v>42380.581180555557</v>
      </c>
      <c r="S343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70"/>
        <v>100</v>
      </c>
      <c r="Q3435">
        <f t="shared" si="271"/>
        <v>134.15</v>
      </c>
      <c r="R3435" s="10">
        <f t="shared" si="267"/>
        <v>41776.063136574077</v>
      </c>
      <c r="S343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70"/>
        <v>106</v>
      </c>
      <c r="Q3436">
        <f t="shared" si="271"/>
        <v>62.83</v>
      </c>
      <c r="R3436" s="10">
        <f t="shared" si="267"/>
        <v>41800.380428240744</v>
      </c>
      <c r="S3436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70"/>
        <v>112</v>
      </c>
      <c r="Q3437">
        <f t="shared" si="271"/>
        <v>58.95</v>
      </c>
      <c r="R3437" s="10">
        <f t="shared" si="267"/>
        <v>42572.61681712963</v>
      </c>
      <c r="S3437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70"/>
        <v>106</v>
      </c>
      <c r="Q3438">
        <f t="shared" si="271"/>
        <v>143.11000000000001</v>
      </c>
      <c r="R3438" s="10">
        <f t="shared" si="267"/>
        <v>41851.541585648149</v>
      </c>
      <c r="S3438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70"/>
        <v>101</v>
      </c>
      <c r="Q3439">
        <f t="shared" si="271"/>
        <v>84.17</v>
      </c>
      <c r="R3439" s="10">
        <f t="shared" si="267"/>
        <v>42205.710879629631</v>
      </c>
      <c r="S3439">
        <f t="shared" si="268"/>
        <v>42235.710879629631</v>
      </c>
      <c r="T3439">
        <f t="shared" si="269"/>
        <v>2015</v>
      </c>
    </row>
    <row r="3440" spans="1:20" ht="48" x14ac:dyDescent="0.2">
      <c r="A3440">
        <v>3357</v>
      </c>
      <c r="B3440" s="3" t="s">
        <v>3356</v>
      </c>
      <c r="C3440" s="3" t="s">
        <v>7467</v>
      </c>
      <c r="D3440" s="6">
        <v>2000</v>
      </c>
      <c r="E3440" s="8">
        <v>2020</v>
      </c>
      <c r="F3440" t="s">
        <v>8218</v>
      </c>
      <c r="G3440" t="s">
        <v>8224</v>
      </c>
      <c r="H3440" t="s">
        <v>8246</v>
      </c>
      <c r="I3440" s="12">
        <v>1406887310</v>
      </c>
      <c r="J3440" s="12">
        <v>1404295310</v>
      </c>
      <c r="K3440" t="b">
        <v>0</v>
      </c>
      <c r="L3440">
        <v>21</v>
      </c>
      <c r="M3440" t="b">
        <v>1</v>
      </c>
      <c r="N3440" t="s">
        <v>8273</v>
      </c>
      <c r="O3440" t="s">
        <v>8274</v>
      </c>
      <c r="P3440">
        <f t="shared" si="270"/>
        <v>101</v>
      </c>
      <c r="Q3440">
        <f t="shared" si="271"/>
        <v>96.19</v>
      </c>
      <c r="R3440" s="10">
        <f t="shared" si="267"/>
        <v>41822.417939814812</v>
      </c>
      <c r="S3440">
        <f t="shared" si="268"/>
        <v>41852.417939814812</v>
      </c>
      <c r="T3440">
        <f t="shared" si="269"/>
        <v>2014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70"/>
        <v>135</v>
      </c>
      <c r="Q3441">
        <f t="shared" si="271"/>
        <v>89.79</v>
      </c>
      <c r="R3441" s="10">
        <f t="shared" si="267"/>
        <v>42374.911226851851</v>
      </c>
      <c r="S3441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70"/>
        <v>105</v>
      </c>
      <c r="Q3442">
        <f t="shared" si="271"/>
        <v>64.16</v>
      </c>
      <c r="R3442" s="10">
        <f t="shared" si="267"/>
        <v>41809.12300925926</v>
      </c>
      <c r="S3442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70"/>
        <v>103</v>
      </c>
      <c r="Q3443">
        <f t="shared" si="271"/>
        <v>59.65</v>
      </c>
      <c r="R3443" s="10">
        <f t="shared" si="267"/>
        <v>42294.429641203707</v>
      </c>
      <c r="S3443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70"/>
        <v>100</v>
      </c>
      <c r="Q3444">
        <f t="shared" si="271"/>
        <v>31.25</v>
      </c>
      <c r="R3444" s="10">
        <f t="shared" si="267"/>
        <v>42124.841111111105</v>
      </c>
      <c r="S344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70"/>
        <v>186</v>
      </c>
      <c r="Q3445">
        <f t="shared" si="271"/>
        <v>41.22</v>
      </c>
      <c r="R3445" s="10">
        <f t="shared" si="267"/>
        <v>41861.524837962963</v>
      </c>
      <c r="S344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70"/>
        <v>289</v>
      </c>
      <c r="Q3446">
        <f t="shared" si="271"/>
        <v>43.35</v>
      </c>
      <c r="R3446" s="10">
        <f t="shared" si="267"/>
        <v>42521.291504629626</v>
      </c>
      <c r="S3446">
        <f t="shared" si="268"/>
        <v>42529.582638888889</v>
      </c>
      <c r="T3446">
        <f t="shared" si="269"/>
        <v>2016</v>
      </c>
    </row>
    <row r="3447" spans="1:20" ht="48" x14ac:dyDescent="0.2">
      <c r="A3447">
        <v>3373</v>
      </c>
      <c r="B3447" s="3" t="s">
        <v>3372</v>
      </c>
      <c r="C3447" s="3" t="s">
        <v>7483</v>
      </c>
      <c r="D3447" s="6">
        <v>2000</v>
      </c>
      <c r="E3447" s="8">
        <v>2005</v>
      </c>
      <c r="F3447" t="s">
        <v>8218</v>
      </c>
      <c r="G3447" t="s">
        <v>8224</v>
      </c>
      <c r="H3447" t="s">
        <v>8246</v>
      </c>
      <c r="I3447" s="12">
        <v>1437235200</v>
      </c>
      <c r="J3447" s="12">
        <v>1435177840</v>
      </c>
      <c r="K3447" t="b">
        <v>0</v>
      </c>
      <c r="L3447">
        <v>30</v>
      </c>
      <c r="M3447" t="b">
        <v>1</v>
      </c>
      <c r="N3447" t="s">
        <v>8273</v>
      </c>
      <c r="O3447" t="s">
        <v>8274</v>
      </c>
      <c r="P3447">
        <f t="shared" si="270"/>
        <v>100</v>
      </c>
      <c r="Q3447">
        <f t="shared" si="271"/>
        <v>66.83</v>
      </c>
      <c r="R3447" s="10">
        <f t="shared" si="267"/>
        <v>42179.854629629626</v>
      </c>
      <c r="S3447">
        <f t="shared" si="268"/>
        <v>42203.666666666672</v>
      </c>
      <c r="T3447">
        <f t="shared" si="269"/>
        <v>2015</v>
      </c>
    </row>
    <row r="3448" spans="1:20" ht="48" x14ac:dyDescent="0.2">
      <c r="A3448">
        <v>3379</v>
      </c>
      <c r="B3448" s="3" t="s">
        <v>3378</v>
      </c>
      <c r="C3448" s="3" t="s">
        <v>7489</v>
      </c>
      <c r="D3448" s="6">
        <v>2000</v>
      </c>
      <c r="E3448" s="8">
        <v>2073</v>
      </c>
      <c r="F3448" t="s">
        <v>8218</v>
      </c>
      <c r="G3448" t="s">
        <v>8224</v>
      </c>
      <c r="H3448" t="s">
        <v>8246</v>
      </c>
      <c r="I3448" s="12">
        <v>1440630000</v>
      </c>
      <c r="J3448" s="12">
        <v>1439122800</v>
      </c>
      <c r="K3448" t="b">
        <v>0</v>
      </c>
      <c r="L3448">
        <v>38</v>
      </c>
      <c r="M3448" t="b">
        <v>1</v>
      </c>
      <c r="N3448" t="s">
        <v>8273</v>
      </c>
      <c r="O3448" t="s">
        <v>8274</v>
      </c>
      <c r="P3448">
        <f t="shared" si="270"/>
        <v>104</v>
      </c>
      <c r="Q3448">
        <f t="shared" si="271"/>
        <v>54.55</v>
      </c>
      <c r="R3448" s="10">
        <f t="shared" si="267"/>
        <v>42225.513888888891</v>
      </c>
      <c r="S3448">
        <f t="shared" si="268"/>
        <v>42242.958333333328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70"/>
        <v>108</v>
      </c>
      <c r="Q3449">
        <f t="shared" si="271"/>
        <v>77</v>
      </c>
      <c r="R3449" s="10">
        <f t="shared" si="267"/>
        <v>42402.889027777783</v>
      </c>
      <c r="S3449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70"/>
        <v>110</v>
      </c>
      <c r="Q3450">
        <f t="shared" si="271"/>
        <v>51.22</v>
      </c>
      <c r="R3450" s="10">
        <f t="shared" si="267"/>
        <v>41960.119085648148</v>
      </c>
      <c r="S3450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70"/>
        <v>171</v>
      </c>
      <c r="Q3451">
        <f t="shared" si="271"/>
        <v>68.25</v>
      </c>
      <c r="R3451" s="10">
        <f t="shared" si="267"/>
        <v>42532.052523148144</v>
      </c>
      <c r="S3451">
        <f t="shared" si="268"/>
        <v>42560.166666666672</v>
      </c>
      <c r="T3451">
        <f t="shared" si="269"/>
        <v>2016</v>
      </c>
    </row>
    <row r="3452" spans="1:20" ht="48" x14ac:dyDescent="0.2">
      <c r="A3452">
        <v>3403</v>
      </c>
      <c r="B3452" s="3" t="s">
        <v>3402</v>
      </c>
      <c r="C3452" s="3" t="s">
        <v>7513</v>
      </c>
      <c r="D3452" s="6">
        <v>2000</v>
      </c>
      <c r="E3452" s="8">
        <v>2000</v>
      </c>
      <c r="F3452" t="s">
        <v>8218</v>
      </c>
      <c r="G3452" t="s">
        <v>8224</v>
      </c>
      <c r="H3452" t="s">
        <v>8246</v>
      </c>
      <c r="I3452" s="12">
        <v>1435230324</v>
      </c>
      <c r="J3452" s="12">
        <v>1432638324</v>
      </c>
      <c r="K3452" t="b">
        <v>0</v>
      </c>
      <c r="L3452">
        <v>17</v>
      </c>
      <c r="M3452" t="b">
        <v>1</v>
      </c>
      <c r="N3452" t="s">
        <v>8273</v>
      </c>
      <c r="O3452" t="s">
        <v>8274</v>
      </c>
      <c r="P3452">
        <f t="shared" si="270"/>
        <v>100</v>
      </c>
      <c r="Q3452">
        <f t="shared" si="271"/>
        <v>117.65</v>
      </c>
      <c r="R3452" s="10">
        <f t="shared" si="267"/>
        <v>42150.462083333332</v>
      </c>
      <c r="S3452">
        <f t="shared" si="268"/>
        <v>42180.462083333332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70"/>
        <v>101</v>
      </c>
      <c r="Q3453">
        <f t="shared" si="271"/>
        <v>41.13</v>
      </c>
      <c r="R3453" s="10">
        <f t="shared" si="267"/>
        <v>42088.723692129628</v>
      </c>
      <c r="S3453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70"/>
        <v>153</v>
      </c>
      <c r="Q3454">
        <f t="shared" si="271"/>
        <v>41.41</v>
      </c>
      <c r="R3454" s="10">
        <f t="shared" si="267"/>
        <v>41820.639189814814</v>
      </c>
      <c r="S3454">
        <f t="shared" si="268"/>
        <v>41843.165972222225</v>
      </c>
      <c r="T3454">
        <f t="shared" si="269"/>
        <v>2014</v>
      </c>
    </row>
    <row r="3455" spans="1:20" ht="64" x14ac:dyDescent="0.2">
      <c r="A3455">
        <v>3407</v>
      </c>
      <c r="B3455" s="3" t="s">
        <v>3406</v>
      </c>
      <c r="C3455" s="3" t="s">
        <v>7517</v>
      </c>
      <c r="D3455" s="6">
        <v>2000</v>
      </c>
      <c r="E3455" s="8">
        <v>2142</v>
      </c>
      <c r="F3455" t="s">
        <v>8218</v>
      </c>
      <c r="G3455" t="s">
        <v>8224</v>
      </c>
      <c r="H3455" t="s">
        <v>8246</v>
      </c>
      <c r="I3455" s="12">
        <v>1404641289</v>
      </c>
      <c r="J3455" s="12">
        <v>1402049289</v>
      </c>
      <c r="K3455" t="b">
        <v>0</v>
      </c>
      <c r="L3455">
        <v>67</v>
      </c>
      <c r="M3455" t="b">
        <v>1</v>
      </c>
      <c r="N3455" t="s">
        <v>8273</v>
      </c>
      <c r="O3455" t="s">
        <v>8274</v>
      </c>
      <c r="P3455">
        <f t="shared" si="270"/>
        <v>107</v>
      </c>
      <c r="Q3455">
        <f t="shared" si="271"/>
        <v>31.97</v>
      </c>
      <c r="R3455" s="10">
        <f t="shared" si="267"/>
        <v>41796.422326388885</v>
      </c>
      <c r="S3455">
        <f t="shared" si="268"/>
        <v>41826.422326388885</v>
      </c>
      <c r="T3455">
        <f t="shared" si="269"/>
        <v>2014</v>
      </c>
    </row>
    <row r="3456" spans="1:20" ht="48" x14ac:dyDescent="0.2">
      <c r="A3456">
        <v>3428</v>
      </c>
      <c r="B3456" s="3" t="s">
        <v>3427</v>
      </c>
      <c r="C3456" s="3" t="s">
        <v>7538</v>
      </c>
      <c r="D3456" s="6">
        <v>2000</v>
      </c>
      <c r="E3456" s="8">
        <v>2055</v>
      </c>
      <c r="F3456" t="s">
        <v>8218</v>
      </c>
      <c r="G3456" t="s">
        <v>8224</v>
      </c>
      <c r="H3456" t="s">
        <v>8246</v>
      </c>
      <c r="I3456" s="12">
        <v>1425142800</v>
      </c>
      <c r="J3456" s="12">
        <v>1422983847</v>
      </c>
      <c r="K3456" t="b">
        <v>0</v>
      </c>
      <c r="L3456">
        <v>51</v>
      </c>
      <c r="M3456" t="b">
        <v>1</v>
      </c>
      <c r="N3456" t="s">
        <v>8273</v>
      </c>
      <c r="O3456" t="s">
        <v>8274</v>
      </c>
      <c r="P3456">
        <f t="shared" si="270"/>
        <v>103</v>
      </c>
      <c r="Q3456">
        <f t="shared" si="271"/>
        <v>40.29</v>
      </c>
      <c r="R3456" s="10">
        <f t="shared" si="267"/>
        <v>42038.720451388886</v>
      </c>
      <c r="S3456">
        <f t="shared" si="268"/>
        <v>42063.708333333328</v>
      </c>
      <c r="T3456">
        <f t="shared" si="269"/>
        <v>2015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70"/>
        <v>101</v>
      </c>
      <c r="Q3457">
        <f t="shared" si="271"/>
        <v>145.87</v>
      </c>
      <c r="R3457" s="10">
        <f t="shared" si="267"/>
        <v>42626.7503125</v>
      </c>
      <c r="S3457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70"/>
        <v>191</v>
      </c>
      <c r="Q3458">
        <f t="shared" si="271"/>
        <v>358.69</v>
      </c>
      <c r="R3458" s="10">
        <f t="shared" si="267"/>
        <v>41821.205636574072</v>
      </c>
      <c r="S3458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70"/>
        <v>140</v>
      </c>
      <c r="Q3459">
        <f t="shared" si="271"/>
        <v>50.98</v>
      </c>
      <c r="R3459" s="10">
        <f t="shared" ref="R3459:R3522" si="272">(((J3459/60)/60)/24)+DATE(1970,1,1)</f>
        <v>42016.706678240742</v>
      </c>
      <c r="S3459">
        <f t="shared" ref="S3459:S3522" si="273">(((I3459/60)/60)/24)+DATE(1970,1,1)</f>
        <v>42047.249305555553</v>
      </c>
      <c r="T3459">
        <f t="shared" ref="T3459:T3522" si="274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0">
        <f t="shared" si="272"/>
        <v>42011.202581018515</v>
      </c>
      <c r="S3460">
        <f t="shared" si="273"/>
        <v>42038.185416666667</v>
      </c>
      <c r="T3460">
        <f t="shared" si="274"/>
        <v>2015</v>
      </c>
    </row>
    <row r="3461" spans="1:20" ht="48" x14ac:dyDescent="0.2">
      <c r="A3461">
        <v>3430</v>
      </c>
      <c r="B3461" s="3" t="s">
        <v>3429</v>
      </c>
      <c r="C3461" s="3" t="s">
        <v>7540</v>
      </c>
      <c r="D3461" s="6">
        <v>2000</v>
      </c>
      <c r="E3461" s="8">
        <v>2170.9899999999998</v>
      </c>
      <c r="F3461" t="s">
        <v>8218</v>
      </c>
      <c r="G3461" t="s">
        <v>8224</v>
      </c>
      <c r="H3461" t="s">
        <v>8246</v>
      </c>
      <c r="I3461" s="12">
        <v>1406760101</v>
      </c>
      <c r="J3461" s="12">
        <v>1404168101</v>
      </c>
      <c r="K3461" t="b">
        <v>0</v>
      </c>
      <c r="L3461">
        <v>72</v>
      </c>
      <c r="M3461" t="b">
        <v>1</v>
      </c>
      <c r="N3461" t="s">
        <v>8273</v>
      </c>
      <c r="O3461" t="s">
        <v>8274</v>
      </c>
      <c r="P3461">
        <f t="shared" si="270"/>
        <v>109</v>
      </c>
      <c r="Q3461">
        <f t="shared" si="271"/>
        <v>30.15</v>
      </c>
      <c r="R3461" s="10">
        <f t="shared" si="272"/>
        <v>41820.945613425924</v>
      </c>
      <c r="S3461">
        <f t="shared" si="273"/>
        <v>41850.945613425924</v>
      </c>
      <c r="T3461">
        <f t="shared" si="274"/>
        <v>2014</v>
      </c>
    </row>
    <row r="3462" spans="1:20" ht="48" x14ac:dyDescent="0.2">
      <c r="A3462">
        <v>3445</v>
      </c>
      <c r="B3462" s="3" t="s">
        <v>3444</v>
      </c>
      <c r="C3462" s="3" t="s">
        <v>7555</v>
      </c>
      <c r="D3462" s="6">
        <v>2000</v>
      </c>
      <c r="E3462" s="8">
        <v>2000</v>
      </c>
      <c r="F3462" t="s">
        <v>8218</v>
      </c>
      <c r="G3462" t="s">
        <v>8224</v>
      </c>
      <c r="H3462" t="s">
        <v>8246</v>
      </c>
      <c r="I3462" s="12">
        <v>1445604236</v>
      </c>
      <c r="J3462" s="12">
        <v>1443185036</v>
      </c>
      <c r="K3462" t="b">
        <v>0</v>
      </c>
      <c r="L3462">
        <v>31</v>
      </c>
      <c r="M3462" t="b">
        <v>1</v>
      </c>
      <c r="N3462" t="s">
        <v>8273</v>
      </c>
      <c r="O3462" t="s">
        <v>8274</v>
      </c>
      <c r="P3462">
        <f t="shared" si="270"/>
        <v>100</v>
      </c>
      <c r="Q3462">
        <f t="shared" si="271"/>
        <v>64.52</v>
      </c>
      <c r="R3462" s="10">
        <f t="shared" si="272"/>
        <v>42272.530509259261</v>
      </c>
      <c r="S3462">
        <f t="shared" si="273"/>
        <v>42300.530509259261</v>
      </c>
      <c r="T3462">
        <f t="shared" si="274"/>
        <v>2015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0">
        <f t="shared" si="272"/>
        <v>42643.632858796293</v>
      </c>
      <c r="S3463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0">
        <f t="shared" si="272"/>
        <v>42179.898472222223</v>
      </c>
      <c r="S346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0">
        <f t="shared" si="272"/>
        <v>42612.918807870374</v>
      </c>
      <c r="S346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ref="P3466:P3529" si="275">ROUND((E3466/D3466)*100,0)</f>
        <v>102</v>
      </c>
      <c r="Q3466">
        <f t="shared" ref="Q3466:Q3529" si="276">IFERROR(ROUND(E3466/L3466,2),0)</f>
        <v>55.01</v>
      </c>
      <c r="R3466" s="10">
        <f t="shared" si="272"/>
        <v>42575.130057870367</v>
      </c>
      <c r="S3466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75"/>
        <v>103</v>
      </c>
      <c r="Q3467">
        <f t="shared" si="276"/>
        <v>57.22</v>
      </c>
      <c r="R3467" s="10">
        <f t="shared" si="272"/>
        <v>42200.625833333332</v>
      </c>
      <c r="S3467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75"/>
        <v>127</v>
      </c>
      <c r="Q3468">
        <f t="shared" si="276"/>
        <v>72.95</v>
      </c>
      <c r="R3468" s="10">
        <f t="shared" si="272"/>
        <v>42420.019097222219</v>
      </c>
      <c r="S3468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75"/>
        <v>101</v>
      </c>
      <c r="Q3469">
        <f t="shared" si="276"/>
        <v>64.47</v>
      </c>
      <c r="R3469" s="10">
        <f t="shared" si="272"/>
        <v>42053.671666666662</v>
      </c>
      <c r="S3469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75"/>
        <v>122</v>
      </c>
      <c r="Q3470">
        <f t="shared" si="276"/>
        <v>716.35</v>
      </c>
      <c r="R3470" s="10">
        <f t="shared" si="272"/>
        <v>42605.765381944439</v>
      </c>
      <c r="S3470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75"/>
        <v>113</v>
      </c>
      <c r="Q3471">
        <f t="shared" si="276"/>
        <v>50.4</v>
      </c>
      <c r="R3471" s="10">
        <f t="shared" si="272"/>
        <v>42458.641724537039</v>
      </c>
      <c r="S3471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75"/>
        <v>150</v>
      </c>
      <c r="Q3472">
        <f t="shared" si="276"/>
        <v>41.67</v>
      </c>
      <c r="R3472" s="10">
        <f t="shared" si="272"/>
        <v>42529.022013888884</v>
      </c>
      <c r="S3472">
        <f t="shared" si="273"/>
        <v>42566.901388888888</v>
      </c>
      <c r="T3472">
        <f t="shared" si="274"/>
        <v>2016</v>
      </c>
    </row>
    <row r="3473" spans="1:20" ht="48" x14ac:dyDescent="0.2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 s="12">
        <v>1469016131</v>
      </c>
      <c r="J3473" s="12">
        <v>1466424131</v>
      </c>
      <c r="K3473" t="b">
        <v>0</v>
      </c>
      <c r="L3473">
        <v>39</v>
      </c>
      <c r="M3473" t="b">
        <v>1</v>
      </c>
      <c r="N3473" t="s">
        <v>8273</v>
      </c>
      <c r="O3473" t="s">
        <v>8274</v>
      </c>
      <c r="P3473">
        <f t="shared" si="275"/>
        <v>101</v>
      </c>
      <c r="Q3473">
        <f t="shared" si="276"/>
        <v>51.79</v>
      </c>
      <c r="R3473" s="10">
        <f t="shared" si="272"/>
        <v>42541.501516203702</v>
      </c>
      <c r="S3473">
        <f t="shared" si="273"/>
        <v>42571.501516203702</v>
      </c>
      <c r="T3473">
        <f t="shared" si="274"/>
        <v>2016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75"/>
        <v>102</v>
      </c>
      <c r="Q3474">
        <f t="shared" si="276"/>
        <v>88.74</v>
      </c>
      <c r="R3474" s="10">
        <f t="shared" si="272"/>
        <v>41928.170497685183</v>
      </c>
      <c r="S347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75"/>
        <v>100</v>
      </c>
      <c r="Q3475">
        <f t="shared" si="276"/>
        <v>148.47999999999999</v>
      </c>
      <c r="R3475" s="10">
        <f t="shared" si="272"/>
        <v>42062.834444444445</v>
      </c>
      <c r="S3475">
        <f t="shared" si="273"/>
        <v>42083.852083333331</v>
      </c>
      <c r="T3475">
        <f t="shared" si="274"/>
        <v>2015</v>
      </c>
    </row>
    <row r="3476" spans="1:20" ht="48" x14ac:dyDescent="0.2">
      <c r="A3476">
        <v>3487</v>
      </c>
      <c r="B3476" s="3" t="s">
        <v>3486</v>
      </c>
      <c r="C3476" s="3" t="s">
        <v>7597</v>
      </c>
      <c r="D3476" s="6">
        <v>2000</v>
      </c>
      <c r="E3476" s="8">
        <v>2555</v>
      </c>
      <c r="F3476" t="s">
        <v>8218</v>
      </c>
      <c r="G3476" t="s">
        <v>8224</v>
      </c>
      <c r="H3476" t="s">
        <v>8246</v>
      </c>
      <c r="I3476" s="12">
        <v>1435185252</v>
      </c>
      <c r="J3476" s="12">
        <v>1432593252</v>
      </c>
      <c r="K3476" t="b">
        <v>0</v>
      </c>
      <c r="L3476">
        <v>66</v>
      </c>
      <c r="M3476" t="b">
        <v>1</v>
      </c>
      <c r="N3476" t="s">
        <v>8273</v>
      </c>
      <c r="O3476" t="s">
        <v>8274</v>
      </c>
      <c r="P3476">
        <f t="shared" si="275"/>
        <v>128</v>
      </c>
      <c r="Q3476">
        <f t="shared" si="276"/>
        <v>38.71</v>
      </c>
      <c r="R3476" s="10">
        <f t="shared" si="272"/>
        <v>42149.940416666665</v>
      </c>
      <c r="S3476">
        <f t="shared" si="273"/>
        <v>42179.940416666665</v>
      </c>
      <c r="T3476">
        <f t="shared" si="274"/>
        <v>2015</v>
      </c>
    </row>
    <row r="3477" spans="1:20" ht="48" x14ac:dyDescent="0.2">
      <c r="A3477">
        <v>3519</v>
      </c>
      <c r="B3477" s="3" t="s">
        <v>3518</v>
      </c>
      <c r="C3477" s="3" t="s">
        <v>7629</v>
      </c>
      <c r="D3477" s="6">
        <v>2000</v>
      </c>
      <c r="E3477" s="8">
        <v>2027</v>
      </c>
      <c r="F3477" t="s">
        <v>8218</v>
      </c>
      <c r="G3477" t="s">
        <v>8224</v>
      </c>
      <c r="H3477" t="s">
        <v>8246</v>
      </c>
      <c r="I3477" s="12">
        <v>1425478950</v>
      </c>
      <c r="J3477" s="12">
        <v>1422886950</v>
      </c>
      <c r="K3477" t="b">
        <v>0</v>
      </c>
      <c r="L3477">
        <v>28</v>
      </c>
      <c r="M3477" t="b">
        <v>1</v>
      </c>
      <c r="N3477" t="s">
        <v>8273</v>
      </c>
      <c r="O3477" t="s">
        <v>8274</v>
      </c>
      <c r="P3477">
        <f t="shared" si="275"/>
        <v>101</v>
      </c>
      <c r="Q3477">
        <f t="shared" si="276"/>
        <v>72.39</v>
      </c>
      <c r="R3477" s="10">
        <f t="shared" si="272"/>
        <v>42037.598958333328</v>
      </c>
      <c r="S3477">
        <f t="shared" si="273"/>
        <v>42067.598958333328</v>
      </c>
      <c r="T3477">
        <f t="shared" si="274"/>
        <v>2015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75"/>
        <v>104</v>
      </c>
      <c r="Q3478">
        <f t="shared" si="276"/>
        <v>52</v>
      </c>
      <c r="R3478" s="10">
        <f t="shared" si="272"/>
        <v>41921.279976851853</v>
      </c>
      <c r="S3478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75"/>
        <v>115</v>
      </c>
      <c r="Q3479">
        <f t="shared" si="276"/>
        <v>53.23</v>
      </c>
      <c r="R3479" s="10">
        <f t="shared" si="272"/>
        <v>42128.736608796295</v>
      </c>
      <c r="S3479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75"/>
        <v>113</v>
      </c>
      <c r="Q3480">
        <f t="shared" si="276"/>
        <v>39.6</v>
      </c>
      <c r="R3480" s="10">
        <f t="shared" si="272"/>
        <v>42053.916921296302</v>
      </c>
      <c r="S3480">
        <f t="shared" si="273"/>
        <v>42079.875</v>
      </c>
      <c r="T3480">
        <f t="shared" si="274"/>
        <v>2015</v>
      </c>
    </row>
    <row r="3481" spans="1:20" ht="32" x14ac:dyDescent="0.2">
      <c r="A3481">
        <v>3520</v>
      </c>
      <c r="B3481" s="3" t="s">
        <v>3519</v>
      </c>
      <c r="C3481" s="3" t="s">
        <v>7630</v>
      </c>
      <c r="D3481" s="6">
        <v>2000</v>
      </c>
      <c r="E3481" s="8">
        <v>2015</v>
      </c>
      <c r="F3481" t="s">
        <v>8218</v>
      </c>
      <c r="G3481" t="s">
        <v>8224</v>
      </c>
      <c r="H3481" t="s">
        <v>8246</v>
      </c>
      <c r="I3481" s="12">
        <v>1441547220</v>
      </c>
      <c r="J3481" s="12">
        <v>1439322412</v>
      </c>
      <c r="K3481" t="b">
        <v>0</v>
      </c>
      <c r="L3481">
        <v>21</v>
      </c>
      <c r="M3481" t="b">
        <v>1</v>
      </c>
      <c r="N3481" t="s">
        <v>8273</v>
      </c>
      <c r="O3481" t="s">
        <v>8274</v>
      </c>
      <c r="P3481">
        <f t="shared" si="275"/>
        <v>101</v>
      </c>
      <c r="Q3481">
        <f t="shared" si="276"/>
        <v>95.95</v>
      </c>
      <c r="R3481" s="10">
        <f t="shared" si="272"/>
        <v>42227.824212962965</v>
      </c>
      <c r="S3481">
        <f t="shared" si="273"/>
        <v>42253.57430555555</v>
      </c>
      <c r="T3481">
        <f t="shared" si="274"/>
        <v>2015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75"/>
        <v>143</v>
      </c>
      <c r="Q3482">
        <f t="shared" si="276"/>
        <v>164.62</v>
      </c>
      <c r="R3482" s="10">
        <f t="shared" si="272"/>
        <v>42171.317442129628</v>
      </c>
      <c r="S3482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75"/>
        <v>119</v>
      </c>
      <c r="Q3483">
        <f t="shared" si="276"/>
        <v>125.05</v>
      </c>
      <c r="R3483" s="10">
        <f t="shared" si="272"/>
        <v>41989.24754629629</v>
      </c>
      <c r="S3483">
        <f t="shared" si="273"/>
        <v>42006.24754629629</v>
      </c>
      <c r="T3483">
        <f t="shared" si="274"/>
        <v>2015</v>
      </c>
    </row>
    <row r="3484" spans="1:20" ht="48" x14ac:dyDescent="0.2">
      <c r="A3484">
        <v>3535</v>
      </c>
      <c r="B3484" s="3" t="s">
        <v>3534</v>
      </c>
      <c r="C3484" s="3" t="s">
        <v>7645</v>
      </c>
      <c r="D3484" s="6">
        <v>2000</v>
      </c>
      <c r="E3484" s="8">
        <v>2063</v>
      </c>
      <c r="F3484" t="s">
        <v>8218</v>
      </c>
      <c r="G3484" t="s">
        <v>8224</v>
      </c>
      <c r="H3484" t="s">
        <v>8246</v>
      </c>
      <c r="I3484" s="12">
        <v>1443808800</v>
      </c>
      <c r="J3484" s="12">
        <v>1441120910</v>
      </c>
      <c r="K3484" t="b">
        <v>0</v>
      </c>
      <c r="L3484">
        <v>46</v>
      </c>
      <c r="M3484" t="b">
        <v>1</v>
      </c>
      <c r="N3484" t="s">
        <v>8273</v>
      </c>
      <c r="O3484" t="s">
        <v>8274</v>
      </c>
      <c r="P3484">
        <f t="shared" si="275"/>
        <v>103</v>
      </c>
      <c r="Q3484">
        <f t="shared" si="276"/>
        <v>44.85</v>
      </c>
      <c r="R3484" s="10">
        <f t="shared" si="272"/>
        <v>42248.640162037031</v>
      </c>
      <c r="S3484">
        <f t="shared" si="273"/>
        <v>42279.75</v>
      </c>
      <c r="T3484">
        <f t="shared" si="274"/>
        <v>2015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75"/>
        <v>160</v>
      </c>
      <c r="Q3485">
        <f t="shared" si="276"/>
        <v>40.29</v>
      </c>
      <c r="R3485" s="10">
        <f t="shared" si="272"/>
        <v>41793.668761574074</v>
      </c>
      <c r="S348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75"/>
        <v>114</v>
      </c>
      <c r="Q3486">
        <f t="shared" si="276"/>
        <v>64.91</v>
      </c>
      <c r="R3486" s="10">
        <f t="shared" si="272"/>
        <v>42506.760405092587</v>
      </c>
      <c r="S3486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75"/>
        <v>101</v>
      </c>
      <c r="Q3487">
        <f t="shared" si="276"/>
        <v>55.33</v>
      </c>
      <c r="R3487" s="10">
        <f t="shared" si="272"/>
        <v>42372.693055555559</v>
      </c>
      <c r="S3487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75"/>
        <v>155</v>
      </c>
      <c r="Q3488">
        <f t="shared" si="276"/>
        <v>83.14</v>
      </c>
      <c r="R3488" s="10">
        <f t="shared" si="272"/>
        <v>42126.87501157407</v>
      </c>
      <c r="S3488">
        <f t="shared" si="273"/>
        <v>42158.290972222225</v>
      </c>
      <c r="T3488">
        <f t="shared" si="274"/>
        <v>2015</v>
      </c>
    </row>
    <row r="3489" spans="1:20" ht="48" x14ac:dyDescent="0.2">
      <c r="A3489">
        <v>3538</v>
      </c>
      <c r="B3489" s="3" t="s">
        <v>3537</v>
      </c>
      <c r="C3489" s="3" t="s">
        <v>7648</v>
      </c>
      <c r="D3489" s="6">
        <v>2000</v>
      </c>
      <c r="E3489" s="8">
        <v>2569</v>
      </c>
      <c r="F3489" t="s">
        <v>8218</v>
      </c>
      <c r="G3489" t="s">
        <v>8224</v>
      </c>
      <c r="H3489" t="s">
        <v>8246</v>
      </c>
      <c r="I3489" s="12">
        <v>1471428340</v>
      </c>
      <c r="J3489" s="12">
        <v>1469009140</v>
      </c>
      <c r="K3489" t="b">
        <v>0</v>
      </c>
      <c r="L3489">
        <v>83</v>
      </c>
      <c r="M3489" t="b">
        <v>1</v>
      </c>
      <c r="N3489" t="s">
        <v>8273</v>
      </c>
      <c r="O3489" t="s">
        <v>8274</v>
      </c>
      <c r="P3489">
        <f t="shared" si="275"/>
        <v>128</v>
      </c>
      <c r="Q3489">
        <f t="shared" si="276"/>
        <v>30.95</v>
      </c>
      <c r="R3489" s="10">
        <f t="shared" si="272"/>
        <v>42571.420601851853</v>
      </c>
      <c r="S3489">
        <f t="shared" si="273"/>
        <v>42599.420601851853</v>
      </c>
      <c r="T3489">
        <f t="shared" si="274"/>
        <v>2016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75"/>
        <v>121</v>
      </c>
      <c r="Q3490">
        <f t="shared" si="276"/>
        <v>125.38</v>
      </c>
      <c r="R3490" s="10">
        <f t="shared" si="272"/>
        <v>42087.768055555556</v>
      </c>
      <c r="S3490">
        <f t="shared" si="273"/>
        <v>42111.666666666672</v>
      </c>
      <c r="T3490">
        <f t="shared" si="274"/>
        <v>2015</v>
      </c>
    </row>
    <row r="3491" spans="1:20" ht="48" x14ac:dyDescent="0.2">
      <c r="A3491">
        <v>3566</v>
      </c>
      <c r="B3491" s="3" t="s">
        <v>3565</v>
      </c>
      <c r="C3491" s="3" t="s">
        <v>7676</v>
      </c>
      <c r="D3491" s="6">
        <v>2000</v>
      </c>
      <c r="E3491" s="8">
        <v>2095</v>
      </c>
      <c r="F3491" t="s">
        <v>8218</v>
      </c>
      <c r="G3491" t="s">
        <v>8224</v>
      </c>
      <c r="H3491" t="s">
        <v>8246</v>
      </c>
      <c r="I3491" s="12">
        <v>1422015083</v>
      </c>
      <c r="J3491" s="12">
        <v>1419423083</v>
      </c>
      <c r="K3491" t="b">
        <v>0</v>
      </c>
      <c r="L3491">
        <v>38</v>
      </c>
      <c r="M3491" t="b">
        <v>1</v>
      </c>
      <c r="N3491" t="s">
        <v>8273</v>
      </c>
      <c r="O3491" t="s">
        <v>8274</v>
      </c>
      <c r="P3491">
        <f t="shared" si="275"/>
        <v>105</v>
      </c>
      <c r="Q3491">
        <f t="shared" si="276"/>
        <v>55.13</v>
      </c>
      <c r="R3491" s="10">
        <f t="shared" si="272"/>
        <v>41997.507905092592</v>
      </c>
      <c r="S3491">
        <f t="shared" si="273"/>
        <v>42027.507905092592</v>
      </c>
      <c r="T3491">
        <f t="shared" si="274"/>
        <v>2015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75"/>
        <v>128</v>
      </c>
      <c r="Q3492">
        <f t="shared" si="276"/>
        <v>47.22</v>
      </c>
      <c r="R3492" s="10">
        <f t="shared" si="272"/>
        <v>42443.802361111113</v>
      </c>
      <c r="S3492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75"/>
        <v>158</v>
      </c>
      <c r="Q3493">
        <f t="shared" si="276"/>
        <v>79.099999999999994</v>
      </c>
      <c r="R3493" s="10">
        <f t="shared" si="272"/>
        <v>42121.249814814815</v>
      </c>
      <c r="S3493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75"/>
        <v>105</v>
      </c>
      <c r="Q3494">
        <f t="shared" si="276"/>
        <v>114.29</v>
      </c>
      <c r="R3494" s="10">
        <f t="shared" si="272"/>
        <v>42268.009224537032</v>
      </c>
      <c r="S349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75"/>
        <v>100</v>
      </c>
      <c r="Q3495">
        <f t="shared" si="276"/>
        <v>51.72</v>
      </c>
      <c r="R3495" s="10">
        <f t="shared" si="272"/>
        <v>41848.866157407407</v>
      </c>
      <c r="S349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75"/>
        <v>100</v>
      </c>
      <c r="Q3496">
        <f t="shared" si="276"/>
        <v>30.77</v>
      </c>
      <c r="R3496" s="10">
        <f t="shared" si="272"/>
        <v>42689.214988425927</v>
      </c>
      <c r="S3496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75"/>
        <v>107</v>
      </c>
      <c r="Q3497">
        <f t="shared" si="276"/>
        <v>74.209999999999994</v>
      </c>
      <c r="R3497" s="10">
        <f t="shared" si="272"/>
        <v>41915.762835648151</v>
      </c>
      <c r="S3497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75"/>
        <v>124</v>
      </c>
      <c r="Q3498">
        <f t="shared" si="276"/>
        <v>47.85</v>
      </c>
      <c r="R3498" s="10">
        <f t="shared" si="272"/>
        <v>42584.846828703703</v>
      </c>
      <c r="S3498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75"/>
        <v>109</v>
      </c>
      <c r="Q3499">
        <f t="shared" si="276"/>
        <v>34.409999999999997</v>
      </c>
      <c r="R3499" s="10">
        <f t="shared" si="272"/>
        <v>42511.741944444439</v>
      </c>
      <c r="S3499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75"/>
        <v>102</v>
      </c>
      <c r="Q3500">
        <f t="shared" si="276"/>
        <v>40.24</v>
      </c>
      <c r="R3500" s="10">
        <f t="shared" si="272"/>
        <v>42459.15861111111</v>
      </c>
      <c r="S3500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75"/>
        <v>106</v>
      </c>
      <c r="Q3501">
        <f t="shared" si="276"/>
        <v>60.29</v>
      </c>
      <c r="R3501" s="10">
        <f t="shared" si="272"/>
        <v>42132.036168981482</v>
      </c>
      <c r="S3501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75"/>
        <v>106</v>
      </c>
      <c r="Q3502">
        <f t="shared" si="276"/>
        <v>25.31</v>
      </c>
      <c r="R3502" s="10">
        <f t="shared" si="272"/>
        <v>42419.91942129629</v>
      </c>
      <c r="S3502">
        <f t="shared" si="273"/>
        <v>42436.207638888889</v>
      </c>
      <c r="T3502">
        <f t="shared" si="274"/>
        <v>2016</v>
      </c>
    </row>
    <row r="3503" spans="1:20" ht="48" x14ac:dyDescent="0.2">
      <c r="A3503">
        <v>3601</v>
      </c>
      <c r="B3503" s="3" t="s">
        <v>3600</v>
      </c>
      <c r="C3503" s="3" t="s">
        <v>7711</v>
      </c>
      <c r="D3503" s="6">
        <v>2000</v>
      </c>
      <c r="E3503" s="8">
        <v>2087</v>
      </c>
      <c r="F3503" t="s">
        <v>8218</v>
      </c>
      <c r="G3503" t="s">
        <v>8224</v>
      </c>
      <c r="H3503" t="s">
        <v>8246</v>
      </c>
      <c r="I3503" s="12">
        <v>1421452682</v>
      </c>
      <c r="J3503" s="12">
        <v>1418860682</v>
      </c>
      <c r="K3503" t="b">
        <v>0</v>
      </c>
      <c r="L3503">
        <v>53</v>
      </c>
      <c r="M3503" t="b">
        <v>1</v>
      </c>
      <c r="N3503" t="s">
        <v>8273</v>
      </c>
      <c r="O3503" t="s">
        <v>8274</v>
      </c>
      <c r="P3503">
        <f t="shared" si="275"/>
        <v>104</v>
      </c>
      <c r="Q3503">
        <f t="shared" si="276"/>
        <v>39.380000000000003</v>
      </c>
      <c r="R3503" s="10">
        <f t="shared" si="272"/>
        <v>41990.99863425926</v>
      </c>
      <c r="S3503">
        <f t="shared" si="273"/>
        <v>42020.99863425926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75"/>
        <v>105</v>
      </c>
      <c r="Q3504">
        <f t="shared" si="276"/>
        <v>136</v>
      </c>
      <c r="R3504" s="10">
        <f t="shared" si="272"/>
        <v>42430.839398148149</v>
      </c>
      <c r="S3504">
        <f t="shared" si="273"/>
        <v>42445.165972222225</v>
      </c>
      <c r="T3504">
        <f t="shared" si="274"/>
        <v>2016</v>
      </c>
    </row>
    <row r="3505" spans="1:20" ht="48" x14ac:dyDescent="0.2">
      <c r="A3505">
        <v>3618</v>
      </c>
      <c r="B3505" s="3" t="s">
        <v>3616</v>
      </c>
      <c r="C3505" s="3" t="s">
        <v>7728</v>
      </c>
      <c r="D3505" s="6">
        <v>2000</v>
      </c>
      <c r="E3505" s="8">
        <v>2020</v>
      </c>
      <c r="F3505" t="s">
        <v>8218</v>
      </c>
      <c r="G3505" t="s">
        <v>8224</v>
      </c>
      <c r="H3505" t="s">
        <v>8246</v>
      </c>
      <c r="I3505" s="12">
        <v>1433343850</v>
      </c>
      <c r="J3505" s="12">
        <v>1430751850</v>
      </c>
      <c r="K3505" t="b">
        <v>0</v>
      </c>
      <c r="L3505">
        <v>56</v>
      </c>
      <c r="M3505" t="b">
        <v>1</v>
      </c>
      <c r="N3505" t="s">
        <v>8273</v>
      </c>
      <c r="O3505" t="s">
        <v>8274</v>
      </c>
      <c r="P3505">
        <f t="shared" si="275"/>
        <v>101</v>
      </c>
      <c r="Q3505">
        <f t="shared" si="276"/>
        <v>36.07</v>
      </c>
      <c r="R3505" s="10">
        <f t="shared" si="272"/>
        <v>42128.627893518518</v>
      </c>
      <c r="S3505">
        <f t="shared" si="273"/>
        <v>42158.627893518518</v>
      </c>
      <c r="T3505">
        <f t="shared" si="274"/>
        <v>2015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75"/>
        <v>100</v>
      </c>
      <c r="Q3506">
        <f t="shared" si="276"/>
        <v>125</v>
      </c>
      <c r="R3506" s="10">
        <f t="shared" si="272"/>
        <v>42297.748738425929</v>
      </c>
      <c r="S3506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75"/>
        <v>104</v>
      </c>
      <c r="Q3507">
        <f t="shared" si="276"/>
        <v>66.510000000000005</v>
      </c>
      <c r="R3507" s="10">
        <f t="shared" si="272"/>
        <v>41760.935706018521</v>
      </c>
      <c r="S3507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75"/>
        <v>102</v>
      </c>
      <c r="Q3508">
        <f t="shared" si="276"/>
        <v>105</v>
      </c>
      <c r="R3508" s="10">
        <f t="shared" si="272"/>
        <v>41829.734259259261</v>
      </c>
      <c r="S3508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75"/>
        <v>104</v>
      </c>
      <c r="Q3509">
        <f t="shared" si="276"/>
        <v>145</v>
      </c>
      <c r="R3509" s="10">
        <f t="shared" si="272"/>
        <v>42491.92288194444</v>
      </c>
      <c r="S3509">
        <f t="shared" si="273"/>
        <v>42521.92288194444</v>
      </c>
      <c r="T3509">
        <f t="shared" si="274"/>
        <v>2016</v>
      </c>
    </row>
    <row r="3510" spans="1:20" ht="48" x14ac:dyDescent="0.2">
      <c r="A3510">
        <v>3653</v>
      </c>
      <c r="B3510" s="3" t="s">
        <v>3650</v>
      </c>
      <c r="C3510" s="3" t="s">
        <v>7763</v>
      </c>
      <c r="D3510" s="6">
        <v>2000</v>
      </c>
      <c r="E3510" s="8">
        <v>2010</v>
      </c>
      <c r="F3510" t="s">
        <v>8218</v>
      </c>
      <c r="G3510" t="s">
        <v>8224</v>
      </c>
      <c r="H3510" t="s">
        <v>8246</v>
      </c>
      <c r="I3510" s="12">
        <v>1438764207</v>
      </c>
      <c r="J3510" s="12">
        <v>1436172207</v>
      </c>
      <c r="K3510" t="b">
        <v>0</v>
      </c>
      <c r="L3510">
        <v>33</v>
      </c>
      <c r="M3510" t="b">
        <v>1</v>
      </c>
      <c r="N3510" t="s">
        <v>8273</v>
      </c>
      <c r="O3510" t="s">
        <v>8274</v>
      </c>
      <c r="P3510">
        <f t="shared" si="275"/>
        <v>101</v>
      </c>
      <c r="Q3510">
        <f t="shared" si="276"/>
        <v>60.91</v>
      </c>
      <c r="R3510" s="10">
        <f t="shared" si="272"/>
        <v>42191.363506944443</v>
      </c>
      <c r="S3510">
        <f t="shared" si="273"/>
        <v>42221.363506944443</v>
      </c>
      <c r="T3510">
        <f t="shared" si="274"/>
        <v>2015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75"/>
        <v>106</v>
      </c>
      <c r="Q3511">
        <f t="shared" si="276"/>
        <v>96.67</v>
      </c>
      <c r="R3511" s="10">
        <f t="shared" si="272"/>
        <v>41950.859560185185</v>
      </c>
      <c r="S3511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75"/>
        <v>101</v>
      </c>
      <c r="Q3512">
        <f t="shared" si="276"/>
        <v>60.33</v>
      </c>
      <c r="R3512" s="10">
        <f t="shared" si="272"/>
        <v>41802.62090277778</v>
      </c>
      <c r="S3512">
        <f t="shared" si="273"/>
        <v>41822.62090277778</v>
      </c>
      <c r="T3512">
        <f t="shared" si="274"/>
        <v>2014</v>
      </c>
    </row>
    <row r="3513" spans="1:20" ht="32" x14ac:dyDescent="0.2">
      <c r="A3513">
        <v>3678</v>
      </c>
      <c r="B3513" s="3" t="s">
        <v>3675</v>
      </c>
      <c r="C3513" s="3" t="s">
        <v>7788</v>
      </c>
      <c r="D3513" s="6">
        <v>2000</v>
      </c>
      <c r="E3513" s="8">
        <v>2050</v>
      </c>
      <c r="F3513" t="s">
        <v>8218</v>
      </c>
      <c r="G3513" t="s">
        <v>8224</v>
      </c>
      <c r="H3513" t="s">
        <v>8246</v>
      </c>
      <c r="I3513" s="12">
        <v>1433076298</v>
      </c>
      <c r="J3513" s="12">
        <v>1430052298</v>
      </c>
      <c r="K3513" t="b">
        <v>0</v>
      </c>
      <c r="L3513">
        <v>31</v>
      </c>
      <c r="M3513" t="b">
        <v>1</v>
      </c>
      <c r="N3513" t="s">
        <v>8273</v>
      </c>
      <c r="O3513" t="s">
        <v>8274</v>
      </c>
      <c r="P3513">
        <f t="shared" si="275"/>
        <v>103</v>
      </c>
      <c r="Q3513">
        <f t="shared" si="276"/>
        <v>66.13</v>
      </c>
      <c r="R3513" s="10">
        <f t="shared" si="272"/>
        <v>42120.531226851846</v>
      </c>
      <c r="S3513">
        <f t="shared" si="273"/>
        <v>42155.531226851846</v>
      </c>
      <c r="T3513">
        <f t="shared" si="274"/>
        <v>2015</v>
      </c>
    </row>
    <row r="3514" spans="1:20" ht="48" x14ac:dyDescent="0.2">
      <c r="A3514">
        <v>3696</v>
      </c>
      <c r="B3514" s="3" t="s">
        <v>3693</v>
      </c>
      <c r="C3514" s="3" t="s">
        <v>7806</v>
      </c>
      <c r="D3514" s="6">
        <v>2000</v>
      </c>
      <c r="E3514" s="8">
        <v>3100</v>
      </c>
      <c r="F3514" t="s">
        <v>8218</v>
      </c>
      <c r="G3514" t="s">
        <v>8224</v>
      </c>
      <c r="H3514" t="s">
        <v>8246</v>
      </c>
      <c r="I3514" s="12">
        <v>1423838916</v>
      </c>
      <c r="J3514" s="12">
        <v>1418654916</v>
      </c>
      <c r="K3514" t="b">
        <v>0</v>
      </c>
      <c r="L3514">
        <v>78</v>
      </c>
      <c r="M3514" t="b">
        <v>1</v>
      </c>
      <c r="N3514" t="s">
        <v>8273</v>
      </c>
      <c r="O3514" t="s">
        <v>8274</v>
      </c>
      <c r="P3514">
        <f t="shared" si="275"/>
        <v>155</v>
      </c>
      <c r="Q3514">
        <f t="shared" si="276"/>
        <v>39.74</v>
      </c>
      <c r="R3514" s="10">
        <f t="shared" si="272"/>
        <v>41988.617083333331</v>
      </c>
      <c r="S3514">
        <f t="shared" si="273"/>
        <v>42048.617083333331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75"/>
        <v>118</v>
      </c>
      <c r="Q3515">
        <f t="shared" si="276"/>
        <v>75.34</v>
      </c>
      <c r="R3515" s="10">
        <f t="shared" si="272"/>
        <v>41781.096203703702</v>
      </c>
      <c r="S351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75"/>
        <v>110</v>
      </c>
      <c r="Q3516">
        <f t="shared" si="276"/>
        <v>55</v>
      </c>
      <c r="R3516" s="10">
        <f t="shared" si="272"/>
        <v>42020.846666666665</v>
      </c>
      <c r="S3516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75"/>
        <v>103</v>
      </c>
      <c r="Q3517">
        <f t="shared" si="276"/>
        <v>66.959999999999994</v>
      </c>
      <c r="R3517" s="10">
        <f t="shared" si="272"/>
        <v>42125.772812499999</v>
      </c>
      <c r="S3517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75"/>
        <v>100</v>
      </c>
      <c r="Q3518">
        <f t="shared" si="276"/>
        <v>227.27</v>
      </c>
      <c r="R3518" s="10">
        <f t="shared" si="272"/>
        <v>41856.010069444441</v>
      </c>
      <c r="S3518">
        <f t="shared" si="273"/>
        <v>41890.125</v>
      </c>
      <c r="T3518">
        <f t="shared" si="274"/>
        <v>2014</v>
      </c>
    </row>
    <row r="3519" spans="1:20" ht="48" x14ac:dyDescent="0.2">
      <c r="A3519">
        <v>3697</v>
      </c>
      <c r="B3519" s="3" t="s">
        <v>3694</v>
      </c>
      <c r="C3519" s="3" t="s">
        <v>7807</v>
      </c>
      <c r="D3519" s="6">
        <v>2000</v>
      </c>
      <c r="E3519" s="8">
        <v>2160</v>
      </c>
      <c r="F3519" t="s">
        <v>8218</v>
      </c>
      <c r="G3519" t="s">
        <v>8224</v>
      </c>
      <c r="H3519" t="s">
        <v>8246</v>
      </c>
      <c r="I3519" s="12">
        <v>1462878648</v>
      </c>
      <c r="J3519" s="12">
        <v>1461064248</v>
      </c>
      <c r="K3519" t="b">
        <v>0</v>
      </c>
      <c r="L3519">
        <v>30</v>
      </c>
      <c r="M3519" t="b">
        <v>1</v>
      </c>
      <c r="N3519" t="s">
        <v>8273</v>
      </c>
      <c r="O3519" t="s">
        <v>8274</v>
      </c>
      <c r="P3519">
        <f t="shared" si="275"/>
        <v>108</v>
      </c>
      <c r="Q3519">
        <f t="shared" si="276"/>
        <v>72</v>
      </c>
      <c r="R3519" s="10">
        <f t="shared" si="272"/>
        <v>42479.465833333335</v>
      </c>
      <c r="S3519">
        <f t="shared" si="273"/>
        <v>42500.465833333335</v>
      </c>
      <c r="T3519">
        <f t="shared" si="274"/>
        <v>2016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75"/>
        <v>110</v>
      </c>
      <c r="Q3520">
        <f t="shared" si="276"/>
        <v>50.02</v>
      </c>
      <c r="R3520" s="10">
        <f t="shared" si="272"/>
        <v>41893.783553240741</v>
      </c>
      <c r="S3520">
        <f t="shared" si="273"/>
        <v>41914.597916666666</v>
      </c>
      <c r="T3520">
        <f t="shared" si="274"/>
        <v>2014</v>
      </c>
    </row>
    <row r="3521" spans="1:20" ht="48" x14ac:dyDescent="0.2">
      <c r="A3521">
        <v>3809</v>
      </c>
      <c r="B3521" s="3" t="s">
        <v>3806</v>
      </c>
      <c r="C3521" s="3" t="s">
        <v>7919</v>
      </c>
      <c r="D3521" s="6">
        <v>2000</v>
      </c>
      <c r="E3521" s="8">
        <v>2025</v>
      </c>
      <c r="F3521" t="s">
        <v>8218</v>
      </c>
      <c r="G3521" t="s">
        <v>8224</v>
      </c>
      <c r="H3521" t="s">
        <v>8246</v>
      </c>
      <c r="I3521" s="12">
        <v>1406761200</v>
      </c>
      <c r="J3521" s="12">
        <v>1402403907</v>
      </c>
      <c r="K3521" t="b">
        <v>0</v>
      </c>
      <c r="L3521">
        <v>38</v>
      </c>
      <c r="M3521" t="b">
        <v>1</v>
      </c>
      <c r="N3521" t="s">
        <v>8273</v>
      </c>
      <c r="O3521" t="s">
        <v>8274</v>
      </c>
      <c r="P3521">
        <f t="shared" si="275"/>
        <v>101</v>
      </c>
      <c r="Q3521">
        <f t="shared" si="276"/>
        <v>53.29</v>
      </c>
      <c r="R3521" s="10">
        <f t="shared" si="272"/>
        <v>41800.526701388888</v>
      </c>
      <c r="S3521">
        <f t="shared" si="273"/>
        <v>41850.958333333336</v>
      </c>
      <c r="T3521">
        <f t="shared" si="274"/>
        <v>2014</v>
      </c>
    </row>
    <row r="3522" spans="1:20" ht="32" x14ac:dyDescent="0.2">
      <c r="A3522">
        <v>3837</v>
      </c>
      <c r="B3522" s="3" t="s">
        <v>3834</v>
      </c>
      <c r="C3522" s="3" t="s">
        <v>7946</v>
      </c>
      <c r="D3522" s="6">
        <v>2000</v>
      </c>
      <c r="E3522" s="8">
        <v>2042</v>
      </c>
      <c r="F3522" t="s">
        <v>8218</v>
      </c>
      <c r="G3522" t="s">
        <v>8224</v>
      </c>
      <c r="H3522" t="s">
        <v>8246</v>
      </c>
      <c r="I3522" s="12">
        <v>1435947758</v>
      </c>
      <c r="J3522" s="12">
        <v>1432837358</v>
      </c>
      <c r="K3522" t="b">
        <v>0</v>
      </c>
      <c r="L3522">
        <v>17</v>
      </c>
      <c r="M3522" t="b">
        <v>1</v>
      </c>
      <c r="N3522" t="s">
        <v>8273</v>
      </c>
      <c r="O3522" t="s">
        <v>8274</v>
      </c>
      <c r="P3522">
        <f t="shared" si="275"/>
        <v>102</v>
      </c>
      <c r="Q3522">
        <f t="shared" si="276"/>
        <v>120.12</v>
      </c>
      <c r="R3522" s="10">
        <f t="shared" si="272"/>
        <v>42152.765717592592</v>
      </c>
      <c r="S3522">
        <f t="shared" si="273"/>
        <v>42188.765717592592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75"/>
        <v>169</v>
      </c>
      <c r="Q3523">
        <f t="shared" si="276"/>
        <v>45.62</v>
      </c>
      <c r="R3523" s="10">
        <f t="shared" ref="R3523:R3586" si="277">(((J3523/60)/60)/24)+DATE(1970,1,1)</f>
        <v>41881.361342592594</v>
      </c>
      <c r="S3523">
        <f t="shared" ref="S3523:S3586" si="278">(((I3523/60)/60)/24)+DATE(1970,1,1)</f>
        <v>41911.361342592594</v>
      </c>
      <c r="T3523">
        <f t="shared" ref="T3523:T3586" si="279">YEAR(S3523)</f>
        <v>2014</v>
      </c>
    </row>
    <row r="3524" spans="1:20" ht="48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 s="12">
        <v>1383425367</v>
      </c>
      <c r="J3524" s="12">
        <v>1380833367</v>
      </c>
      <c r="K3524" t="b">
        <v>1</v>
      </c>
      <c r="L3524">
        <v>67</v>
      </c>
      <c r="M3524" t="b">
        <v>1</v>
      </c>
      <c r="N3524" t="s">
        <v>8273</v>
      </c>
      <c r="O3524" t="s">
        <v>8274</v>
      </c>
      <c r="P3524">
        <f t="shared" si="275"/>
        <v>106</v>
      </c>
      <c r="Q3524">
        <f t="shared" si="276"/>
        <v>34.79</v>
      </c>
      <c r="R3524" s="10">
        <f t="shared" si="277"/>
        <v>41550.867673611108</v>
      </c>
      <c r="S3524">
        <f t="shared" si="278"/>
        <v>41580.867673611108</v>
      </c>
      <c r="T3524">
        <f t="shared" si="279"/>
        <v>2013</v>
      </c>
    </row>
    <row r="3525" spans="1:20" ht="48" x14ac:dyDescent="0.2">
      <c r="A3525">
        <v>3556</v>
      </c>
      <c r="B3525" s="3" t="s">
        <v>3555</v>
      </c>
      <c r="C3525" s="3" t="s">
        <v>7666</v>
      </c>
      <c r="D3525" s="6">
        <v>2200</v>
      </c>
      <c r="E3525" s="8">
        <v>2210</v>
      </c>
      <c r="F3525" t="s">
        <v>8218</v>
      </c>
      <c r="G3525" t="s">
        <v>8224</v>
      </c>
      <c r="H3525" t="s">
        <v>8246</v>
      </c>
      <c r="I3525" s="12">
        <v>1408289724</v>
      </c>
      <c r="J3525" s="12">
        <v>1403105724</v>
      </c>
      <c r="K3525" t="b">
        <v>0</v>
      </c>
      <c r="L3525">
        <v>20</v>
      </c>
      <c r="M3525" t="b">
        <v>1</v>
      </c>
      <c r="N3525" t="s">
        <v>8273</v>
      </c>
      <c r="O3525" t="s">
        <v>8274</v>
      </c>
      <c r="P3525">
        <f t="shared" si="275"/>
        <v>100</v>
      </c>
      <c r="Q3525">
        <f t="shared" si="276"/>
        <v>110.5</v>
      </c>
      <c r="R3525" s="10">
        <f t="shared" si="277"/>
        <v>41808.649583333332</v>
      </c>
      <c r="S3525">
        <f t="shared" si="278"/>
        <v>41868.649583333332</v>
      </c>
      <c r="T3525">
        <f t="shared" si="279"/>
        <v>2014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0">
        <f t="shared" si="277"/>
        <v>41880.76357638889</v>
      </c>
      <c r="S3526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0">
        <f t="shared" si="277"/>
        <v>42214.6956712963</v>
      </c>
      <c r="S3527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0">
        <f t="shared" si="277"/>
        <v>42460.335312499999</v>
      </c>
      <c r="S3528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0">
        <f t="shared" si="277"/>
        <v>42167.023206018523</v>
      </c>
      <c r="S3529">
        <f t="shared" si="278"/>
        <v>42196.165972222225</v>
      </c>
      <c r="T3529">
        <f t="shared" si="279"/>
        <v>2015</v>
      </c>
    </row>
    <row r="3530" spans="1:20" ht="32" x14ac:dyDescent="0.2">
      <c r="A3530">
        <v>3252</v>
      </c>
      <c r="B3530" s="3" t="s">
        <v>3252</v>
      </c>
      <c r="C3530" s="3" t="s">
        <v>7362</v>
      </c>
      <c r="D3530" s="6">
        <v>2250</v>
      </c>
      <c r="E3530" s="8">
        <v>2876</v>
      </c>
      <c r="F3530" t="s">
        <v>8218</v>
      </c>
      <c r="G3530" t="s">
        <v>8224</v>
      </c>
      <c r="H3530" t="s">
        <v>8246</v>
      </c>
      <c r="I3530" s="12">
        <v>1473247240</v>
      </c>
      <c r="J3530" s="12">
        <v>1470655240</v>
      </c>
      <c r="K3530" t="b">
        <v>1</v>
      </c>
      <c r="L3530">
        <v>50</v>
      </c>
      <c r="M3530" t="b">
        <v>1</v>
      </c>
      <c r="N3530" t="s">
        <v>8273</v>
      </c>
      <c r="O3530" t="s">
        <v>8274</v>
      </c>
      <c r="P3530">
        <f t="shared" ref="P3530:P3593" si="280">ROUND((E3530/D3530)*100,0)</f>
        <v>128</v>
      </c>
      <c r="Q3530">
        <f t="shared" ref="Q3530:Q3593" si="281">IFERROR(ROUND(E3530/L3530,2),0)</f>
        <v>57.52</v>
      </c>
      <c r="R3530" s="10">
        <f t="shared" si="277"/>
        <v>42590.472685185188</v>
      </c>
      <c r="S3530">
        <f t="shared" si="278"/>
        <v>42620.472685185188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80"/>
        <v>132</v>
      </c>
      <c r="Q3531">
        <f t="shared" si="281"/>
        <v>36.67</v>
      </c>
      <c r="R3531" s="10">
        <f t="shared" si="277"/>
        <v>42177.761782407411</v>
      </c>
      <c r="S3531">
        <f t="shared" si="278"/>
        <v>42198.041666666672</v>
      </c>
      <c r="T3531">
        <f t="shared" si="279"/>
        <v>2015</v>
      </c>
    </row>
    <row r="3532" spans="1:20" ht="48" x14ac:dyDescent="0.2">
      <c r="A3532">
        <v>1295</v>
      </c>
      <c r="B3532" s="3" t="s">
        <v>1296</v>
      </c>
      <c r="C3532" s="3" t="s">
        <v>5405</v>
      </c>
      <c r="D3532" s="6">
        <v>2500</v>
      </c>
      <c r="E3532" s="8">
        <v>2549</v>
      </c>
      <c r="F3532" t="s">
        <v>8218</v>
      </c>
      <c r="G3532" t="s">
        <v>8224</v>
      </c>
      <c r="H3532" t="s">
        <v>8246</v>
      </c>
      <c r="I3532" s="12">
        <v>1438189200</v>
      </c>
      <c r="J3532" s="12">
        <v>1435585497</v>
      </c>
      <c r="K3532" t="b">
        <v>0</v>
      </c>
      <c r="L3532">
        <v>64</v>
      </c>
      <c r="M3532" t="b">
        <v>1</v>
      </c>
      <c r="N3532" t="s">
        <v>8273</v>
      </c>
      <c r="O3532" t="s">
        <v>8274</v>
      </c>
      <c r="P3532">
        <f t="shared" si="280"/>
        <v>102</v>
      </c>
      <c r="Q3532">
        <f t="shared" si="281"/>
        <v>39.83</v>
      </c>
      <c r="R3532" s="10">
        <f t="shared" si="277"/>
        <v>42184.572881944448</v>
      </c>
      <c r="S3532">
        <f t="shared" si="278"/>
        <v>42214.708333333328</v>
      </c>
      <c r="T3532">
        <f t="shared" si="279"/>
        <v>2015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80"/>
        <v>128</v>
      </c>
      <c r="Q3533">
        <f t="shared" si="281"/>
        <v>49.23</v>
      </c>
      <c r="R3533" s="10">
        <f t="shared" si="277"/>
        <v>42521.654328703706</v>
      </c>
      <c r="S3533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80"/>
        <v>119</v>
      </c>
      <c r="Q3534">
        <f t="shared" si="281"/>
        <v>42.3</v>
      </c>
      <c r="R3534" s="10">
        <f t="shared" si="277"/>
        <v>41884.599849537037</v>
      </c>
      <c r="S353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80"/>
        <v>126</v>
      </c>
      <c r="Q3535">
        <f t="shared" si="281"/>
        <v>78.88</v>
      </c>
      <c r="R3535" s="10">
        <f t="shared" si="277"/>
        <v>42289.761192129634</v>
      </c>
      <c r="S353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80"/>
        <v>156</v>
      </c>
      <c r="Q3536">
        <f t="shared" si="281"/>
        <v>38.28</v>
      </c>
      <c r="R3536" s="10">
        <f t="shared" si="277"/>
        <v>42243.6252662037</v>
      </c>
      <c r="S3536">
        <f t="shared" si="278"/>
        <v>42278.6252662037</v>
      </c>
      <c r="T3536">
        <f t="shared" si="279"/>
        <v>2015</v>
      </c>
    </row>
    <row r="3537" spans="1:20" ht="32" x14ac:dyDescent="0.2">
      <c r="A3537">
        <v>2786</v>
      </c>
      <c r="B3537" s="3" t="s">
        <v>2786</v>
      </c>
      <c r="C3537" s="3" t="s">
        <v>6896</v>
      </c>
      <c r="D3537" s="6">
        <v>2500</v>
      </c>
      <c r="E3537" s="8">
        <v>2946</v>
      </c>
      <c r="F3537" t="s">
        <v>8218</v>
      </c>
      <c r="G3537" t="s">
        <v>8224</v>
      </c>
      <c r="H3537" t="s">
        <v>8246</v>
      </c>
      <c r="I3537" s="12">
        <v>1404913180</v>
      </c>
      <c r="J3537" s="12">
        <v>1403703580</v>
      </c>
      <c r="K3537" t="b">
        <v>0</v>
      </c>
      <c r="L3537">
        <v>74</v>
      </c>
      <c r="M3537" t="b">
        <v>1</v>
      </c>
      <c r="N3537" t="s">
        <v>8273</v>
      </c>
      <c r="O3537" t="s">
        <v>8274</v>
      </c>
      <c r="P3537">
        <f t="shared" si="280"/>
        <v>118</v>
      </c>
      <c r="Q3537">
        <f t="shared" si="281"/>
        <v>39.81</v>
      </c>
      <c r="R3537" s="10">
        <f t="shared" si="277"/>
        <v>41815.569212962961</v>
      </c>
      <c r="S3537">
        <f t="shared" si="278"/>
        <v>41829.569212962961</v>
      </c>
      <c r="T3537">
        <f t="shared" si="279"/>
        <v>2014</v>
      </c>
    </row>
    <row r="3538" spans="1:20" ht="48" x14ac:dyDescent="0.2">
      <c r="A3538">
        <v>2829</v>
      </c>
      <c r="B3538" s="3" t="s">
        <v>2829</v>
      </c>
      <c r="C3538" s="3" t="s">
        <v>6939</v>
      </c>
      <c r="D3538" s="6">
        <v>2500</v>
      </c>
      <c r="E3538" s="8">
        <v>2663</v>
      </c>
      <c r="F3538" t="s">
        <v>8218</v>
      </c>
      <c r="G3538" t="s">
        <v>8224</v>
      </c>
      <c r="H3538" t="s">
        <v>8246</v>
      </c>
      <c r="I3538" s="12">
        <v>1464863118</v>
      </c>
      <c r="J3538" s="12">
        <v>1462443918</v>
      </c>
      <c r="K3538" t="b">
        <v>0</v>
      </c>
      <c r="L3538">
        <v>76</v>
      </c>
      <c r="M3538" t="b">
        <v>1</v>
      </c>
      <c r="N3538" t="s">
        <v>8273</v>
      </c>
      <c r="O3538" t="s">
        <v>8274</v>
      </c>
      <c r="P3538">
        <f t="shared" si="280"/>
        <v>107</v>
      </c>
      <c r="Q3538">
        <f t="shared" si="281"/>
        <v>35.04</v>
      </c>
      <c r="R3538" s="10">
        <f t="shared" si="277"/>
        <v>42495.434236111112</v>
      </c>
      <c r="S3538">
        <f t="shared" si="278"/>
        <v>42523.434236111112</v>
      </c>
      <c r="T3538">
        <f t="shared" si="279"/>
        <v>2016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80"/>
        <v>180</v>
      </c>
      <c r="Q3539">
        <f t="shared" si="281"/>
        <v>43.5</v>
      </c>
      <c r="R3539" s="10">
        <f t="shared" si="277"/>
        <v>41923.354351851849</v>
      </c>
      <c r="S3539">
        <f t="shared" si="278"/>
        <v>41960.332638888889</v>
      </c>
      <c r="T3539">
        <f t="shared" si="279"/>
        <v>2014</v>
      </c>
    </row>
    <row r="3540" spans="1:20" ht="48" x14ac:dyDescent="0.2">
      <c r="A3540">
        <v>2832</v>
      </c>
      <c r="B3540" s="3" t="s">
        <v>2832</v>
      </c>
      <c r="C3540" s="3" t="s">
        <v>6942</v>
      </c>
      <c r="D3540" s="6">
        <v>2500</v>
      </c>
      <c r="E3540" s="8">
        <v>2867.99</v>
      </c>
      <c r="F3540" t="s">
        <v>8218</v>
      </c>
      <c r="G3540" t="s">
        <v>8224</v>
      </c>
      <c r="H3540" t="s">
        <v>8246</v>
      </c>
      <c r="I3540" s="12">
        <v>1416780000</v>
      </c>
      <c r="J3540" s="12">
        <v>1414342894</v>
      </c>
      <c r="K3540" t="b">
        <v>0</v>
      </c>
      <c r="L3540">
        <v>95</v>
      </c>
      <c r="M3540" t="b">
        <v>1</v>
      </c>
      <c r="N3540" t="s">
        <v>8273</v>
      </c>
      <c r="O3540" t="s">
        <v>8274</v>
      </c>
      <c r="P3540">
        <f t="shared" si="280"/>
        <v>115</v>
      </c>
      <c r="Q3540">
        <f t="shared" si="281"/>
        <v>30.19</v>
      </c>
      <c r="R3540" s="10">
        <f t="shared" si="277"/>
        <v>41938.709421296298</v>
      </c>
      <c r="S3540">
        <f t="shared" si="278"/>
        <v>41966.916666666672</v>
      </c>
      <c r="T3540">
        <f t="shared" si="279"/>
        <v>2014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80"/>
        <v>120</v>
      </c>
      <c r="Q3541">
        <f t="shared" si="281"/>
        <v>55.23</v>
      </c>
      <c r="R3541" s="10">
        <f t="shared" si="277"/>
        <v>42600.756041666667</v>
      </c>
      <c r="S3541">
        <f t="shared" si="278"/>
        <v>42621.756041666667</v>
      </c>
      <c r="T3541">
        <f t="shared" si="279"/>
        <v>2016</v>
      </c>
    </row>
    <row r="3542" spans="1:20" ht="48" x14ac:dyDescent="0.2">
      <c r="A3542">
        <v>2840</v>
      </c>
      <c r="B3542" s="3" t="s">
        <v>2840</v>
      </c>
      <c r="C3542" s="3" t="s">
        <v>6950</v>
      </c>
      <c r="D3542" s="6">
        <v>2500</v>
      </c>
      <c r="E3542" s="8">
        <v>2600</v>
      </c>
      <c r="F3542" t="s">
        <v>8218</v>
      </c>
      <c r="G3542" t="s">
        <v>8224</v>
      </c>
      <c r="H3542" t="s">
        <v>8246</v>
      </c>
      <c r="I3542" s="12">
        <v>1426698000</v>
      </c>
      <c r="J3542" s="12">
        <v>1424825479</v>
      </c>
      <c r="K3542" t="b">
        <v>0</v>
      </c>
      <c r="L3542">
        <v>132</v>
      </c>
      <c r="M3542" t="b">
        <v>1</v>
      </c>
      <c r="N3542" t="s">
        <v>8273</v>
      </c>
      <c r="O3542" t="s">
        <v>8274</v>
      </c>
      <c r="P3542">
        <f t="shared" si="280"/>
        <v>104</v>
      </c>
      <c r="Q3542">
        <f t="shared" si="281"/>
        <v>19.7</v>
      </c>
      <c r="R3542" s="10">
        <f t="shared" si="277"/>
        <v>42060.035636574074</v>
      </c>
      <c r="S3542">
        <f t="shared" si="278"/>
        <v>42081.708333333328</v>
      </c>
      <c r="T3542">
        <f t="shared" si="279"/>
        <v>2015</v>
      </c>
    </row>
    <row r="3543" spans="1:20" ht="48" x14ac:dyDescent="0.2">
      <c r="A3543">
        <v>3247</v>
      </c>
      <c r="B3543" s="3" t="s">
        <v>3247</v>
      </c>
      <c r="C3543" s="3" t="s">
        <v>7357</v>
      </c>
      <c r="D3543" s="6">
        <v>2500</v>
      </c>
      <c r="E3543" s="8">
        <v>2646.5</v>
      </c>
      <c r="F3543" t="s">
        <v>8218</v>
      </c>
      <c r="G3543" t="s">
        <v>8224</v>
      </c>
      <c r="H3543" t="s">
        <v>8246</v>
      </c>
      <c r="I3543" s="12">
        <v>1436696712</v>
      </c>
      <c r="J3543" s="12">
        <v>1434104712</v>
      </c>
      <c r="K3543" t="b">
        <v>1</v>
      </c>
      <c r="L3543">
        <v>57</v>
      </c>
      <c r="M3543" t="b">
        <v>1</v>
      </c>
      <c r="N3543" t="s">
        <v>8273</v>
      </c>
      <c r="O3543" t="s">
        <v>8274</v>
      </c>
      <c r="P3543">
        <f t="shared" si="280"/>
        <v>106</v>
      </c>
      <c r="Q3543">
        <f t="shared" si="281"/>
        <v>46.43</v>
      </c>
      <c r="R3543" s="10">
        <f t="shared" si="277"/>
        <v>42167.434166666666</v>
      </c>
      <c r="S3543">
        <f t="shared" si="278"/>
        <v>42197.434166666666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80"/>
        <v>102</v>
      </c>
      <c r="Q3544">
        <f t="shared" si="281"/>
        <v>66.150000000000006</v>
      </c>
      <c r="R3544" s="10">
        <f t="shared" si="277"/>
        <v>41829.599791666667</v>
      </c>
      <c r="S354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80"/>
        <v>105</v>
      </c>
      <c r="Q3545">
        <f t="shared" si="281"/>
        <v>54.14</v>
      </c>
      <c r="R3545" s="10">
        <f t="shared" si="277"/>
        <v>42150.755312499998</v>
      </c>
      <c r="S354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80"/>
        <v>100</v>
      </c>
      <c r="Q3546">
        <f t="shared" si="281"/>
        <v>104.17</v>
      </c>
      <c r="R3546" s="10">
        <f t="shared" si="277"/>
        <v>42040.831678240742</v>
      </c>
      <c r="S3546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80"/>
        <v>100</v>
      </c>
      <c r="Q3547">
        <f t="shared" si="281"/>
        <v>31.38</v>
      </c>
      <c r="R3547" s="10">
        <f t="shared" si="277"/>
        <v>42075.807395833333</v>
      </c>
      <c r="S3547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80"/>
        <v>102</v>
      </c>
      <c r="Q3548">
        <f t="shared" si="281"/>
        <v>59.21</v>
      </c>
      <c r="R3548" s="10">
        <f t="shared" si="277"/>
        <v>42073.660694444443</v>
      </c>
      <c r="S3548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80"/>
        <v>114</v>
      </c>
      <c r="Q3549">
        <f t="shared" si="281"/>
        <v>119.18</v>
      </c>
      <c r="R3549" s="10">
        <f t="shared" si="277"/>
        <v>42480.078715277778</v>
      </c>
      <c r="S3549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80"/>
        <v>102</v>
      </c>
      <c r="Q3550">
        <f t="shared" si="281"/>
        <v>164.62</v>
      </c>
      <c r="R3550" s="10">
        <f t="shared" si="277"/>
        <v>42411.942291666666</v>
      </c>
      <c r="S3550">
        <f t="shared" si="278"/>
        <v>42434.041666666672</v>
      </c>
      <c r="T3550">
        <f t="shared" si="279"/>
        <v>2016</v>
      </c>
    </row>
    <row r="3551" spans="1:20" ht="48" x14ac:dyDescent="0.2">
      <c r="A3551">
        <v>3278</v>
      </c>
      <c r="B3551" s="3" t="s">
        <v>3278</v>
      </c>
      <c r="C3551" s="3" t="s">
        <v>7388</v>
      </c>
      <c r="D3551" s="6">
        <v>2500</v>
      </c>
      <c r="E3551" s="8">
        <v>2585</v>
      </c>
      <c r="F3551" t="s">
        <v>8218</v>
      </c>
      <c r="G3551" t="s">
        <v>8224</v>
      </c>
      <c r="H3551" t="s">
        <v>8246</v>
      </c>
      <c r="I3551" s="12">
        <v>1433017303</v>
      </c>
      <c r="J3551" s="12">
        <v>1430425303</v>
      </c>
      <c r="K3551" t="b">
        <v>1</v>
      </c>
      <c r="L3551">
        <v>34</v>
      </c>
      <c r="M3551" t="b">
        <v>1</v>
      </c>
      <c r="N3551" t="s">
        <v>8273</v>
      </c>
      <c r="O3551" t="s">
        <v>8274</v>
      </c>
      <c r="P3551">
        <f t="shared" si="280"/>
        <v>103</v>
      </c>
      <c r="Q3551">
        <f t="shared" si="281"/>
        <v>76.03</v>
      </c>
      <c r="R3551" s="10">
        <f t="shared" si="277"/>
        <v>42124.848414351851</v>
      </c>
      <c r="S3551">
        <f t="shared" si="278"/>
        <v>42154.848414351851</v>
      </c>
      <c r="T3551">
        <f t="shared" si="279"/>
        <v>2015</v>
      </c>
    </row>
    <row r="3552" spans="1:20" ht="48" x14ac:dyDescent="0.2">
      <c r="A3552">
        <v>3337</v>
      </c>
      <c r="B3552" s="3" t="s">
        <v>3337</v>
      </c>
      <c r="C3552" s="3" t="s">
        <v>7447</v>
      </c>
      <c r="D3552" s="6">
        <v>2500</v>
      </c>
      <c r="E3552" s="8">
        <v>2755</v>
      </c>
      <c r="F3552" t="s">
        <v>8218</v>
      </c>
      <c r="G3552" t="s">
        <v>8224</v>
      </c>
      <c r="H3552" t="s">
        <v>8246</v>
      </c>
      <c r="I3552" s="12">
        <v>1412974800</v>
      </c>
      <c r="J3552" s="12">
        <v>1411109167</v>
      </c>
      <c r="K3552" t="b">
        <v>0</v>
      </c>
      <c r="L3552">
        <v>34</v>
      </c>
      <c r="M3552" t="b">
        <v>1</v>
      </c>
      <c r="N3552" t="s">
        <v>8273</v>
      </c>
      <c r="O3552" t="s">
        <v>8274</v>
      </c>
      <c r="P3552">
        <f t="shared" si="280"/>
        <v>110</v>
      </c>
      <c r="Q3552">
        <f t="shared" si="281"/>
        <v>81.03</v>
      </c>
      <c r="R3552" s="10">
        <f t="shared" si="277"/>
        <v>41901.282025462962</v>
      </c>
      <c r="S3552">
        <f t="shared" si="278"/>
        <v>41922.875</v>
      </c>
      <c r="T3552">
        <f t="shared" si="279"/>
        <v>2014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80"/>
        <v>102</v>
      </c>
      <c r="Q3553">
        <f t="shared" si="281"/>
        <v>61.1</v>
      </c>
      <c r="R3553" s="10">
        <f t="shared" si="277"/>
        <v>41753.515856481477</v>
      </c>
      <c r="S3553">
        <f t="shared" si="278"/>
        <v>41781.921527777777</v>
      </c>
      <c r="T3553">
        <f t="shared" si="279"/>
        <v>2014</v>
      </c>
    </row>
    <row r="3554" spans="1:20" ht="48" x14ac:dyDescent="0.2">
      <c r="A3554">
        <v>3438</v>
      </c>
      <c r="B3554" s="3" t="s">
        <v>3437</v>
      </c>
      <c r="C3554" s="3" t="s">
        <v>7548</v>
      </c>
      <c r="D3554" s="6">
        <v>2500</v>
      </c>
      <c r="E3554" s="8">
        <v>2605</v>
      </c>
      <c r="F3554" t="s">
        <v>8218</v>
      </c>
      <c r="G3554" t="s">
        <v>8224</v>
      </c>
      <c r="H3554" t="s">
        <v>8246</v>
      </c>
      <c r="I3554" s="12">
        <v>1430600400</v>
      </c>
      <c r="J3554" s="12">
        <v>1428358567</v>
      </c>
      <c r="K3554" t="b">
        <v>0</v>
      </c>
      <c r="L3554">
        <v>14</v>
      </c>
      <c r="M3554" t="b">
        <v>1</v>
      </c>
      <c r="N3554" t="s">
        <v>8273</v>
      </c>
      <c r="O3554" t="s">
        <v>8274</v>
      </c>
      <c r="P3554">
        <f t="shared" si="280"/>
        <v>104</v>
      </c>
      <c r="Q3554">
        <f t="shared" si="281"/>
        <v>186.07</v>
      </c>
      <c r="R3554" s="10">
        <f t="shared" si="277"/>
        <v>42100.927858796291</v>
      </c>
      <c r="S3554">
        <f t="shared" si="278"/>
        <v>42126.875</v>
      </c>
      <c r="T3554">
        <f t="shared" si="279"/>
        <v>2015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80"/>
        <v>106</v>
      </c>
      <c r="Q3555">
        <f t="shared" si="281"/>
        <v>56.2</v>
      </c>
      <c r="R3555" s="10">
        <f t="shared" si="277"/>
        <v>42196.028703703705</v>
      </c>
      <c r="S355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80"/>
        <v>113</v>
      </c>
      <c r="Q3556">
        <f t="shared" si="281"/>
        <v>107</v>
      </c>
      <c r="R3556" s="10">
        <f t="shared" si="277"/>
        <v>42016.050451388888</v>
      </c>
      <c r="S3556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80"/>
        <v>100</v>
      </c>
      <c r="Q3557">
        <f t="shared" si="281"/>
        <v>171.43</v>
      </c>
      <c r="R3557" s="10">
        <f t="shared" si="277"/>
        <v>42661.442060185189</v>
      </c>
      <c r="S3557">
        <f t="shared" si="278"/>
        <v>42691.483726851846</v>
      </c>
      <c r="T3557">
        <f t="shared" si="279"/>
        <v>2016</v>
      </c>
    </row>
    <row r="3558" spans="1:20" ht="48" x14ac:dyDescent="0.2">
      <c r="A3558">
        <v>3503</v>
      </c>
      <c r="B3558" s="3" t="s">
        <v>3502</v>
      </c>
      <c r="C3558" s="3" t="s">
        <v>7613</v>
      </c>
      <c r="D3558" s="6">
        <v>2500</v>
      </c>
      <c r="E3558" s="8">
        <v>2689</v>
      </c>
      <c r="F3558" t="s">
        <v>8218</v>
      </c>
      <c r="G3558" t="s">
        <v>8224</v>
      </c>
      <c r="H3558" t="s">
        <v>8246</v>
      </c>
      <c r="I3558" s="12">
        <v>1469359728</v>
      </c>
      <c r="J3558" s="12">
        <v>1466767728</v>
      </c>
      <c r="K3558" t="b">
        <v>0</v>
      </c>
      <c r="L3558">
        <v>38</v>
      </c>
      <c r="M3558" t="b">
        <v>1</v>
      </c>
      <c r="N3558" t="s">
        <v>8273</v>
      </c>
      <c r="O3558" t="s">
        <v>8274</v>
      </c>
      <c r="P3558">
        <f t="shared" si="280"/>
        <v>108</v>
      </c>
      <c r="Q3558">
        <f t="shared" si="281"/>
        <v>70.760000000000005</v>
      </c>
      <c r="R3558" s="10">
        <f t="shared" si="277"/>
        <v>42545.478333333333</v>
      </c>
      <c r="S3558">
        <f t="shared" si="278"/>
        <v>42575.478333333333</v>
      </c>
      <c r="T3558">
        <f t="shared" si="279"/>
        <v>2016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80"/>
        <v>100</v>
      </c>
      <c r="Q3559">
        <f t="shared" si="281"/>
        <v>179.28</v>
      </c>
      <c r="R3559" s="10">
        <f t="shared" si="277"/>
        <v>41730.276747685188</v>
      </c>
      <c r="S3559">
        <f t="shared" si="278"/>
        <v>41764.276747685188</v>
      </c>
      <c r="T3559">
        <f t="shared" si="279"/>
        <v>2014</v>
      </c>
    </row>
    <row r="3560" spans="1:20" ht="48" x14ac:dyDescent="0.2">
      <c r="A3560">
        <v>3550</v>
      </c>
      <c r="B3560" s="3" t="s">
        <v>3549</v>
      </c>
      <c r="C3560" s="3" t="s">
        <v>7660</v>
      </c>
      <c r="D3560" s="6">
        <v>2500</v>
      </c>
      <c r="E3560" s="8">
        <v>2620</v>
      </c>
      <c r="F3560" t="s">
        <v>8218</v>
      </c>
      <c r="G3560" t="s">
        <v>8224</v>
      </c>
      <c r="H3560" t="s">
        <v>8246</v>
      </c>
      <c r="I3560" s="12">
        <v>1462224398</v>
      </c>
      <c r="J3560" s="12">
        <v>1459632398</v>
      </c>
      <c r="K3560" t="b">
        <v>0</v>
      </c>
      <c r="L3560">
        <v>64</v>
      </c>
      <c r="M3560" t="b">
        <v>1</v>
      </c>
      <c r="N3560" t="s">
        <v>8273</v>
      </c>
      <c r="O3560" t="s">
        <v>8274</v>
      </c>
      <c r="P3560">
        <f t="shared" si="280"/>
        <v>105</v>
      </c>
      <c r="Q3560">
        <f t="shared" si="281"/>
        <v>40.94</v>
      </c>
      <c r="R3560" s="10">
        <f t="shared" si="277"/>
        <v>42462.893495370372</v>
      </c>
      <c r="S3560">
        <f t="shared" si="278"/>
        <v>42492.893495370372</v>
      </c>
      <c r="T3560">
        <f t="shared" si="279"/>
        <v>2016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80"/>
        <v>104</v>
      </c>
      <c r="Q3561">
        <f t="shared" si="281"/>
        <v>43.13</v>
      </c>
      <c r="R3561" s="10">
        <f t="shared" si="277"/>
        <v>42194.096157407403</v>
      </c>
      <c r="S3561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80"/>
        <v>108</v>
      </c>
      <c r="Q3562">
        <f t="shared" si="281"/>
        <v>46.89</v>
      </c>
      <c r="R3562" s="10">
        <f t="shared" si="277"/>
        <v>42115.889652777783</v>
      </c>
      <c r="S3562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80"/>
        <v>102</v>
      </c>
      <c r="Q3563">
        <f t="shared" si="281"/>
        <v>47.41</v>
      </c>
      <c r="R3563" s="10">
        <f t="shared" si="277"/>
        <v>42203.680300925931</v>
      </c>
      <c r="S3563">
        <f t="shared" si="278"/>
        <v>42221.774999999994</v>
      </c>
      <c r="T3563">
        <f t="shared" si="279"/>
        <v>2015</v>
      </c>
    </row>
    <row r="3564" spans="1:20" ht="48" x14ac:dyDescent="0.2">
      <c r="A3564">
        <v>3611</v>
      </c>
      <c r="B3564" s="3" t="s">
        <v>3610</v>
      </c>
      <c r="C3564" s="3" t="s">
        <v>7721</v>
      </c>
      <c r="D3564" s="6">
        <v>2500</v>
      </c>
      <c r="E3564" s="8">
        <v>3400</v>
      </c>
      <c r="F3564" t="s">
        <v>8218</v>
      </c>
      <c r="G3564" t="s">
        <v>8224</v>
      </c>
      <c r="H3564" t="s">
        <v>8246</v>
      </c>
      <c r="I3564" s="12">
        <v>1428483201</v>
      </c>
      <c r="J3564" s="12">
        <v>1425891201</v>
      </c>
      <c r="K3564" t="b">
        <v>0</v>
      </c>
      <c r="L3564">
        <v>51</v>
      </c>
      <c r="M3564" t="b">
        <v>1</v>
      </c>
      <c r="N3564" t="s">
        <v>8273</v>
      </c>
      <c r="O3564" t="s">
        <v>8274</v>
      </c>
      <c r="P3564">
        <f t="shared" si="280"/>
        <v>136</v>
      </c>
      <c r="Q3564">
        <f t="shared" si="281"/>
        <v>66.67</v>
      </c>
      <c r="R3564" s="10">
        <f t="shared" si="277"/>
        <v>42072.370381944449</v>
      </c>
      <c r="S3564">
        <f t="shared" si="278"/>
        <v>42102.370381944449</v>
      </c>
      <c r="T3564">
        <f t="shared" si="279"/>
        <v>2015</v>
      </c>
    </row>
    <row r="3565" spans="1:20" ht="48" x14ac:dyDescent="0.2">
      <c r="A3565">
        <v>3615</v>
      </c>
      <c r="B3565" s="3" t="s">
        <v>3613</v>
      </c>
      <c r="C3565" s="3" t="s">
        <v>7725</v>
      </c>
      <c r="D3565" s="6">
        <v>2500</v>
      </c>
      <c r="E3565" s="8">
        <v>2670</v>
      </c>
      <c r="F3565" t="s">
        <v>8218</v>
      </c>
      <c r="G3565" t="s">
        <v>8224</v>
      </c>
      <c r="H3565" t="s">
        <v>8246</v>
      </c>
      <c r="I3565" s="12">
        <v>1449756896</v>
      </c>
      <c r="J3565" s="12">
        <v>1447164896</v>
      </c>
      <c r="K3565" t="b">
        <v>0</v>
      </c>
      <c r="L3565">
        <v>72</v>
      </c>
      <c r="M3565" t="b">
        <v>1</v>
      </c>
      <c r="N3565" t="s">
        <v>8273</v>
      </c>
      <c r="O3565" t="s">
        <v>8274</v>
      </c>
      <c r="P3565">
        <f t="shared" si="280"/>
        <v>107</v>
      </c>
      <c r="Q3565">
        <f t="shared" si="281"/>
        <v>37.08</v>
      </c>
      <c r="R3565" s="10">
        <f t="shared" si="277"/>
        <v>42318.593703703707</v>
      </c>
      <c r="S3565">
        <f t="shared" si="278"/>
        <v>42348.593703703707</v>
      </c>
      <c r="T3565">
        <f t="shared" si="279"/>
        <v>2015</v>
      </c>
    </row>
    <row r="3566" spans="1:20" ht="48" x14ac:dyDescent="0.2">
      <c r="A3566">
        <v>3616</v>
      </c>
      <c r="B3566" s="3" t="s">
        <v>3614</v>
      </c>
      <c r="C3566" s="3" t="s">
        <v>7726</v>
      </c>
      <c r="D3566" s="6">
        <v>2500</v>
      </c>
      <c r="E3566" s="8">
        <v>3120</v>
      </c>
      <c r="F3566" t="s">
        <v>8218</v>
      </c>
      <c r="G3566" t="s">
        <v>8224</v>
      </c>
      <c r="H3566" t="s">
        <v>8246</v>
      </c>
      <c r="I3566" s="12">
        <v>1426801664</v>
      </c>
      <c r="J3566" s="12">
        <v>1424213264</v>
      </c>
      <c r="K3566" t="b">
        <v>0</v>
      </c>
      <c r="L3566">
        <v>45</v>
      </c>
      <c r="M3566" t="b">
        <v>1</v>
      </c>
      <c r="N3566" t="s">
        <v>8273</v>
      </c>
      <c r="O3566" t="s">
        <v>8274</v>
      </c>
      <c r="P3566">
        <f t="shared" si="280"/>
        <v>125</v>
      </c>
      <c r="Q3566">
        <f t="shared" si="281"/>
        <v>69.33</v>
      </c>
      <c r="R3566" s="10">
        <f t="shared" si="277"/>
        <v>42052.949814814812</v>
      </c>
      <c r="S3566">
        <f t="shared" si="278"/>
        <v>42082.908148148148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80"/>
        <v>131</v>
      </c>
      <c r="Q3567">
        <f t="shared" si="281"/>
        <v>97.92</v>
      </c>
      <c r="R3567" s="10">
        <f t="shared" si="277"/>
        <v>41974.743148148147</v>
      </c>
      <c r="S3567">
        <f t="shared" si="278"/>
        <v>42004.743148148147</v>
      </c>
      <c r="T3567">
        <f t="shared" si="279"/>
        <v>2014</v>
      </c>
    </row>
    <row r="3568" spans="1:20" ht="48" x14ac:dyDescent="0.2">
      <c r="A3568">
        <v>3530</v>
      </c>
      <c r="B3568" s="3" t="s">
        <v>3529</v>
      </c>
      <c r="C3568" s="3" t="s">
        <v>7640</v>
      </c>
      <c r="D3568" s="6">
        <v>2750</v>
      </c>
      <c r="E3568" s="8">
        <v>2750</v>
      </c>
      <c r="F3568" t="s">
        <v>8218</v>
      </c>
      <c r="G3568" t="s">
        <v>8224</v>
      </c>
      <c r="H3568" t="s">
        <v>8246</v>
      </c>
      <c r="I3568" s="12">
        <v>1460318400</v>
      </c>
      <c r="J3568" s="12">
        <v>1457881057</v>
      </c>
      <c r="K3568" t="b">
        <v>0</v>
      </c>
      <c r="L3568">
        <v>22</v>
      </c>
      <c r="M3568" t="b">
        <v>1</v>
      </c>
      <c r="N3568" t="s">
        <v>8273</v>
      </c>
      <c r="O3568" t="s">
        <v>8274</v>
      </c>
      <c r="P3568">
        <f t="shared" si="280"/>
        <v>100</v>
      </c>
      <c r="Q3568">
        <f t="shared" si="281"/>
        <v>125</v>
      </c>
      <c r="R3568" s="10">
        <f t="shared" si="277"/>
        <v>42442.623344907406</v>
      </c>
      <c r="S3568">
        <f t="shared" si="278"/>
        <v>42470.833333333328</v>
      </c>
      <c r="T3568">
        <f t="shared" si="279"/>
        <v>2016</v>
      </c>
    </row>
    <row r="3569" spans="1:20" ht="48" x14ac:dyDescent="0.2">
      <c r="A3569">
        <v>3238</v>
      </c>
      <c r="B3569" s="3" t="s">
        <v>3238</v>
      </c>
      <c r="C3569" s="3" t="s">
        <v>7348</v>
      </c>
      <c r="D3569" s="6">
        <v>2800</v>
      </c>
      <c r="E3569" s="8">
        <v>3145</v>
      </c>
      <c r="F3569" t="s">
        <v>8218</v>
      </c>
      <c r="G3569" t="s">
        <v>8224</v>
      </c>
      <c r="H3569" t="s">
        <v>8246</v>
      </c>
      <c r="I3569" s="12">
        <v>1435752898</v>
      </c>
      <c r="J3569" s="12">
        <v>1433160898</v>
      </c>
      <c r="K3569" t="b">
        <v>1</v>
      </c>
      <c r="L3569">
        <v>79</v>
      </c>
      <c r="M3569" t="b">
        <v>1</v>
      </c>
      <c r="N3569" t="s">
        <v>8273</v>
      </c>
      <c r="O3569" t="s">
        <v>8274</v>
      </c>
      <c r="P3569">
        <f t="shared" si="280"/>
        <v>112</v>
      </c>
      <c r="Q3569">
        <f t="shared" si="281"/>
        <v>39.81</v>
      </c>
      <c r="R3569" s="10">
        <f t="shared" si="277"/>
        <v>42156.510393518518</v>
      </c>
      <c r="S3569">
        <f t="shared" si="278"/>
        <v>42186.510393518518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80"/>
        <v>111</v>
      </c>
      <c r="Q3570">
        <f t="shared" si="281"/>
        <v>58.42</v>
      </c>
      <c r="R3570" s="10">
        <f t="shared" si="277"/>
        <v>41869.740671296298</v>
      </c>
      <c r="S3570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80"/>
        <v>100</v>
      </c>
      <c r="Q3571">
        <f t="shared" si="281"/>
        <v>122.54</v>
      </c>
      <c r="R3571" s="10">
        <f t="shared" si="277"/>
        <v>41982.688611111109</v>
      </c>
      <c r="S3571">
        <f t="shared" si="278"/>
        <v>42012.688611111109</v>
      </c>
      <c r="T3571">
        <f t="shared" si="279"/>
        <v>2015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80"/>
        <v>114</v>
      </c>
      <c r="Q3572">
        <f t="shared" si="281"/>
        <v>87.96</v>
      </c>
      <c r="R3572" s="10">
        <f t="shared" si="277"/>
        <v>41976.331979166673</v>
      </c>
      <c r="S3572">
        <f t="shared" si="278"/>
        <v>42004.291666666672</v>
      </c>
      <c r="T3572">
        <f t="shared" si="279"/>
        <v>2014</v>
      </c>
    </row>
    <row r="3573" spans="1:20" ht="48" x14ac:dyDescent="0.2">
      <c r="A3573">
        <v>3401</v>
      </c>
      <c r="B3573" s="3" t="s">
        <v>3400</v>
      </c>
      <c r="C3573" s="3" t="s">
        <v>7511</v>
      </c>
      <c r="D3573" s="6">
        <v>2900</v>
      </c>
      <c r="E3573" s="8">
        <v>2954</v>
      </c>
      <c r="F3573" t="s">
        <v>8218</v>
      </c>
      <c r="G3573" t="s">
        <v>8224</v>
      </c>
      <c r="H3573" t="s">
        <v>8246</v>
      </c>
      <c r="I3573" s="12">
        <v>1438968146</v>
      </c>
      <c r="J3573" s="12">
        <v>1436376146</v>
      </c>
      <c r="K3573" t="b">
        <v>0</v>
      </c>
      <c r="L3573">
        <v>66</v>
      </c>
      <c r="M3573" t="b">
        <v>1</v>
      </c>
      <c r="N3573" t="s">
        <v>8273</v>
      </c>
      <c r="O3573" t="s">
        <v>8274</v>
      </c>
      <c r="P3573">
        <f t="shared" si="280"/>
        <v>102</v>
      </c>
      <c r="Q3573">
        <f t="shared" si="281"/>
        <v>44.76</v>
      </c>
      <c r="R3573" s="10">
        <f t="shared" si="277"/>
        <v>42193.723912037036</v>
      </c>
      <c r="S3573">
        <f t="shared" si="278"/>
        <v>42223.723912037036</v>
      </c>
      <c r="T3573">
        <f t="shared" si="279"/>
        <v>2015</v>
      </c>
    </row>
    <row r="3574" spans="1:20" ht="48" x14ac:dyDescent="0.2">
      <c r="A3574">
        <v>2802</v>
      </c>
      <c r="B3574" s="3" t="s">
        <v>2802</v>
      </c>
      <c r="C3574" s="3" t="s">
        <v>6912</v>
      </c>
      <c r="D3574" s="6">
        <v>3000</v>
      </c>
      <c r="E3574" s="8">
        <v>3055</v>
      </c>
      <c r="F3574" t="s">
        <v>8218</v>
      </c>
      <c r="G3574" t="s">
        <v>8224</v>
      </c>
      <c r="H3574" t="s">
        <v>8246</v>
      </c>
      <c r="I3574" s="12">
        <v>1438875107</v>
      </c>
      <c r="J3574" s="12">
        <v>1436283107</v>
      </c>
      <c r="K3574" t="b">
        <v>0</v>
      </c>
      <c r="L3574">
        <v>90</v>
      </c>
      <c r="M3574" t="b">
        <v>1</v>
      </c>
      <c r="N3574" t="s">
        <v>8273</v>
      </c>
      <c r="O3574" t="s">
        <v>8274</v>
      </c>
      <c r="P3574">
        <f t="shared" si="280"/>
        <v>102</v>
      </c>
      <c r="Q3574">
        <f t="shared" si="281"/>
        <v>33.94</v>
      </c>
      <c r="R3574" s="10">
        <f t="shared" si="277"/>
        <v>42192.64707175926</v>
      </c>
      <c r="S3574">
        <f t="shared" si="278"/>
        <v>42222.64707175926</v>
      </c>
      <c r="T3574">
        <f t="shared" si="279"/>
        <v>2015</v>
      </c>
    </row>
    <row r="3575" spans="1:20" ht="48" x14ac:dyDescent="0.2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 s="12">
        <v>1438772400</v>
      </c>
      <c r="J3575" s="12">
        <v>1435645490</v>
      </c>
      <c r="K3575" t="b">
        <v>0</v>
      </c>
      <c r="L3575">
        <v>76</v>
      </c>
      <c r="M3575" t="b">
        <v>1</v>
      </c>
      <c r="N3575" t="s">
        <v>8273</v>
      </c>
      <c r="O3575" t="s">
        <v>8274</v>
      </c>
      <c r="P3575">
        <f t="shared" si="280"/>
        <v>112</v>
      </c>
      <c r="Q3575">
        <f t="shared" si="281"/>
        <v>44.25</v>
      </c>
      <c r="R3575" s="10">
        <f t="shared" si="277"/>
        <v>42185.267245370371</v>
      </c>
      <c r="S3575">
        <f t="shared" si="278"/>
        <v>42221.458333333328</v>
      </c>
      <c r="T3575">
        <f t="shared" si="279"/>
        <v>2015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80"/>
        <v>106</v>
      </c>
      <c r="Q3576">
        <f t="shared" si="281"/>
        <v>136.78</v>
      </c>
      <c r="R3576" s="10">
        <f t="shared" si="277"/>
        <v>41926.942685185182</v>
      </c>
      <c r="S3576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80"/>
        <v>101</v>
      </c>
      <c r="Q3577">
        <f t="shared" si="281"/>
        <v>99.34</v>
      </c>
      <c r="R3577" s="10">
        <f t="shared" si="277"/>
        <v>42561.783877314811</v>
      </c>
      <c r="S3577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80"/>
        <v>100</v>
      </c>
      <c r="Q3578">
        <f t="shared" si="281"/>
        <v>20</v>
      </c>
      <c r="R3578" s="10">
        <f t="shared" si="277"/>
        <v>42649.54923611111</v>
      </c>
      <c r="S3578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80"/>
        <v>130</v>
      </c>
      <c r="Q3579">
        <f t="shared" si="281"/>
        <v>28.89</v>
      </c>
      <c r="R3579" s="10">
        <f t="shared" si="277"/>
        <v>42093.786840277782</v>
      </c>
      <c r="S3579">
        <f t="shared" si="278"/>
        <v>42120.26944444445</v>
      </c>
      <c r="T3579">
        <f t="shared" si="279"/>
        <v>2015</v>
      </c>
    </row>
    <row r="3580" spans="1:20" ht="48" x14ac:dyDescent="0.2">
      <c r="A3580">
        <v>2816</v>
      </c>
      <c r="B3580" s="3" t="s">
        <v>2816</v>
      </c>
      <c r="C3580" s="3" t="s">
        <v>6926</v>
      </c>
      <c r="D3580" s="6">
        <v>3000</v>
      </c>
      <c r="E3580" s="8">
        <v>4247</v>
      </c>
      <c r="F3580" t="s">
        <v>8218</v>
      </c>
      <c r="G3580" t="s">
        <v>8224</v>
      </c>
      <c r="H3580" t="s">
        <v>8246</v>
      </c>
      <c r="I3580" s="12">
        <v>1438531200</v>
      </c>
      <c r="J3580" s="12">
        <v>1435921992</v>
      </c>
      <c r="K3580" t="b">
        <v>0</v>
      </c>
      <c r="L3580">
        <v>169</v>
      </c>
      <c r="M3580" t="b">
        <v>1</v>
      </c>
      <c r="N3580" t="s">
        <v>8273</v>
      </c>
      <c r="O3580" t="s">
        <v>8274</v>
      </c>
      <c r="P3580">
        <f t="shared" si="280"/>
        <v>142</v>
      </c>
      <c r="Q3580">
        <f t="shared" si="281"/>
        <v>25.13</v>
      </c>
      <c r="R3580" s="10">
        <f t="shared" si="277"/>
        <v>42188.467499999999</v>
      </c>
      <c r="S3580">
        <f t="shared" si="278"/>
        <v>42218.666666666672</v>
      </c>
      <c r="T3580">
        <f t="shared" si="279"/>
        <v>2015</v>
      </c>
    </row>
    <row r="3581" spans="1:20" ht="48" x14ac:dyDescent="0.2">
      <c r="A3581">
        <v>2825</v>
      </c>
      <c r="B3581" s="3" t="s">
        <v>2825</v>
      </c>
      <c r="C3581" s="3" t="s">
        <v>6935</v>
      </c>
      <c r="D3581" s="6">
        <v>3000</v>
      </c>
      <c r="E3581" s="8">
        <v>3100</v>
      </c>
      <c r="F3581" t="s">
        <v>8218</v>
      </c>
      <c r="G3581" t="s">
        <v>8224</v>
      </c>
      <c r="H3581" t="s">
        <v>8246</v>
      </c>
      <c r="I3581" s="12">
        <v>1449255686</v>
      </c>
      <c r="J3581" s="12">
        <v>1446663686</v>
      </c>
      <c r="K3581" t="b">
        <v>0</v>
      </c>
      <c r="L3581">
        <v>51</v>
      </c>
      <c r="M3581" t="b">
        <v>1</v>
      </c>
      <c r="N3581" t="s">
        <v>8273</v>
      </c>
      <c r="O3581" t="s">
        <v>8274</v>
      </c>
      <c r="P3581">
        <f t="shared" si="280"/>
        <v>103</v>
      </c>
      <c r="Q3581">
        <f t="shared" si="281"/>
        <v>60.78</v>
      </c>
      <c r="R3581" s="10">
        <f t="shared" si="277"/>
        <v>42312.792662037042</v>
      </c>
      <c r="S3581">
        <f t="shared" si="278"/>
        <v>42342.792662037042</v>
      </c>
      <c r="T3581">
        <f t="shared" si="279"/>
        <v>2015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80"/>
        <v>114</v>
      </c>
      <c r="Q3582">
        <f t="shared" si="281"/>
        <v>37.96</v>
      </c>
      <c r="R3582" s="10">
        <f t="shared" si="277"/>
        <v>42026.176180555558</v>
      </c>
      <c r="S3582">
        <f t="shared" si="278"/>
        <v>42064.207638888889</v>
      </c>
      <c r="T3582">
        <f t="shared" si="279"/>
        <v>2015</v>
      </c>
    </row>
    <row r="3583" spans="1:20" ht="48" x14ac:dyDescent="0.2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 s="12">
        <v>1487286000</v>
      </c>
      <c r="J3583" s="12">
        <v>1484843948</v>
      </c>
      <c r="K3583" t="b">
        <v>0</v>
      </c>
      <c r="L3583">
        <v>34</v>
      </c>
      <c r="M3583" t="b">
        <v>1</v>
      </c>
      <c r="N3583" t="s">
        <v>8273</v>
      </c>
      <c r="O3583" t="s">
        <v>8274</v>
      </c>
      <c r="P3583">
        <f t="shared" si="280"/>
        <v>101</v>
      </c>
      <c r="Q3583">
        <f t="shared" si="281"/>
        <v>88.74</v>
      </c>
      <c r="R3583" s="10">
        <f t="shared" si="277"/>
        <v>42754.693842592591</v>
      </c>
      <c r="S3583">
        <f t="shared" si="278"/>
        <v>42782.958333333328</v>
      </c>
      <c r="T3583">
        <f t="shared" si="279"/>
        <v>2017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80"/>
        <v>287</v>
      </c>
      <c r="Q3584">
        <f t="shared" si="281"/>
        <v>58.57</v>
      </c>
      <c r="R3584" s="10">
        <f t="shared" si="277"/>
        <v>42451.095856481479</v>
      </c>
      <c r="S358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80"/>
        <v>109</v>
      </c>
      <c r="Q3585">
        <f t="shared" si="281"/>
        <v>135.63</v>
      </c>
      <c r="R3585" s="10">
        <f t="shared" si="277"/>
        <v>42418.425983796296</v>
      </c>
      <c r="S3585">
        <f t="shared" si="278"/>
        <v>42478.384317129632</v>
      </c>
      <c r="T3585">
        <f t="shared" si="279"/>
        <v>2016</v>
      </c>
    </row>
    <row r="3586" spans="1:20" ht="48" x14ac:dyDescent="0.2">
      <c r="A3586">
        <v>3364</v>
      </c>
      <c r="B3586" s="3" t="s">
        <v>3363</v>
      </c>
      <c r="C3586" s="3" t="s">
        <v>7474</v>
      </c>
      <c r="D3586" s="6">
        <v>3000</v>
      </c>
      <c r="E3586" s="8">
        <v>3178</v>
      </c>
      <c r="F3586" t="s">
        <v>8218</v>
      </c>
      <c r="G3586" t="s">
        <v>8224</v>
      </c>
      <c r="H3586" t="s">
        <v>8246</v>
      </c>
      <c r="I3586" s="12">
        <v>1458075600</v>
      </c>
      <c r="J3586" s="12">
        <v>1456183649</v>
      </c>
      <c r="K3586" t="b">
        <v>0</v>
      </c>
      <c r="L3586">
        <v>72</v>
      </c>
      <c r="M3586" t="b">
        <v>1</v>
      </c>
      <c r="N3586" t="s">
        <v>8273</v>
      </c>
      <c r="O3586" t="s">
        <v>8274</v>
      </c>
      <c r="P3586">
        <f t="shared" si="280"/>
        <v>106</v>
      </c>
      <c r="Q3586">
        <f t="shared" si="281"/>
        <v>44.14</v>
      </c>
      <c r="R3586" s="10">
        <f t="shared" si="277"/>
        <v>42422.977418981478</v>
      </c>
      <c r="S3586">
        <f t="shared" si="278"/>
        <v>42444.875</v>
      </c>
      <c r="T3586">
        <f t="shared" si="279"/>
        <v>2016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80"/>
        <v>119</v>
      </c>
      <c r="Q3587">
        <f t="shared" si="281"/>
        <v>176.09</v>
      </c>
      <c r="R3587" s="10">
        <f t="shared" ref="R3587:R3650" si="282">(((J3587/60)/60)/24)+DATE(1970,1,1)</f>
        <v>41964.716319444444</v>
      </c>
      <c r="S3587">
        <f t="shared" ref="S3587:S3650" si="283">(((I3587/60)/60)/24)+DATE(1970,1,1)</f>
        <v>41994.716319444444</v>
      </c>
      <c r="T3587">
        <f t="shared" ref="T3587:T3650" si="284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0">
        <f t="shared" si="282"/>
        <v>42576.697569444441</v>
      </c>
      <c r="S3588">
        <f t="shared" si="283"/>
        <v>42636.697569444441</v>
      </c>
      <c r="T3588">
        <f t="shared" si="284"/>
        <v>2016</v>
      </c>
    </row>
    <row r="3589" spans="1:20" ht="48" x14ac:dyDescent="0.2">
      <c r="A3589">
        <v>3375</v>
      </c>
      <c r="B3589" s="3" t="s">
        <v>3374</v>
      </c>
      <c r="C3589" s="3" t="s">
        <v>7485</v>
      </c>
      <c r="D3589" s="6">
        <v>3000</v>
      </c>
      <c r="E3589" s="8">
        <v>3000</v>
      </c>
      <c r="F3589" t="s">
        <v>8218</v>
      </c>
      <c r="G3589" t="s">
        <v>8224</v>
      </c>
      <c r="H3589" t="s">
        <v>8246</v>
      </c>
      <c r="I3589" s="12">
        <v>1400423973</v>
      </c>
      <c r="J3589" s="12">
        <v>1399387173</v>
      </c>
      <c r="K3589" t="b">
        <v>0</v>
      </c>
      <c r="L3589">
        <v>17</v>
      </c>
      <c r="M3589" t="b">
        <v>1</v>
      </c>
      <c r="N3589" t="s">
        <v>8273</v>
      </c>
      <c r="O3589" t="s">
        <v>8274</v>
      </c>
      <c r="P3589">
        <f t="shared" si="280"/>
        <v>100</v>
      </c>
      <c r="Q3589">
        <f t="shared" si="281"/>
        <v>176.47</v>
      </c>
      <c r="R3589" s="10">
        <f t="shared" si="282"/>
        <v>41765.610798611109</v>
      </c>
      <c r="S3589">
        <f t="shared" si="283"/>
        <v>41777.610798611109</v>
      </c>
      <c r="T3589">
        <f t="shared" si="284"/>
        <v>2014</v>
      </c>
    </row>
    <row r="3590" spans="1:20" ht="48" x14ac:dyDescent="0.2">
      <c r="A3590">
        <v>3412</v>
      </c>
      <c r="B3590" s="3" t="s">
        <v>3411</v>
      </c>
      <c r="C3590" s="3" t="s">
        <v>7522</v>
      </c>
      <c r="D3590" s="6">
        <v>3000</v>
      </c>
      <c r="E3590" s="8">
        <v>3000</v>
      </c>
      <c r="F3590" t="s">
        <v>8218</v>
      </c>
      <c r="G3590" t="s">
        <v>8224</v>
      </c>
      <c r="H3590" t="s">
        <v>8246</v>
      </c>
      <c r="I3590" s="12">
        <v>1411858862</v>
      </c>
      <c r="J3590" s="12">
        <v>1409266862</v>
      </c>
      <c r="K3590" t="b">
        <v>0</v>
      </c>
      <c r="L3590">
        <v>26</v>
      </c>
      <c r="M3590" t="b">
        <v>1</v>
      </c>
      <c r="N3590" t="s">
        <v>8273</v>
      </c>
      <c r="O3590" t="s">
        <v>8274</v>
      </c>
      <c r="P3590">
        <f t="shared" si="280"/>
        <v>100</v>
      </c>
      <c r="Q3590">
        <f t="shared" si="281"/>
        <v>115.38</v>
      </c>
      <c r="R3590" s="10">
        <f t="shared" si="282"/>
        <v>41879.959050925929</v>
      </c>
      <c r="S3590">
        <f t="shared" si="283"/>
        <v>41909.959050925929</v>
      </c>
      <c r="T3590">
        <f t="shared" si="284"/>
        <v>2014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0">
        <f t="shared" si="282"/>
        <v>42125.647534722222</v>
      </c>
      <c r="S3591">
        <f t="shared" si="283"/>
        <v>42150.647534722222</v>
      </c>
      <c r="T3591">
        <f t="shared" si="284"/>
        <v>2015</v>
      </c>
    </row>
    <row r="3592" spans="1:20" ht="48" x14ac:dyDescent="0.2">
      <c r="A3592">
        <v>3422</v>
      </c>
      <c r="B3592" s="3" t="s">
        <v>3421</v>
      </c>
      <c r="C3592" s="3" t="s">
        <v>7532</v>
      </c>
      <c r="D3592" s="6">
        <v>3000</v>
      </c>
      <c r="E3592" s="8">
        <v>3273</v>
      </c>
      <c r="F3592" t="s">
        <v>8218</v>
      </c>
      <c r="G3592" t="s">
        <v>8224</v>
      </c>
      <c r="H3592" t="s">
        <v>8246</v>
      </c>
      <c r="I3592" s="12">
        <v>1450051200</v>
      </c>
      <c r="J3592" s="12">
        <v>1447594176</v>
      </c>
      <c r="K3592" t="b">
        <v>0</v>
      </c>
      <c r="L3592">
        <v>46</v>
      </c>
      <c r="M3592" t="b">
        <v>1</v>
      </c>
      <c r="N3592" t="s">
        <v>8273</v>
      </c>
      <c r="O3592" t="s">
        <v>8274</v>
      </c>
      <c r="P3592">
        <f t="shared" si="280"/>
        <v>109</v>
      </c>
      <c r="Q3592">
        <f t="shared" si="281"/>
        <v>71.150000000000006</v>
      </c>
      <c r="R3592" s="10">
        <f t="shared" si="282"/>
        <v>42323.562222222223</v>
      </c>
      <c r="S3592">
        <f t="shared" si="283"/>
        <v>42352</v>
      </c>
      <c r="T3592">
        <f t="shared" si="284"/>
        <v>2015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0">
        <f t="shared" si="282"/>
        <v>42003.948425925926</v>
      </c>
      <c r="S3593">
        <f t="shared" si="283"/>
        <v>42028.207638888889</v>
      </c>
      <c r="T3593">
        <f t="shared" si="284"/>
        <v>2015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ref="P3594:P3657" si="285">ROUND((E3594/D3594)*100,0)</f>
        <v>127</v>
      </c>
      <c r="Q3594">
        <f t="shared" ref="Q3594:Q3657" si="286">IFERROR(ROUND(E3594/L3594,2),0)</f>
        <v>72.709999999999994</v>
      </c>
      <c r="R3594" s="10">
        <f t="shared" si="282"/>
        <v>41988.829942129625</v>
      </c>
      <c r="S3594">
        <f t="shared" si="283"/>
        <v>42046.207638888889</v>
      </c>
      <c r="T3594">
        <f t="shared" si="284"/>
        <v>2015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85"/>
        <v>111</v>
      </c>
      <c r="Q3595">
        <f t="shared" si="286"/>
        <v>77.19</v>
      </c>
      <c r="R3595" s="10">
        <f t="shared" si="282"/>
        <v>41974.898599537039</v>
      </c>
      <c r="S3595">
        <f t="shared" si="283"/>
        <v>42009.851388888885</v>
      </c>
      <c r="T3595">
        <f t="shared" si="284"/>
        <v>2015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85"/>
        <v>126</v>
      </c>
      <c r="Q3596">
        <f t="shared" si="286"/>
        <v>55.97</v>
      </c>
      <c r="R3596" s="10">
        <f t="shared" si="282"/>
        <v>42592.066921296297</v>
      </c>
      <c r="S3596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85"/>
        <v>119</v>
      </c>
      <c r="Q3597">
        <f t="shared" si="286"/>
        <v>49.69</v>
      </c>
      <c r="R3597" s="10">
        <f t="shared" si="282"/>
        <v>42050.008368055554</v>
      </c>
      <c r="S3597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85"/>
        <v>108</v>
      </c>
      <c r="Q3598">
        <f t="shared" si="286"/>
        <v>79</v>
      </c>
      <c r="R3598" s="10">
        <f t="shared" si="282"/>
        <v>41856.715069444443</v>
      </c>
      <c r="S3598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85"/>
        <v>103</v>
      </c>
      <c r="Q3599">
        <f t="shared" si="286"/>
        <v>77.73</v>
      </c>
      <c r="R3599" s="10">
        <f t="shared" si="282"/>
        <v>42417.585532407407</v>
      </c>
      <c r="S3599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85"/>
        <v>110</v>
      </c>
      <c r="Q3600">
        <f t="shared" si="286"/>
        <v>40.78</v>
      </c>
      <c r="R3600" s="10">
        <f t="shared" si="282"/>
        <v>41866.79886574074</v>
      </c>
      <c r="S3600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85"/>
        <v>202</v>
      </c>
      <c r="Q3601">
        <f t="shared" si="286"/>
        <v>59.41</v>
      </c>
      <c r="R3601" s="10">
        <f t="shared" si="282"/>
        <v>42220.79487268519</v>
      </c>
      <c r="S3601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85"/>
        <v>130</v>
      </c>
      <c r="Q3602">
        <f t="shared" si="286"/>
        <v>3.25</v>
      </c>
      <c r="R3602" s="10">
        <f t="shared" si="282"/>
        <v>42628.849120370374</v>
      </c>
      <c r="S3602">
        <f t="shared" si="283"/>
        <v>42656.849120370374</v>
      </c>
      <c r="T3602">
        <f t="shared" si="284"/>
        <v>2016</v>
      </c>
    </row>
    <row r="3603" spans="1:20" ht="48" x14ac:dyDescent="0.2">
      <c r="A3603">
        <v>3482</v>
      </c>
      <c r="B3603" s="3" t="s">
        <v>3481</v>
      </c>
      <c r="C3603" s="3" t="s">
        <v>7592</v>
      </c>
      <c r="D3603" s="6">
        <v>3000</v>
      </c>
      <c r="E3603" s="8">
        <v>4150</v>
      </c>
      <c r="F3603" t="s">
        <v>8218</v>
      </c>
      <c r="G3603" t="s">
        <v>8224</v>
      </c>
      <c r="H3603" t="s">
        <v>8246</v>
      </c>
      <c r="I3603" s="12">
        <v>1404671466</v>
      </c>
      <c r="J3603" s="12">
        <v>1402079466</v>
      </c>
      <c r="K3603" t="b">
        <v>0</v>
      </c>
      <c r="L3603">
        <v>80</v>
      </c>
      <c r="M3603" t="b">
        <v>1</v>
      </c>
      <c r="N3603" t="s">
        <v>8273</v>
      </c>
      <c r="O3603" t="s">
        <v>8274</v>
      </c>
      <c r="P3603">
        <f t="shared" si="285"/>
        <v>138</v>
      </c>
      <c r="Q3603">
        <f t="shared" si="286"/>
        <v>51.88</v>
      </c>
      <c r="R3603" s="10">
        <f t="shared" si="282"/>
        <v>41796.771597222221</v>
      </c>
      <c r="S3603">
        <f t="shared" si="283"/>
        <v>41826.771597222221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85"/>
        <v>100</v>
      </c>
      <c r="Q3604">
        <f t="shared" si="286"/>
        <v>81.67</v>
      </c>
      <c r="R3604" s="10">
        <f t="shared" si="282"/>
        <v>42447.894432870366</v>
      </c>
      <c r="S360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85"/>
        <v>171</v>
      </c>
      <c r="Q3605">
        <f t="shared" si="286"/>
        <v>44.91</v>
      </c>
      <c r="R3605" s="10">
        <f t="shared" si="282"/>
        <v>42283.864351851851</v>
      </c>
      <c r="S360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85"/>
        <v>113</v>
      </c>
      <c r="Q3606">
        <f t="shared" si="286"/>
        <v>49.06</v>
      </c>
      <c r="R3606" s="10">
        <f t="shared" si="282"/>
        <v>42483.015694444446</v>
      </c>
      <c r="S3606">
        <f t="shared" si="283"/>
        <v>42489.290972222225</v>
      </c>
      <c r="T3606">
        <f t="shared" si="284"/>
        <v>2016</v>
      </c>
    </row>
    <row r="3607" spans="1:20" ht="32" x14ac:dyDescent="0.2">
      <c r="A3607">
        <v>3573</v>
      </c>
      <c r="B3607" s="3" t="s">
        <v>3572</v>
      </c>
      <c r="C3607" s="3" t="s">
        <v>7683</v>
      </c>
      <c r="D3607" s="6">
        <v>3000</v>
      </c>
      <c r="E3607" s="8">
        <v>3084</v>
      </c>
      <c r="F3607" t="s">
        <v>8218</v>
      </c>
      <c r="G3607" t="s">
        <v>8224</v>
      </c>
      <c r="H3607" t="s">
        <v>8246</v>
      </c>
      <c r="I3607" s="12">
        <v>1415440846</v>
      </c>
      <c r="J3607" s="12">
        <v>1412845246</v>
      </c>
      <c r="K3607" t="b">
        <v>0</v>
      </c>
      <c r="L3607">
        <v>78</v>
      </c>
      <c r="M3607" t="b">
        <v>1</v>
      </c>
      <c r="N3607" t="s">
        <v>8273</v>
      </c>
      <c r="O3607" t="s">
        <v>8274</v>
      </c>
      <c r="P3607">
        <f t="shared" si="285"/>
        <v>103</v>
      </c>
      <c r="Q3607">
        <f t="shared" si="286"/>
        <v>39.54</v>
      </c>
      <c r="R3607" s="10">
        <f t="shared" si="282"/>
        <v>41921.375532407408</v>
      </c>
      <c r="S3607">
        <f t="shared" si="283"/>
        <v>41951.417199074072</v>
      </c>
      <c r="T3607">
        <f t="shared" si="284"/>
        <v>2014</v>
      </c>
    </row>
    <row r="3608" spans="1:20" ht="96" x14ac:dyDescent="0.2">
      <c r="A3608">
        <v>3584</v>
      </c>
      <c r="B3608" s="3" t="s">
        <v>3583</v>
      </c>
      <c r="C3608" s="3" t="s">
        <v>7694</v>
      </c>
      <c r="D3608" s="6">
        <v>3000</v>
      </c>
      <c r="E3608" s="8">
        <v>3465</v>
      </c>
      <c r="F3608" t="s">
        <v>8218</v>
      </c>
      <c r="G3608" t="s">
        <v>8224</v>
      </c>
      <c r="H3608" t="s">
        <v>8246</v>
      </c>
      <c r="I3608" s="12">
        <v>1436772944</v>
      </c>
      <c r="J3608" s="12">
        <v>1434180944</v>
      </c>
      <c r="K3608" t="b">
        <v>0</v>
      </c>
      <c r="L3608">
        <v>112</v>
      </c>
      <c r="M3608" t="b">
        <v>1</v>
      </c>
      <c r="N3608" t="s">
        <v>8273</v>
      </c>
      <c r="O3608" t="s">
        <v>8274</v>
      </c>
      <c r="P3608">
        <f t="shared" si="285"/>
        <v>116</v>
      </c>
      <c r="Q3608">
        <f t="shared" si="286"/>
        <v>30.94</v>
      </c>
      <c r="R3608" s="10">
        <f t="shared" si="282"/>
        <v>42168.316481481481</v>
      </c>
      <c r="S3608">
        <f t="shared" si="283"/>
        <v>42198.316481481481</v>
      </c>
      <c r="T3608">
        <f t="shared" si="284"/>
        <v>2015</v>
      </c>
    </row>
    <row r="3609" spans="1:20" ht="48" x14ac:dyDescent="0.2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 s="12">
        <v>1471185057</v>
      </c>
      <c r="J3609" s="12">
        <v>1468593057</v>
      </c>
      <c r="K3609" t="b">
        <v>0</v>
      </c>
      <c r="L3609">
        <v>64</v>
      </c>
      <c r="M3609" t="b">
        <v>1</v>
      </c>
      <c r="N3609" t="s">
        <v>8273</v>
      </c>
      <c r="O3609" t="s">
        <v>8274</v>
      </c>
      <c r="P3609">
        <f t="shared" si="285"/>
        <v>130</v>
      </c>
      <c r="Q3609">
        <f t="shared" si="286"/>
        <v>61.06</v>
      </c>
      <c r="R3609" s="10">
        <f t="shared" si="282"/>
        <v>42566.604826388888</v>
      </c>
      <c r="S3609">
        <f t="shared" si="283"/>
        <v>42596.604826388888</v>
      </c>
      <c r="T3609">
        <f t="shared" si="284"/>
        <v>2016</v>
      </c>
    </row>
    <row r="3610" spans="1:20" ht="48" x14ac:dyDescent="0.2">
      <c r="A3610">
        <v>3625</v>
      </c>
      <c r="B3610" s="3" t="s">
        <v>3623</v>
      </c>
      <c r="C3610" s="3" t="s">
        <v>7735</v>
      </c>
      <c r="D3610" s="6">
        <v>3000</v>
      </c>
      <c r="E3610" s="8">
        <v>3080</v>
      </c>
      <c r="F3610" t="s">
        <v>8218</v>
      </c>
      <c r="G3610" t="s">
        <v>8224</v>
      </c>
      <c r="H3610" t="s">
        <v>8246</v>
      </c>
      <c r="I3610" s="12">
        <v>1435851577</v>
      </c>
      <c r="J3610" s="12">
        <v>1433259577</v>
      </c>
      <c r="K3610" t="b">
        <v>0</v>
      </c>
      <c r="L3610">
        <v>78</v>
      </c>
      <c r="M3610" t="b">
        <v>1</v>
      </c>
      <c r="N3610" t="s">
        <v>8273</v>
      </c>
      <c r="O3610" t="s">
        <v>8274</v>
      </c>
      <c r="P3610">
        <f t="shared" si="285"/>
        <v>103</v>
      </c>
      <c r="Q3610">
        <f t="shared" si="286"/>
        <v>39.49</v>
      </c>
      <c r="R3610" s="10">
        <f t="shared" si="282"/>
        <v>42157.652511574073</v>
      </c>
      <c r="S3610">
        <f t="shared" si="283"/>
        <v>42187.652511574073</v>
      </c>
      <c r="T3610">
        <f t="shared" si="284"/>
        <v>2015</v>
      </c>
    </row>
    <row r="3611" spans="1:20" ht="48" x14ac:dyDescent="0.2">
      <c r="A3611">
        <v>3667</v>
      </c>
      <c r="B3611" s="3" t="s">
        <v>3664</v>
      </c>
      <c r="C3611" s="3" t="s">
        <v>7777</v>
      </c>
      <c r="D3611" s="6">
        <v>3000</v>
      </c>
      <c r="E3611" s="8">
        <v>3095.11</v>
      </c>
      <c r="F3611" t="s">
        <v>8218</v>
      </c>
      <c r="G3611" t="s">
        <v>8224</v>
      </c>
      <c r="H3611" t="s">
        <v>8246</v>
      </c>
      <c r="I3611" s="12">
        <v>1437261419</v>
      </c>
      <c r="J3611" s="12">
        <v>1434669419</v>
      </c>
      <c r="K3611" t="b">
        <v>0</v>
      </c>
      <c r="L3611">
        <v>58</v>
      </c>
      <c r="M3611" t="b">
        <v>1</v>
      </c>
      <c r="N3611" t="s">
        <v>8273</v>
      </c>
      <c r="O3611" t="s">
        <v>8274</v>
      </c>
      <c r="P3611">
        <f t="shared" si="285"/>
        <v>103</v>
      </c>
      <c r="Q3611">
        <f t="shared" si="286"/>
        <v>53.36</v>
      </c>
      <c r="R3611" s="10">
        <f t="shared" si="282"/>
        <v>42173.970127314817</v>
      </c>
      <c r="S3611">
        <f t="shared" si="283"/>
        <v>42203.970127314817</v>
      </c>
      <c r="T3611">
        <f t="shared" si="284"/>
        <v>2015</v>
      </c>
    </row>
    <row r="3612" spans="1:20" ht="48" x14ac:dyDescent="0.2">
      <c r="A3612">
        <v>3672</v>
      </c>
      <c r="B3612" s="3" t="s">
        <v>3669</v>
      </c>
      <c r="C3612" s="3" t="s">
        <v>7782</v>
      </c>
      <c r="D3612" s="6">
        <v>3000</v>
      </c>
      <c r="E3612" s="8">
        <v>3046</v>
      </c>
      <c r="F3612" t="s">
        <v>8218</v>
      </c>
      <c r="G3612" t="s">
        <v>8224</v>
      </c>
      <c r="H3612" t="s">
        <v>8246</v>
      </c>
      <c r="I3612" s="12">
        <v>1411771384</v>
      </c>
      <c r="J3612" s="12">
        <v>1409179384</v>
      </c>
      <c r="K3612" t="b">
        <v>0</v>
      </c>
      <c r="L3612">
        <v>57</v>
      </c>
      <c r="M3612" t="b">
        <v>1</v>
      </c>
      <c r="N3612" t="s">
        <v>8273</v>
      </c>
      <c r="O3612" t="s">
        <v>8274</v>
      </c>
      <c r="P3612">
        <f t="shared" si="285"/>
        <v>102</v>
      </c>
      <c r="Q3612">
        <f t="shared" si="286"/>
        <v>53.44</v>
      </c>
      <c r="R3612" s="10">
        <f t="shared" si="282"/>
        <v>41878.946574074071</v>
      </c>
      <c r="S3612">
        <f t="shared" si="283"/>
        <v>41908.946574074071</v>
      </c>
      <c r="T3612">
        <f t="shared" si="284"/>
        <v>2014</v>
      </c>
    </row>
    <row r="3613" spans="1:20" ht="48" x14ac:dyDescent="0.2">
      <c r="A3613">
        <v>3688</v>
      </c>
      <c r="B3613" s="3" t="s">
        <v>3685</v>
      </c>
      <c r="C3613" s="3" t="s">
        <v>7798</v>
      </c>
      <c r="D3613" s="6">
        <v>3000</v>
      </c>
      <c r="E3613" s="8">
        <v>3275</v>
      </c>
      <c r="F3613" t="s">
        <v>8218</v>
      </c>
      <c r="G3613" t="s">
        <v>8224</v>
      </c>
      <c r="H3613" t="s">
        <v>8246</v>
      </c>
      <c r="I3613" s="12">
        <v>1407524004</v>
      </c>
      <c r="J3613" s="12">
        <v>1404932004</v>
      </c>
      <c r="K3613" t="b">
        <v>0</v>
      </c>
      <c r="L3613">
        <v>39</v>
      </c>
      <c r="M3613" t="b">
        <v>1</v>
      </c>
      <c r="N3613" t="s">
        <v>8273</v>
      </c>
      <c r="O3613" t="s">
        <v>8274</v>
      </c>
      <c r="P3613">
        <f t="shared" si="285"/>
        <v>109</v>
      </c>
      <c r="Q3613">
        <f t="shared" si="286"/>
        <v>83.97</v>
      </c>
      <c r="R3613" s="10">
        <f t="shared" si="282"/>
        <v>41829.787083333329</v>
      </c>
      <c r="S3613">
        <f t="shared" si="283"/>
        <v>41859.787083333329</v>
      </c>
      <c r="T3613">
        <f t="shared" si="284"/>
        <v>2014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85"/>
        <v>144</v>
      </c>
      <c r="Q3614">
        <f t="shared" si="286"/>
        <v>126.67</v>
      </c>
      <c r="R3614" s="10">
        <f t="shared" si="282"/>
        <v>41789.726979166669</v>
      </c>
      <c r="S36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85"/>
        <v>100</v>
      </c>
      <c r="Q3615">
        <f t="shared" si="286"/>
        <v>62.5</v>
      </c>
      <c r="R3615" s="10">
        <f t="shared" si="282"/>
        <v>41788.58997685185</v>
      </c>
      <c r="S361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85"/>
        <v>101</v>
      </c>
      <c r="Q3616">
        <f t="shared" si="286"/>
        <v>35.49</v>
      </c>
      <c r="R3616" s="10">
        <f t="shared" si="282"/>
        <v>42144.041851851856</v>
      </c>
      <c r="S3616">
        <f t="shared" si="283"/>
        <v>42174.041851851856</v>
      </c>
      <c r="T3616">
        <f t="shared" si="284"/>
        <v>2015</v>
      </c>
    </row>
    <row r="3617" spans="1:20" ht="48" x14ac:dyDescent="0.2">
      <c r="A3617">
        <v>3702</v>
      </c>
      <c r="B3617" s="3" t="s">
        <v>3699</v>
      </c>
      <c r="C3617" s="3" t="s">
        <v>7812</v>
      </c>
      <c r="D3617" s="6">
        <v>3000</v>
      </c>
      <c r="E3617" s="8">
        <v>3275</v>
      </c>
      <c r="F3617" t="s">
        <v>8218</v>
      </c>
      <c r="G3617" t="s">
        <v>8224</v>
      </c>
      <c r="H3617" t="s">
        <v>8246</v>
      </c>
      <c r="I3617" s="12">
        <v>1468191540</v>
      </c>
      <c r="J3617" s="12">
        <v>1464958484</v>
      </c>
      <c r="K3617" t="b">
        <v>0</v>
      </c>
      <c r="L3617">
        <v>21</v>
      </c>
      <c r="M3617" t="b">
        <v>1</v>
      </c>
      <c r="N3617" t="s">
        <v>8273</v>
      </c>
      <c r="O3617" t="s">
        <v>8274</v>
      </c>
      <c r="P3617">
        <f t="shared" si="285"/>
        <v>109</v>
      </c>
      <c r="Q3617">
        <f t="shared" si="286"/>
        <v>155.94999999999999</v>
      </c>
      <c r="R3617" s="10">
        <f t="shared" si="282"/>
        <v>42524.53800925926</v>
      </c>
      <c r="S3617">
        <f t="shared" si="283"/>
        <v>42561.957638888889</v>
      </c>
      <c r="T3617">
        <f t="shared" si="284"/>
        <v>2016</v>
      </c>
    </row>
    <row r="3618" spans="1:20" ht="64" x14ac:dyDescent="0.2">
      <c r="A3618">
        <v>3827</v>
      </c>
      <c r="B3618" s="3" t="s">
        <v>3824</v>
      </c>
      <c r="C3618" s="3" t="s">
        <v>7936</v>
      </c>
      <c r="D3618" s="6">
        <v>3000</v>
      </c>
      <c r="E3618" s="8">
        <v>4580</v>
      </c>
      <c r="F3618" t="s">
        <v>8218</v>
      </c>
      <c r="G3618" t="s">
        <v>8224</v>
      </c>
      <c r="H3618" t="s">
        <v>8246</v>
      </c>
      <c r="I3618" s="12">
        <v>1427414400</v>
      </c>
      <c r="J3618" s="12">
        <v>1422656201</v>
      </c>
      <c r="K3618" t="b">
        <v>0</v>
      </c>
      <c r="L3618">
        <v>65</v>
      </c>
      <c r="M3618" t="b">
        <v>1</v>
      </c>
      <c r="N3618" t="s">
        <v>8273</v>
      </c>
      <c r="O3618" t="s">
        <v>8274</v>
      </c>
      <c r="P3618">
        <f t="shared" si="285"/>
        <v>153</v>
      </c>
      <c r="Q3618">
        <f t="shared" si="286"/>
        <v>70.459999999999994</v>
      </c>
      <c r="R3618" s="10">
        <f t="shared" si="282"/>
        <v>42034.928252314814</v>
      </c>
      <c r="S3618">
        <f t="shared" si="283"/>
        <v>42090</v>
      </c>
      <c r="T3618">
        <f t="shared" si="284"/>
        <v>2015</v>
      </c>
    </row>
    <row r="3619" spans="1:20" ht="48" x14ac:dyDescent="0.2">
      <c r="A3619">
        <v>3834</v>
      </c>
      <c r="B3619" s="3" t="s">
        <v>3831</v>
      </c>
      <c r="C3619" s="3" t="s">
        <v>7943</v>
      </c>
      <c r="D3619" s="6">
        <v>3000</v>
      </c>
      <c r="E3619" s="8">
        <v>3271</v>
      </c>
      <c r="F3619" t="s">
        <v>8218</v>
      </c>
      <c r="G3619" t="s">
        <v>8224</v>
      </c>
      <c r="H3619" t="s">
        <v>8246</v>
      </c>
      <c r="I3619" s="12">
        <v>1434624067</v>
      </c>
      <c r="J3619" s="12">
        <v>1432032067</v>
      </c>
      <c r="K3619" t="b">
        <v>0</v>
      </c>
      <c r="L3619">
        <v>57</v>
      </c>
      <c r="M3619" t="b">
        <v>1</v>
      </c>
      <c r="N3619" t="s">
        <v>8273</v>
      </c>
      <c r="O3619" t="s">
        <v>8274</v>
      </c>
      <c r="P3619">
        <f t="shared" si="285"/>
        <v>109</v>
      </c>
      <c r="Q3619">
        <f t="shared" si="286"/>
        <v>57.39</v>
      </c>
      <c r="R3619" s="10">
        <f t="shared" si="282"/>
        <v>42143.445219907408</v>
      </c>
      <c r="S3619">
        <f t="shared" si="283"/>
        <v>42173.445219907408</v>
      </c>
      <c r="T3619">
        <f t="shared" si="284"/>
        <v>2015</v>
      </c>
    </row>
    <row r="3620" spans="1:20" ht="48" x14ac:dyDescent="0.2">
      <c r="A3620">
        <v>3186</v>
      </c>
      <c r="B3620" s="3" t="s">
        <v>3186</v>
      </c>
      <c r="C3620" s="3" t="s">
        <v>7296</v>
      </c>
      <c r="D3620" s="6">
        <v>3200</v>
      </c>
      <c r="E3620" s="8">
        <v>3270</v>
      </c>
      <c r="F3620" t="s">
        <v>8218</v>
      </c>
      <c r="G3620" t="s">
        <v>8224</v>
      </c>
      <c r="H3620" t="s">
        <v>8246</v>
      </c>
      <c r="I3620" s="12">
        <v>1410901200</v>
      </c>
      <c r="J3620" s="12">
        <v>1408313438</v>
      </c>
      <c r="K3620" t="b">
        <v>1</v>
      </c>
      <c r="L3620">
        <v>70</v>
      </c>
      <c r="M3620" t="b">
        <v>1</v>
      </c>
      <c r="N3620" t="s">
        <v>8273</v>
      </c>
      <c r="O3620" t="s">
        <v>8274</v>
      </c>
      <c r="P3620">
        <f t="shared" si="285"/>
        <v>102</v>
      </c>
      <c r="Q3620">
        <f t="shared" si="286"/>
        <v>46.71</v>
      </c>
      <c r="R3620" s="10">
        <f t="shared" si="282"/>
        <v>41868.924050925925</v>
      </c>
      <c r="S3620">
        <f t="shared" si="283"/>
        <v>41898.875</v>
      </c>
      <c r="T3620">
        <f t="shared" si="284"/>
        <v>2014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85"/>
        <v>113</v>
      </c>
      <c r="Q3621">
        <f t="shared" si="286"/>
        <v>66.47</v>
      </c>
      <c r="R3621" s="10">
        <f t="shared" si="282"/>
        <v>42661.132245370376</v>
      </c>
      <c r="S3621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85"/>
        <v>105</v>
      </c>
      <c r="Q3622">
        <f t="shared" si="286"/>
        <v>56.07</v>
      </c>
      <c r="R3622" s="10">
        <f t="shared" si="282"/>
        <v>42037.938206018516</v>
      </c>
      <c r="S3622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85"/>
        <v>110</v>
      </c>
      <c r="Q3623">
        <f t="shared" si="286"/>
        <v>47.03</v>
      </c>
      <c r="R3623" s="10">
        <f t="shared" si="282"/>
        <v>42619.935694444444</v>
      </c>
      <c r="S3623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85"/>
        <v>100</v>
      </c>
      <c r="Q3624">
        <f t="shared" si="286"/>
        <v>47.67</v>
      </c>
      <c r="R3624" s="10">
        <f t="shared" si="282"/>
        <v>41877.221886574072</v>
      </c>
      <c r="S362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85"/>
        <v>120</v>
      </c>
      <c r="Q3625">
        <f t="shared" si="286"/>
        <v>88.24</v>
      </c>
      <c r="R3625" s="10">
        <f t="shared" si="282"/>
        <v>41828.736921296295</v>
      </c>
      <c r="S362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85"/>
        <v>105</v>
      </c>
      <c r="Q3626">
        <f t="shared" si="286"/>
        <v>80.72</v>
      </c>
      <c r="R3626" s="10">
        <f t="shared" si="282"/>
        <v>42545.774189814809</v>
      </c>
      <c r="S3626">
        <f t="shared" si="283"/>
        <v>42605.774189814809</v>
      </c>
      <c r="T3626">
        <f t="shared" si="284"/>
        <v>2016</v>
      </c>
    </row>
    <row r="3627" spans="1:20" ht="48" x14ac:dyDescent="0.2">
      <c r="A3627">
        <v>536</v>
      </c>
      <c r="B3627" s="3" t="s">
        <v>537</v>
      </c>
      <c r="C3627" s="3" t="s">
        <v>4646</v>
      </c>
      <c r="D3627" s="6">
        <v>3300</v>
      </c>
      <c r="E3627" s="8">
        <v>3902.5</v>
      </c>
      <c r="F3627" t="s">
        <v>8218</v>
      </c>
      <c r="G3627" t="s">
        <v>8224</v>
      </c>
      <c r="H3627" t="s">
        <v>8246</v>
      </c>
      <c r="I3627" s="12">
        <v>1438624800</v>
      </c>
      <c r="J3627" s="12">
        <v>1435133807</v>
      </c>
      <c r="K3627" t="b">
        <v>0</v>
      </c>
      <c r="L3627">
        <v>39</v>
      </c>
      <c r="M3627" t="b">
        <v>1</v>
      </c>
      <c r="N3627" t="s">
        <v>8273</v>
      </c>
      <c r="O3627" t="s">
        <v>8274</v>
      </c>
      <c r="P3627">
        <f t="shared" si="285"/>
        <v>118</v>
      </c>
      <c r="Q3627">
        <f t="shared" si="286"/>
        <v>100.06</v>
      </c>
      <c r="R3627" s="10">
        <f t="shared" si="282"/>
        <v>42179.344988425932</v>
      </c>
      <c r="S3627">
        <f t="shared" si="283"/>
        <v>42219.75</v>
      </c>
      <c r="T3627">
        <f t="shared" si="284"/>
        <v>2015</v>
      </c>
    </row>
    <row r="3628" spans="1:20" ht="48" x14ac:dyDescent="0.2">
      <c r="A3628">
        <v>3341</v>
      </c>
      <c r="B3628" s="3" t="s">
        <v>3341</v>
      </c>
      <c r="C3628" s="3" t="s">
        <v>7451</v>
      </c>
      <c r="D3628" s="6">
        <v>3350</v>
      </c>
      <c r="E3628" s="8">
        <v>3350</v>
      </c>
      <c r="F3628" t="s">
        <v>8218</v>
      </c>
      <c r="G3628" t="s">
        <v>8224</v>
      </c>
      <c r="H3628" t="s">
        <v>8246</v>
      </c>
      <c r="I3628" s="12">
        <v>1465750800</v>
      </c>
      <c r="J3628" s="12">
        <v>1463771421</v>
      </c>
      <c r="K3628" t="b">
        <v>0</v>
      </c>
      <c r="L3628">
        <v>28</v>
      </c>
      <c r="M3628" t="b">
        <v>1</v>
      </c>
      <c r="N3628" t="s">
        <v>8273</v>
      </c>
      <c r="O3628" t="s">
        <v>8274</v>
      </c>
      <c r="P3628">
        <f t="shared" si="285"/>
        <v>100</v>
      </c>
      <c r="Q3628">
        <f t="shared" si="286"/>
        <v>119.64</v>
      </c>
      <c r="R3628" s="10">
        <f t="shared" si="282"/>
        <v>42510.798854166671</v>
      </c>
      <c r="S3628">
        <f t="shared" si="283"/>
        <v>42533.708333333328</v>
      </c>
      <c r="T3628">
        <f t="shared" si="284"/>
        <v>2016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85"/>
        <v>100</v>
      </c>
      <c r="Q3629">
        <f t="shared" si="286"/>
        <v>68.97</v>
      </c>
      <c r="R3629" s="10">
        <f t="shared" si="282"/>
        <v>42460.741747685184</v>
      </c>
      <c r="S3629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85"/>
        <v>0</v>
      </c>
      <c r="Q3630">
        <f t="shared" si="286"/>
        <v>0</v>
      </c>
      <c r="R3630" s="10">
        <f t="shared" si="282"/>
        <v>42291.833287037036</v>
      </c>
      <c r="S3630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85"/>
        <v>0</v>
      </c>
      <c r="Q3631">
        <f t="shared" si="286"/>
        <v>1</v>
      </c>
      <c r="R3631" s="10">
        <f t="shared" si="282"/>
        <v>42437.094490740739</v>
      </c>
      <c r="S3631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85"/>
        <v>0</v>
      </c>
      <c r="Q3632">
        <f t="shared" si="286"/>
        <v>1</v>
      </c>
      <c r="R3632" s="10">
        <f t="shared" si="282"/>
        <v>41942.84710648148</v>
      </c>
      <c r="S3632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85"/>
        <v>51</v>
      </c>
      <c r="Q3633">
        <f t="shared" si="286"/>
        <v>147.88</v>
      </c>
      <c r="R3633" s="10">
        <f t="shared" si="282"/>
        <v>41880.753437499996</v>
      </c>
      <c r="S3633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85"/>
        <v>20</v>
      </c>
      <c r="Q3634">
        <f t="shared" si="286"/>
        <v>100</v>
      </c>
      <c r="R3634" s="10">
        <f t="shared" si="282"/>
        <v>41946.936909722222</v>
      </c>
      <c r="S363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85"/>
        <v>35</v>
      </c>
      <c r="Q3635">
        <f t="shared" si="286"/>
        <v>56.84</v>
      </c>
      <c r="R3635" s="10">
        <f t="shared" si="282"/>
        <v>42649.623460648145</v>
      </c>
      <c r="S363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85"/>
        <v>4</v>
      </c>
      <c r="Q3636">
        <f t="shared" si="286"/>
        <v>176.94</v>
      </c>
      <c r="R3636" s="10">
        <f t="shared" si="282"/>
        <v>42701.166365740741</v>
      </c>
      <c r="S3636">
        <f t="shared" si="283"/>
        <v>42749.165972222225</v>
      </c>
      <c r="T3636">
        <f t="shared" si="284"/>
        <v>2017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85"/>
        <v>36</v>
      </c>
      <c r="Q3637">
        <f t="shared" si="286"/>
        <v>127.6</v>
      </c>
      <c r="R3637" s="10">
        <f t="shared" si="282"/>
        <v>42450.88282407407</v>
      </c>
      <c r="S3637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85"/>
        <v>0</v>
      </c>
      <c r="Q3638">
        <f t="shared" si="286"/>
        <v>0</v>
      </c>
      <c r="R3638" s="10">
        <f t="shared" si="282"/>
        <v>42226.694780092599</v>
      </c>
      <c r="S3638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85"/>
        <v>31</v>
      </c>
      <c r="Q3639">
        <f t="shared" si="286"/>
        <v>66.14</v>
      </c>
      <c r="R3639" s="10">
        <f t="shared" si="282"/>
        <v>41975.700636574074</v>
      </c>
      <c r="S3639">
        <f t="shared" si="283"/>
        <v>42005.700636574074</v>
      </c>
      <c r="T3639">
        <f t="shared" si="284"/>
        <v>2015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85"/>
        <v>7</v>
      </c>
      <c r="Q3640">
        <f t="shared" si="286"/>
        <v>108</v>
      </c>
      <c r="R3640" s="10">
        <f t="shared" si="282"/>
        <v>42053.672824074078</v>
      </c>
      <c r="S3640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85"/>
        <v>0</v>
      </c>
      <c r="Q3641">
        <f t="shared" si="286"/>
        <v>1</v>
      </c>
      <c r="R3641" s="10">
        <f t="shared" si="282"/>
        <v>42590.677152777775</v>
      </c>
      <c r="S3641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85"/>
        <v>6</v>
      </c>
      <c r="Q3642">
        <f t="shared" si="286"/>
        <v>18.329999999999998</v>
      </c>
      <c r="R3642" s="10">
        <f t="shared" si="282"/>
        <v>42104.781597222223</v>
      </c>
      <c r="S3642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85"/>
        <v>0</v>
      </c>
      <c r="Q3643">
        <f t="shared" si="286"/>
        <v>0</v>
      </c>
      <c r="R3643" s="10">
        <f t="shared" si="282"/>
        <v>41899.627071759263</v>
      </c>
      <c r="S3643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85"/>
        <v>2</v>
      </c>
      <c r="Q3644">
        <f t="shared" si="286"/>
        <v>7.5</v>
      </c>
      <c r="R3644" s="10">
        <f t="shared" si="282"/>
        <v>42297.816284722227</v>
      </c>
      <c r="S364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85"/>
        <v>0</v>
      </c>
      <c r="Q3645">
        <f t="shared" si="286"/>
        <v>0</v>
      </c>
      <c r="R3645" s="10">
        <f t="shared" si="282"/>
        <v>42285.143969907411</v>
      </c>
      <c r="S364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85"/>
        <v>16</v>
      </c>
      <c r="Q3646">
        <f t="shared" si="286"/>
        <v>68.42</v>
      </c>
      <c r="R3646" s="10">
        <f t="shared" si="282"/>
        <v>42409.241747685184</v>
      </c>
      <c r="S3646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85"/>
        <v>0</v>
      </c>
      <c r="Q3647">
        <f t="shared" si="286"/>
        <v>1</v>
      </c>
      <c r="R3647" s="10">
        <f t="shared" si="282"/>
        <v>42665.970347222217</v>
      </c>
      <c r="S3647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85"/>
        <v>5</v>
      </c>
      <c r="Q3648">
        <f t="shared" si="286"/>
        <v>60.13</v>
      </c>
      <c r="R3648" s="10">
        <f t="shared" si="282"/>
        <v>42140.421319444446</v>
      </c>
      <c r="S3648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85"/>
        <v>6</v>
      </c>
      <c r="Q3649">
        <f t="shared" si="286"/>
        <v>15</v>
      </c>
      <c r="R3649" s="10">
        <f t="shared" si="282"/>
        <v>42598.749155092592</v>
      </c>
      <c r="S3649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85"/>
        <v>100</v>
      </c>
      <c r="Q3650">
        <f t="shared" si="286"/>
        <v>550.04</v>
      </c>
      <c r="R3650" s="10">
        <f t="shared" si="282"/>
        <v>41887.292187500003</v>
      </c>
      <c r="S3650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85"/>
        <v>104</v>
      </c>
      <c r="Q3651">
        <f t="shared" si="286"/>
        <v>97.5</v>
      </c>
      <c r="R3651" s="10">
        <f t="shared" ref="R3651:R3714" si="287">(((J3651/60)/60)/24)+DATE(1970,1,1)</f>
        <v>41780.712893518517</v>
      </c>
      <c r="S3651">
        <f t="shared" ref="S3651:S3714" si="288">(((I3651/60)/60)/24)+DATE(1970,1,1)</f>
        <v>41806.712893518517</v>
      </c>
      <c r="T3651">
        <f t="shared" ref="T3651:T3714" si="289">YEAR(S3651)</f>
        <v>2014</v>
      </c>
    </row>
    <row r="3652" spans="1:20" ht="48" x14ac:dyDescent="0.2">
      <c r="A3652">
        <v>524</v>
      </c>
      <c r="B3652" s="3" t="s">
        <v>525</v>
      </c>
      <c r="C3652" s="3" t="s">
        <v>4634</v>
      </c>
      <c r="D3652" s="6">
        <v>3500</v>
      </c>
      <c r="E3652" s="8">
        <v>3803.55</v>
      </c>
      <c r="F3652" t="s">
        <v>8218</v>
      </c>
      <c r="G3652" t="s">
        <v>8224</v>
      </c>
      <c r="H3652" t="s">
        <v>8246</v>
      </c>
      <c r="I3652" s="12">
        <v>1464801169</v>
      </c>
      <c r="J3652" s="12">
        <v>1462209169</v>
      </c>
      <c r="K3652" t="b">
        <v>0</v>
      </c>
      <c r="L3652">
        <v>130</v>
      </c>
      <c r="M3652" t="b">
        <v>1</v>
      </c>
      <c r="N3652" t="s">
        <v>8273</v>
      </c>
      <c r="O3652" t="s">
        <v>8274</v>
      </c>
      <c r="P3652">
        <f t="shared" si="285"/>
        <v>109</v>
      </c>
      <c r="Q3652">
        <f t="shared" si="286"/>
        <v>29.26</v>
      </c>
      <c r="R3652" s="10">
        <f t="shared" si="287"/>
        <v>42492.717233796298</v>
      </c>
      <c r="S3652">
        <f t="shared" si="288"/>
        <v>42522.717233796298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0">
        <f t="shared" si="287"/>
        <v>41828.646319444444</v>
      </c>
      <c r="S3653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0">
        <f t="shared" si="287"/>
        <v>42596.644699074073</v>
      </c>
      <c r="S3654">
        <f t="shared" si="288"/>
        <v>42607.165972222225</v>
      </c>
      <c r="T3654">
        <f t="shared" si="289"/>
        <v>2016</v>
      </c>
    </row>
    <row r="3655" spans="1:20" ht="32" x14ac:dyDescent="0.2">
      <c r="A3655">
        <v>1303</v>
      </c>
      <c r="B3655" s="3" t="s">
        <v>1304</v>
      </c>
      <c r="C3655" s="3" t="s">
        <v>5413</v>
      </c>
      <c r="D3655" s="6">
        <v>3500</v>
      </c>
      <c r="E3655" s="8">
        <v>4559.13</v>
      </c>
      <c r="F3655" t="s">
        <v>8218</v>
      </c>
      <c r="G3655" t="s">
        <v>8224</v>
      </c>
      <c r="H3655" t="s">
        <v>8246</v>
      </c>
      <c r="I3655" s="12">
        <v>1469962800</v>
      </c>
      <c r="J3655" s="12">
        <v>1468578920</v>
      </c>
      <c r="K3655" t="b">
        <v>0</v>
      </c>
      <c r="L3655">
        <v>108</v>
      </c>
      <c r="M3655" t="b">
        <v>1</v>
      </c>
      <c r="N3655" t="s">
        <v>8273</v>
      </c>
      <c r="O3655" t="s">
        <v>8274</v>
      </c>
      <c r="P3655">
        <f t="shared" si="285"/>
        <v>130</v>
      </c>
      <c r="Q3655">
        <f t="shared" si="286"/>
        <v>42.21</v>
      </c>
      <c r="R3655" s="10">
        <f t="shared" si="287"/>
        <v>42566.441203703704</v>
      </c>
      <c r="S3655">
        <f t="shared" si="288"/>
        <v>42582.458333333328</v>
      </c>
      <c r="T3655">
        <f t="shared" si="289"/>
        <v>2016</v>
      </c>
    </row>
    <row r="3656" spans="1:20" ht="48" x14ac:dyDescent="0.2">
      <c r="A3656">
        <v>3382</v>
      </c>
      <c r="B3656" s="3" t="s">
        <v>3381</v>
      </c>
      <c r="C3656" s="3" t="s">
        <v>7492</v>
      </c>
      <c r="D3656" s="6">
        <v>3500</v>
      </c>
      <c r="E3656" s="8">
        <v>3526</v>
      </c>
      <c r="F3656" t="s">
        <v>8218</v>
      </c>
      <c r="G3656" t="s">
        <v>8224</v>
      </c>
      <c r="H3656" t="s">
        <v>8246</v>
      </c>
      <c r="I3656" s="12">
        <v>1470092340</v>
      </c>
      <c r="J3656" s="12">
        <v>1467973256</v>
      </c>
      <c r="K3656" t="b">
        <v>0</v>
      </c>
      <c r="L3656">
        <v>46</v>
      </c>
      <c r="M3656" t="b">
        <v>1</v>
      </c>
      <c r="N3656" t="s">
        <v>8273</v>
      </c>
      <c r="O3656" t="s">
        <v>8274</v>
      </c>
      <c r="P3656">
        <f t="shared" si="285"/>
        <v>101</v>
      </c>
      <c r="Q3656">
        <f t="shared" si="286"/>
        <v>76.650000000000006</v>
      </c>
      <c r="R3656" s="10">
        <f t="shared" si="287"/>
        <v>42559.431203703702</v>
      </c>
      <c r="S3656">
        <f t="shared" si="288"/>
        <v>42583.957638888889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0">
        <f t="shared" si="287"/>
        <v>42173.803217592591</v>
      </c>
      <c r="S3657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ref="P3658:P3721" si="290">ROUND((E3658/D3658)*100,0)</f>
        <v>106</v>
      </c>
      <c r="Q3658">
        <f t="shared" ref="Q3658:Q3721" si="291">IFERROR(ROUND(E3658/L3658,2),0)</f>
        <v>115.02</v>
      </c>
      <c r="R3658" s="10">
        <f t="shared" si="287"/>
        <v>42737.910138888896</v>
      </c>
      <c r="S3658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90"/>
        <v>111</v>
      </c>
      <c r="Q3659">
        <f t="shared" si="291"/>
        <v>110.75</v>
      </c>
      <c r="R3659" s="10">
        <f t="shared" si="287"/>
        <v>42499.629849537043</v>
      </c>
      <c r="S3659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90"/>
        <v>101</v>
      </c>
      <c r="Q3660">
        <f t="shared" si="291"/>
        <v>75.5</v>
      </c>
      <c r="R3660" s="10">
        <f t="shared" si="287"/>
        <v>41775.858564814815</v>
      </c>
      <c r="S3660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90"/>
        <v>102</v>
      </c>
      <c r="Q3661">
        <f t="shared" si="291"/>
        <v>235.46</v>
      </c>
      <c r="R3661" s="10">
        <f t="shared" si="287"/>
        <v>42055.277199074073</v>
      </c>
      <c r="S3661">
        <f t="shared" si="288"/>
        <v>42082.610416666663</v>
      </c>
      <c r="T3661">
        <f t="shared" si="289"/>
        <v>2015</v>
      </c>
    </row>
    <row r="3662" spans="1:20" ht="48" x14ac:dyDescent="0.2">
      <c r="A3662">
        <v>3715</v>
      </c>
      <c r="B3662" s="3" t="s">
        <v>3712</v>
      </c>
      <c r="C3662" s="3" t="s">
        <v>7825</v>
      </c>
      <c r="D3662" s="6">
        <v>3500</v>
      </c>
      <c r="E3662" s="8">
        <v>3590</v>
      </c>
      <c r="F3662" t="s">
        <v>8218</v>
      </c>
      <c r="G3662" t="s">
        <v>8224</v>
      </c>
      <c r="H3662" t="s">
        <v>8246</v>
      </c>
      <c r="I3662" s="12">
        <v>1427806320</v>
      </c>
      <c r="J3662" s="12">
        <v>1422834819</v>
      </c>
      <c r="K3662" t="b">
        <v>0</v>
      </c>
      <c r="L3662">
        <v>27</v>
      </c>
      <c r="M3662" t="b">
        <v>1</v>
      </c>
      <c r="N3662" t="s">
        <v>8273</v>
      </c>
      <c r="O3662" t="s">
        <v>8274</v>
      </c>
      <c r="P3662">
        <f t="shared" si="290"/>
        <v>103</v>
      </c>
      <c r="Q3662">
        <f t="shared" si="291"/>
        <v>132.96</v>
      </c>
      <c r="R3662" s="10">
        <f t="shared" si="287"/>
        <v>42036.995590277773</v>
      </c>
      <c r="S3662">
        <f t="shared" si="288"/>
        <v>42094.536111111112</v>
      </c>
      <c r="T3662">
        <f t="shared" si="289"/>
        <v>2015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90"/>
        <v>111</v>
      </c>
      <c r="Q3663">
        <f t="shared" si="291"/>
        <v>92.5</v>
      </c>
      <c r="R3663" s="10">
        <f t="shared" si="287"/>
        <v>42447.896666666667</v>
      </c>
      <c r="S3663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90"/>
        <v>101</v>
      </c>
      <c r="Q3664">
        <f t="shared" si="291"/>
        <v>202.85</v>
      </c>
      <c r="R3664" s="10">
        <f t="shared" si="287"/>
        <v>42064.220069444447</v>
      </c>
      <c r="S3664">
        <f t="shared" si="288"/>
        <v>42094.178402777776</v>
      </c>
      <c r="T3664">
        <f t="shared" si="289"/>
        <v>2015</v>
      </c>
    </row>
    <row r="3665" spans="1:20" ht="48" x14ac:dyDescent="0.2">
      <c r="A3665">
        <v>3221</v>
      </c>
      <c r="B3665" s="3" t="s">
        <v>3221</v>
      </c>
      <c r="C3665" s="3" t="s">
        <v>7331</v>
      </c>
      <c r="D3665" s="6">
        <v>4000</v>
      </c>
      <c r="E3665" s="8">
        <v>4137</v>
      </c>
      <c r="F3665" t="s">
        <v>8218</v>
      </c>
      <c r="G3665" t="s">
        <v>8224</v>
      </c>
      <c r="H3665" t="s">
        <v>8246</v>
      </c>
      <c r="I3665" s="12">
        <v>1436114603</v>
      </c>
      <c r="J3665" s="12">
        <v>1433090603</v>
      </c>
      <c r="K3665" t="b">
        <v>1</v>
      </c>
      <c r="L3665">
        <v>113</v>
      </c>
      <c r="M3665" t="b">
        <v>1</v>
      </c>
      <c r="N3665" t="s">
        <v>8273</v>
      </c>
      <c r="O3665" t="s">
        <v>8274</v>
      </c>
      <c r="P3665">
        <f t="shared" si="290"/>
        <v>103</v>
      </c>
      <c r="Q3665">
        <f t="shared" si="291"/>
        <v>36.61</v>
      </c>
      <c r="R3665" s="10">
        <f t="shared" si="287"/>
        <v>42155.696793981479</v>
      </c>
      <c r="S3665">
        <f t="shared" si="288"/>
        <v>42190.696793981479</v>
      </c>
      <c r="T3665">
        <f t="shared" si="289"/>
        <v>2015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90"/>
        <v>109</v>
      </c>
      <c r="Q3666">
        <f t="shared" si="291"/>
        <v>46.05</v>
      </c>
      <c r="R3666" s="10">
        <f t="shared" si="287"/>
        <v>42523.248715277776</v>
      </c>
      <c r="S3666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90"/>
        <v>115</v>
      </c>
      <c r="Q3667">
        <f t="shared" si="291"/>
        <v>51</v>
      </c>
      <c r="R3667" s="10">
        <f t="shared" si="287"/>
        <v>42294.808124999996</v>
      </c>
      <c r="S3667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90"/>
        <v>100</v>
      </c>
      <c r="Q3668">
        <f t="shared" si="291"/>
        <v>31.58</v>
      </c>
      <c r="R3668" s="10">
        <f t="shared" si="287"/>
        <v>41822.90488425926</v>
      </c>
      <c r="S3668">
        <f t="shared" si="288"/>
        <v>41844.291666666664</v>
      </c>
      <c r="T3668">
        <f t="shared" si="289"/>
        <v>2014</v>
      </c>
    </row>
    <row r="3669" spans="1:20" ht="48" x14ac:dyDescent="0.2">
      <c r="A3669">
        <v>3234</v>
      </c>
      <c r="B3669" s="3" t="s">
        <v>3234</v>
      </c>
      <c r="C3669" s="3" t="s">
        <v>7344</v>
      </c>
      <c r="D3669" s="6">
        <v>4000</v>
      </c>
      <c r="E3669" s="8">
        <v>4015.71</v>
      </c>
      <c r="F3669" t="s">
        <v>8218</v>
      </c>
      <c r="G3669" t="s">
        <v>8224</v>
      </c>
      <c r="H3669" t="s">
        <v>8246</v>
      </c>
      <c r="I3669" s="12">
        <v>1485991860</v>
      </c>
      <c r="J3669" s="12">
        <v>1483124208</v>
      </c>
      <c r="K3669" t="b">
        <v>0</v>
      </c>
      <c r="L3669">
        <v>115</v>
      </c>
      <c r="M3669" t="b">
        <v>1</v>
      </c>
      <c r="N3669" t="s">
        <v>8273</v>
      </c>
      <c r="O3669" t="s">
        <v>8274</v>
      </c>
      <c r="P3669">
        <f t="shared" si="290"/>
        <v>100</v>
      </c>
      <c r="Q3669">
        <f t="shared" si="291"/>
        <v>34.92</v>
      </c>
      <c r="R3669" s="10">
        <f t="shared" si="287"/>
        <v>42734.789444444439</v>
      </c>
      <c r="S3669">
        <f t="shared" si="288"/>
        <v>42767.979861111111</v>
      </c>
      <c r="T3669">
        <f t="shared" si="289"/>
        <v>2017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90"/>
        <v>104</v>
      </c>
      <c r="Q3670">
        <f t="shared" si="291"/>
        <v>36.96</v>
      </c>
      <c r="R3670" s="10">
        <f t="shared" si="287"/>
        <v>42185.556157407409</v>
      </c>
      <c r="S3670">
        <f t="shared" si="288"/>
        <v>42208.772916666669</v>
      </c>
      <c r="T3670">
        <f t="shared" si="289"/>
        <v>2015</v>
      </c>
    </row>
    <row r="3671" spans="1:20" ht="48" x14ac:dyDescent="0.2">
      <c r="A3671">
        <v>3315</v>
      </c>
      <c r="B3671" s="3" t="s">
        <v>3315</v>
      </c>
      <c r="C3671" s="3" t="s">
        <v>7425</v>
      </c>
      <c r="D3671" s="6">
        <v>4000</v>
      </c>
      <c r="E3671" s="8">
        <v>4400</v>
      </c>
      <c r="F3671" t="s">
        <v>8218</v>
      </c>
      <c r="G3671" t="s">
        <v>8224</v>
      </c>
      <c r="H3671" t="s">
        <v>8246</v>
      </c>
      <c r="I3671" s="12">
        <v>1462519041</v>
      </c>
      <c r="J3671" s="12">
        <v>1459927041</v>
      </c>
      <c r="K3671" t="b">
        <v>0</v>
      </c>
      <c r="L3671">
        <v>89</v>
      </c>
      <c r="M3671" t="b">
        <v>1</v>
      </c>
      <c r="N3671" t="s">
        <v>8273</v>
      </c>
      <c r="O3671" t="s">
        <v>8274</v>
      </c>
      <c r="P3671">
        <f t="shared" si="290"/>
        <v>110</v>
      </c>
      <c r="Q3671">
        <f t="shared" si="291"/>
        <v>49.44</v>
      </c>
      <c r="R3671" s="10">
        <f t="shared" si="287"/>
        <v>42466.303715277783</v>
      </c>
      <c r="S3671">
        <f t="shared" si="288"/>
        <v>42496.303715277783</v>
      </c>
      <c r="T3671">
        <f t="shared" si="289"/>
        <v>2016</v>
      </c>
    </row>
    <row r="3672" spans="1:20" ht="48" x14ac:dyDescent="0.2">
      <c r="A3672">
        <v>3416</v>
      </c>
      <c r="B3672" s="3" t="s">
        <v>3415</v>
      </c>
      <c r="C3672" s="3" t="s">
        <v>7526</v>
      </c>
      <c r="D3672" s="6">
        <v>4000</v>
      </c>
      <c r="E3672" s="8">
        <v>4784</v>
      </c>
      <c r="F3672" t="s">
        <v>8218</v>
      </c>
      <c r="G3672" t="s">
        <v>8224</v>
      </c>
      <c r="H3672" t="s">
        <v>8246</v>
      </c>
      <c r="I3672" s="12">
        <v>1429813800</v>
      </c>
      <c r="J3672" s="12">
        <v>1427363645</v>
      </c>
      <c r="K3672" t="b">
        <v>0</v>
      </c>
      <c r="L3672">
        <v>30</v>
      </c>
      <c r="M3672" t="b">
        <v>1</v>
      </c>
      <c r="N3672" t="s">
        <v>8273</v>
      </c>
      <c r="O3672" t="s">
        <v>8274</v>
      </c>
      <c r="P3672">
        <f t="shared" si="290"/>
        <v>120</v>
      </c>
      <c r="Q3672">
        <f t="shared" si="291"/>
        <v>159.47</v>
      </c>
      <c r="R3672" s="10">
        <f t="shared" si="287"/>
        <v>42089.412557870368</v>
      </c>
      <c r="S3672">
        <f t="shared" si="288"/>
        <v>42117.770833333328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90"/>
        <v>101</v>
      </c>
      <c r="Q3673">
        <f t="shared" si="291"/>
        <v>88.25</v>
      </c>
      <c r="R3673" s="10">
        <f t="shared" si="287"/>
        <v>41820.62809027778</v>
      </c>
      <c r="S3673">
        <f t="shared" si="288"/>
        <v>41841.165972222225</v>
      </c>
      <c r="T3673">
        <f t="shared" si="289"/>
        <v>2014</v>
      </c>
    </row>
    <row r="3674" spans="1:20" ht="48" x14ac:dyDescent="0.2">
      <c r="A3674">
        <v>3517</v>
      </c>
      <c r="B3674" s="3" t="s">
        <v>3516</v>
      </c>
      <c r="C3674" s="3" t="s">
        <v>7627</v>
      </c>
      <c r="D3674" s="6">
        <v>4000</v>
      </c>
      <c r="E3674" s="8">
        <v>4000</v>
      </c>
      <c r="F3674" t="s">
        <v>8218</v>
      </c>
      <c r="G3674" t="s">
        <v>8224</v>
      </c>
      <c r="H3674" t="s">
        <v>8246</v>
      </c>
      <c r="I3674" s="12">
        <v>1404471600</v>
      </c>
      <c r="J3674" s="12">
        <v>1401910634</v>
      </c>
      <c r="K3674" t="b">
        <v>0</v>
      </c>
      <c r="L3674">
        <v>13</v>
      </c>
      <c r="M3674" t="b">
        <v>1</v>
      </c>
      <c r="N3674" t="s">
        <v>8273</v>
      </c>
      <c r="O3674" t="s">
        <v>8274</v>
      </c>
      <c r="P3674">
        <f t="shared" si="290"/>
        <v>100</v>
      </c>
      <c r="Q3674">
        <f t="shared" si="291"/>
        <v>307.69</v>
      </c>
      <c r="R3674" s="10">
        <f t="shared" si="287"/>
        <v>41794.817523148151</v>
      </c>
      <c r="S3674">
        <f t="shared" si="288"/>
        <v>41824.458333333336</v>
      </c>
      <c r="T3674">
        <f t="shared" si="289"/>
        <v>2014</v>
      </c>
    </row>
    <row r="3675" spans="1:20" ht="48" x14ac:dyDescent="0.2">
      <c r="A3675">
        <v>3523</v>
      </c>
      <c r="B3675" s="3" t="s">
        <v>3522</v>
      </c>
      <c r="C3675" s="3" t="s">
        <v>7633</v>
      </c>
      <c r="D3675" s="6">
        <v>4000</v>
      </c>
      <c r="E3675" s="8">
        <v>4546</v>
      </c>
      <c r="F3675" t="s">
        <v>8218</v>
      </c>
      <c r="G3675" t="s">
        <v>8224</v>
      </c>
      <c r="H3675" t="s">
        <v>8246</v>
      </c>
      <c r="I3675" s="12">
        <v>1474844400</v>
      </c>
      <c r="J3675" s="12">
        <v>1469871148</v>
      </c>
      <c r="K3675" t="b">
        <v>0</v>
      </c>
      <c r="L3675">
        <v>80</v>
      </c>
      <c r="M3675" t="b">
        <v>1</v>
      </c>
      <c r="N3675" t="s">
        <v>8273</v>
      </c>
      <c r="O3675" t="s">
        <v>8274</v>
      </c>
      <c r="P3675">
        <f t="shared" si="290"/>
        <v>114</v>
      </c>
      <c r="Q3675">
        <f t="shared" si="291"/>
        <v>56.83</v>
      </c>
      <c r="R3675" s="10">
        <f t="shared" si="287"/>
        <v>42581.397546296299</v>
      </c>
      <c r="S3675">
        <f t="shared" si="288"/>
        <v>42638.958333333328</v>
      </c>
      <c r="T3675">
        <f t="shared" si="289"/>
        <v>2016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90"/>
        <v>100</v>
      </c>
      <c r="Q3676">
        <f t="shared" si="291"/>
        <v>145.16</v>
      </c>
      <c r="R3676" s="10">
        <f t="shared" si="287"/>
        <v>42556.873020833329</v>
      </c>
      <c r="S3676">
        <f t="shared" si="288"/>
        <v>42616.873020833329</v>
      </c>
      <c r="T3676">
        <f t="shared" si="289"/>
        <v>2016</v>
      </c>
    </row>
    <row r="3677" spans="1:20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2">
        <v>1408204857</v>
      </c>
      <c r="J3677" s="12">
        <v>1406390457</v>
      </c>
      <c r="K3677" t="b">
        <v>0</v>
      </c>
      <c r="L3677">
        <v>48</v>
      </c>
      <c r="M3677" t="b">
        <v>1</v>
      </c>
      <c r="N3677" t="s">
        <v>8273</v>
      </c>
      <c r="O3677" t="s">
        <v>8274</v>
      </c>
      <c r="P3677">
        <f t="shared" si="290"/>
        <v>102</v>
      </c>
      <c r="Q3677">
        <f t="shared" si="291"/>
        <v>84.85</v>
      </c>
      <c r="R3677" s="10">
        <f t="shared" si="287"/>
        <v>41846.667326388888</v>
      </c>
      <c r="S3677">
        <f t="shared" si="288"/>
        <v>41867.667326388888</v>
      </c>
      <c r="T3677">
        <f t="shared" si="289"/>
        <v>2014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90"/>
        <v>129</v>
      </c>
      <c r="Q3678">
        <f t="shared" si="291"/>
        <v>64.38</v>
      </c>
      <c r="R3678" s="10">
        <f t="shared" si="287"/>
        <v>41876.815787037034</v>
      </c>
      <c r="S3678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90"/>
        <v>103</v>
      </c>
      <c r="Q3679">
        <f t="shared" si="291"/>
        <v>62.05</v>
      </c>
      <c r="R3679" s="10">
        <f t="shared" si="287"/>
        <v>41802.574282407404</v>
      </c>
      <c r="S3679">
        <f t="shared" si="288"/>
        <v>41823.165972222225</v>
      </c>
      <c r="T3679">
        <f t="shared" si="289"/>
        <v>2014</v>
      </c>
    </row>
    <row r="3680" spans="1:20" ht="48" x14ac:dyDescent="0.2">
      <c r="A3680">
        <v>3673</v>
      </c>
      <c r="B3680" s="3" t="s">
        <v>3670</v>
      </c>
      <c r="C3680" s="3" t="s">
        <v>7783</v>
      </c>
      <c r="D3680" s="6">
        <v>4000</v>
      </c>
      <c r="E3680" s="8">
        <v>4545</v>
      </c>
      <c r="F3680" t="s">
        <v>8218</v>
      </c>
      <c r="G3680" t="s">
        <v>8224</v>
      </c>
      <c r="H3680" t="s">
        <v>8246</v>
      </c>
      <c r="I3680" s="12">
        <v>1415191920</v>
      </c>
      <c r="J3680" s="12">
        <v>1412233497</v>
      </c>
      <c r="K3680" t="b">
        <v>0</v>
      </c>
      <c r="L3680">
        <v>114</v>
      </c>
      <c r="M3680" t="b">
        <v>1</v>
      </c>
      <c r="N3680" t="s">
        <v>8273</v>
      </c>
      <c r="O3680" t="s">
        <v>8274</v>
      </c>
      <c r="P3680">
        <f t="shared" si="290"/>
        <v>114</v>
      </c>
      <c r="Q3680">
        <f t="shared" si="291"/>
        <v>39.869999999999997</v>
      </c>
      <c r="R3680" s="10">
        <f t="shared" si="287"/>
        <v>41914.295104166667</v>
      </c>
      <c r="S3680">
        <f t="shared" si="288"/>
        <v>41948.536111111112</v>
      </c>
      <c r="T3680">
        <f t="shared" si="289"/>
        <v>2014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90"/>
        <v>110</v>
      </c>
      <c r="Q3681">
        <f t="shared" si="291"/>
        <v>73.400000000000006</v>
      </c>
      <c r="R3681" s="10">
        <f t="shared" si="287"/>
        <v>41786.761354166665</v>
      </c>
      <c r="S3681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90"/>
        <v>113</v>
      </c>
      <c r="Q3682">
        <f t="shared" si="291"/>
        <v>99.5</v>
      </c>
      <c r="R3682" s="10">
        <f t="shared" si="287"/>
        <v>42627.454097222217</v>
      </c>
      <c r="S3682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90"/>
        <v>112</v>
      </c>
      <c r="Q3683">
        <f t="shared" si="291"/>
        <v>62.17</v>
      </c>
      <c r="R3683" s="10">
        <f t="shared" si="287"/>
        <v>42374.651504629626</v>
      </c>
      <c r="S3683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90"/>
        <v>139</v>
      </c>
      <c r="Q3684">
        <f t="shared" si="291"/>
        <v>62.33</v>
      </c>
      <c r="R3684" s="10">
        <f t="shared" si="287"/>
        <v>41772.685393518521</v>
      </c>
      <c r="S368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90"/>
        <v>111</v>
      </c>
      <c r="Q3685">
        <f t="shared" si="291"/>
        <v>58.79</v>
      </c>
      <c r="R3685" s="10">
        <f t="shared" si="287"/>
        <v>42633.116851851853</v>
      </c>
      <c r="S368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90"/>
        <v>139</v>
      </c>
      <c r="Q3686">
        <f t="shared" si="291"/>
        <v>45.35</v>
      </c>
      <c r="R3686" s="10">
        <f t="shared" si="287"/>
        <v>42219.180393518516</v>
      </c>
      <c r="S3686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90"/>
        <v>106</v>
      </c>
      <c r="Q3687">
        <f t="shared" si="291"/>
        <v>41.94</v>
      </c>
      <c r="R3687" s="10">
        <f t="shared" si="287"/>
        <v>41753.593275462961</v>
      </c>
      <c r="S3687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90"/>
        <v>101</v>
      </c>
      <c r="Q3688">
        <f t="shared" si="291"/>
        <v>59.17</v>
      </c>
      <c r="R3688" s="10">
        <f t="shared" si="287"/>
        <v>42230.662731481483</v>
      </c>
      <c r="S3688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90"/>
        <v>100</v>
      </c>
      <c r="Q3689">
        <f t="shared" si="291"/>
        <v>200.49</v>
      </c>
      <c r="R3689" s="10">
        <f t="shared" si="287"/>
        <v>41787.218229166669</v>
      </c>
      <c r="S3689">
        <f t="shared" si="288"/>
        <v>41817.218229166669</v>
      </c>
      <c r="T3689">
        <f t="shared" si="289"/>
        <v>2014</v>
      </c>
    </row>
    <row r="3690" spans="1:20" ht="48" x14ac:dyDescent="0.2">
      <c r="A3690">
        <v>3717</v>
      </c>
      <c r="B3690" s="3" t="s">
        <v>3714</v>
      </c>
      <c r="C3690" s="3" t="s">
        <v>7827</v>
      </c>
      <c r="D3690" s="6">
        <v>4000</v>
      </c>
      <c r="E3690" s="8">
        <v>4030</v>
      </c>
      <c r="F3690" t="s">
        <v>8218</v>
      </c>
      <c r="G3690" t="s">
        <v>8224</v>
      </c>
      <c r="H3690" t="s">
        <v>8246</v>
      </c>
      <c r="I3690" s="12">
        <v>1431204449</v>
      </c>
      <c r="J3690" s="12">
        <v>1428526049</v>
      </c>
      <c r="K3690" t="b">
        <v>0</v>
      </c>
      <c r="L3690">
        <v>13</v>
      </c>
      <c r="M3690" t="b">
        <v>1</v>
      </c>
      <c r="N3690" t="s">
        <v>8273</v>
      </c>
      <c r="O3690" t="s">
        <v>8274</v>
      </c>
      <c r="P3690">
        <f t="shared" si="290"/>
        <v>101</v>
      </c>
      <c r="Q3690">
        <f t="shared" si="291"/>
        <v>310</v>
      </c>
      <c r="R3690" s="10">
        <f t="shared" si="287"/>
        <v>42102.866307870368</v>
      </c>
      <c r="S3690">
        <f t="shared" si="288"/>
        <v>42133.866307870368</v>
      </c>
      <c r="T3690">
        <f t="shared" si="289"/>
        <v>2015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90"/>
        <v>118</v>
      </c>
      <c r="Q3691">
        <f t="shared" si="291"/>
        <v>57.26</v>
      </c>
      <c r="R3691" s="10">
        <f t="shared" si="287"/>
        <v>42147.826840277776</v>
      </c>
      <c r="S3691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90"/>
        <v>120</v>
      </c>
      <c r="Q3692">
        <f t="shared" si="291"/>
        <v>58.06</v>
      </c>
      <c r="R3692" s="10">
        <f t="shared" si="287"/>
        <v>41940.598182870373</v>
      </c>
      <c r="S3692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90"/>
        <v>128</v>
      </c>
      <c r="Q3693">
        <f t="shared" si="291"/>
        <v>186.8</v>
      </c>
      <c r="R3693" s="10">
        <f t="shared" si="287"/>
        <v>42020.700567129628</v>
      </c>
      <c r="S3693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90"/>
        <v>126</v>
      </c>
      <c r="Q3694">
        <f t="shared" si="291"/>
        <v>74.12</v>
      </c>
      <c r="R3694" s="10">
        <f t="shared" si="287"/>
        <v>41891.96503472222</v>
      </c>
      <c r="S3694">
        <f t="shared" si="288"/>
        <v>41901</v>
      </c>
      <c r="T3694">
        <f t="shared" si="289"/>
        <v>2014</v>
      </c>
    </row>
    <row r="3695" spans="1:20" ht="48" x14ac:dyDescent="0.2">
      <c r="A3695">
        <v>3724</v>
      </c>
      <c r="B3695" s="3" t="s">
        <v>3721</v>
      </c>
      <c r="C3695" s="3" t="s">
        <v>7834</v>
      </c>
      <c r="D3695" s="6">
        <v>4300</v>
      </c>
      <c r="E3695" s="8">
        <v>4409.55</v>
      </c>
      <c r="F3695" t="s">
        <v>8218</v>
      </c>
      <c r="G3695" t="s">
        <v>8224</v>
      </c>
      <c r="H3695" t="s">
        <v>8246</v>
      </c>
      <c r="I3695" s="12">
        <v>1462402800</v>
      </c>
      <c r="J3695" s="12">
        <v>1459856860</v>
      </c>
      <c r="K3695" t="b">
        <v>0</v>
      </c>
      <c r="L3695">
        <v>89</v>
      </c>
      <c r="M3695" t="b">
        <v>1</v>
      </c>
      <c r="N3695" t="s">
        <v>8273</v>
      </c>
      <c r="O3695" t="s">
        <v>8274</v>
      </c>
      <c r="P3695">
        <f t="shared" si="290"/>
        <v>103</v>
      </c>
      <c r="Q3695">
        <f t="shared" si="291"/>
        <v>49.55</v>
      </c>
      <c r="R3695" s="10">
        <f t="shared" si="287"/>
        <v>42465.491435185191</v>
      </c>
      <c r="S3695">
        <f t="shared" si="288"/>
        <v>42494.958333333328</v>
      </c>
      <c r="T3695">
        <f t="shared" si="289"/>
        <v>2016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90"/>
        <v>107</v>
      </c>
      <c r="Q3696">
        <f t="shared" si="291"/>
        <v>62.67</v>
      </c>
      <c r="R3696" s="10">
        <f t="shared" si="287"/>
        <v>42490.133877314816</v>
      </c>
      <c r="S3696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90"/>
        <v>100</v>
      </c>
      <c r="Q3697">
        <f t="shared" si="291"/>
        <v>121.36</v>
      </c>
      <c r="R3697" s="10">
        <f t="shared" si="287"/>
        <v>41995.870486111111</v>
      </c>
      <c r="S3697">
        <f t="shared" si="288"/>
        <v>42015.870486111111</v>
      </c>
      <c r="T3697">
        <f t="shared" si="289"/>
        <v>2015</v>
      </c>
    </row>
    <row r="3698" spans="1:20" ht="32" x14ac:dyDescent="0.2">
      <c r="A3698">
        <v>3723</v>
      </c>
      <c r="B3698" s="3" t="s">
        <v>3720</v>
      </c>
      <c r="C3698" s="3" t="s">
        <v>7833</v>
      </c>
      <c r="D3698" s="6">
        <v>4500</v>
      </c>
      <c r="E3698" s="8">
        <v>4592</v>
      </c>
      <c r="F3698" t="s">
        <v>8218</v>
      </c>
      <c r="G3698" t="s">
        <v>8224</v>
      </c>
      <c r="H3698" t="s">
        <v>8246</v>
      </c>
      <c r="I3698" s="12">
        <v>1417374262</v>
      </c>
      <c r="J3698" s="12">
        <v>1414778662</v>
      </c>
      <c r="K3698" t="b">
        <v>0</v>
      </c>
      <c r="L3698">
        <v>63</v>
      </c>
      <c r="M3698" t="b">
        <v>1</v>
      </c>
      <c r="N3698" t="s">
        <v>8273</v>
      </c>
      <c r="O3698" t="s">
        <v>8274</v>
      </c>
      <c r="P3698">
        <f t="shared" si="290"/>
        <v>102</v>
      </c>
      <c r="Q3698">
        <f t="shared" si="291"/>
        <v>72.89</v>
      </c>
      <c r="R3698" s="10">
        <f t="shared" si="287"/>
        <v>41943.753032407411</v>
      </c>
      <c r="S3698">
        <f t="shared" si="288"/>
        <v>41973.794699074075</v>
      </c>
      <c r="T3698">
        <f t="shared" si="289"/>
        <v>2014</v>
      </c>
    </row>
    <row r="3699" spans="1:20" ht="48" x14ac:dyDescent="0.2">
      <c r="A3699">
        <v>520</v>
      </c>
      <c r="B3699" s="3" t="s">
        <v>521</v>
      </c>
      <c r="C3699" s="3" t="s">
        <v>4630</v>
      </c>
      <c r="D3699" s="6">
        <v>5000</v>
      </c>
      <c r="E3699" s="8">
        <v>5105</v>
      </c>
      <c r="F3699" t="s">
        <v>8218</v>
      </c>
      <c r="G3699" t="s">
        <v>8224</v>
      </c>
      <c r="H3699" t="s">
        <v>8246</v>
      </c>
      <c r="I3699" s="12">
        <v>1449766261</v>
      </c>
      <c r="J3699" s="12">
        <v>1447174261</v>
      </c>
      <c r="K3699" t="b">
        <v>0</v>
      </c>
      <c r="L3699">
        <v>34</v>
      </c>
      <c r="M3699" t="b">
        <v>1</v>
      </c>
      <c r="N3699" t="s">
        <v>8273</v>
      </c>
      <c r="O3699" t="s">
        <v>8274</v>
      </c>
      <c r="P3699">
        <f t="shared" si="290"/>
        <v>102</v>
      </c>
      <c r="Q3699">
        <f t="shared" si="291"/>
        <v>150.15</v>
      </c>
      <c r="R3699" s="10">
        <f t="shared" si="287"/>
        <v>42318.702094907407</v>
      </c>
      <c r="S3699">
        <f t="shared" si="288"/>
        <v>42348.702094907407</v>
      </c>
      <c r="T3699">
        <f t="shared" si="289"/>
        <v>2015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90"/>
        <v>111</v>
      </c>
      <c r="Q3700">
        <f t="shared" si="291"/>
        <v>40.630000000000003</v>
      </c>
      <c r="R3700" s="10">
        <f t="shared" si="287"/>
        <v>42401.806562500002</v>
      </c>
      <c r="S3700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90"/>
        <v>101</v>
      </c>
      <c r="Q3701">
        <f t="shared" si="291"/>
        <v>63</v>
      </c>
      <c r="R3701" s="10">
        <f t="shared" si="287"/>
        <v>41897.602037037039</v>
      </c>
      <c r="S3701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90"/>
        <v>121</v>
      </c>
      <c r="Q3702">
        <f t="shared" si="291"/>
        <v>33.67</v>
      </c>
      <c r="R3702" s="10">
        <f t="shared" si="287"/>
        <v>41882.585648148146</v>
      </c>
      <c r="S3702">
        <f t="shared" si="288"/>
        <v>41912.666666666664</v>
      </c>
      <c r="T3702">
        <f t="shared" si="289"/>
        <v>2014</v>
      </c>
    </row>
    <row r="3703" spans="1:20" ht="48" x14ac:dyDescent="0.2">
      <c r="A3703">
        <v>2798</v>
      </c>
      <c r="B3703" s="3" t="s">
        <v>2798</v>
      </c>
      <c r="C3703" s="3" t="s">
        <v>6908</v>
      </c>
      <c r="D3703" s="6">
        <v>5000</v>
      </c>
      <c r="E3703" s="8">
        <v>5070</v>
      </c>
      <c r="F3703" t="s">
        <v>8218</v>
      </c>
      <c r="G3703" t="s">
        <v>8224</v>
      </c>
      <c r="H3703" t="s">
        <v>8246</v>
      </c>
      <c r="I3703" s="12">
        <v>1438358400</v>
      </c>
      <c r="J3703" s="12">
        <v>1437063121</v>
      </c>
      <c r="K3703" t="b">
        <v>0</v>
      </c>
      <c r="L3703">
        <v>139</v>
      </c>
      <c r="M3703" t="b">
        <v>1</v>
      </c>
      <c r="N3703" t="s">
        <v>8273</v>
      </c>
      <c r="O3703" t="s">
        <v>8274</v>
      </c>
      <c r="P3703">
        <f t="shared" si="290"/>
        <v>101</v>
      </c>
      <c r="Q3703">
        <f t="shared" si="291"/>
        <v>36.47</v>
      </c>
      <c r="R3703" s="10">
        <f t="shared" si="287"/>
        <v>42201.675011574072</v>
      </c>
      <c r="S3703">
        <f t="shared" si="288"/>
        <v>42216.666666666672</v>
      </c>
      <c r="T3703">
        <f t="shared" si="289"/>
        <v>2015</v>
      </c>
    </row>
    <row r="3704" spans="1:20" ht="48" x14ac:dyDescent="0.2">
      <c r="A3704">
        <v>2799</v>
      </c>
      <c r="B3704" s="3" t="s">
        <v>2799</v>
      </c>
      <c r="C3704" s="3" t="s">
        <v>6909</v>
      </c>
      <c r="D3704" s="6">
        <v>5000</v>
      </c>
      <c r="E3704" s="8">
        <v>5831.74</v>
      </c>
      <c r="F3704" t="s">
        <v>8218</v>
      </c>
      <c r="G3704" t="s">
        <v>8224</v>
      </c>
      <c r="H3704" t="s">
        <v>8246</v>
      </c>
      <c r="I3704" s="12">
        <v>1466179200</v>
      </c>
      <c r="J3704" s="12">
        <v>1463466070</v>
      </c>
      <c r="K3704" t="b">
        <v>0</v>
      </c>
      <c r="L3704">
        <v>130</v>
      </c>
      <c r="M3704" t="b">
        <v>1</v>
      </c>
      <c r="N3704" t="s">
        <v>8273</v>
      </c>
      <c r="O3704" t="s">
        <v>8274</v>
      </c>
      <c r="P3704">
        <f t="shared" si="290"/>
        <v>117</v>
      </c>
      <c r="Q3704">
        <f t="shared" si="291"/>
        <v>44.86</v>
      </c>
      <c r="R3704" s="10">
        <f t="shared" si="287"/>
        <v>42507.264699074076</v>
      </c>
      <c r="S3704">
        <f t="shared" si="288"/>
        <v>42538.666666666672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90"/>
        <v>123</v>
      </c>
      <c r="Q3705">
        <f t="shared" si="291"/>
        <v>43.2</v>
      </c>
      <c r="R3705" s="10">
        <f t="shared" si="287"/>
        <v>42556.504490740743</v>
      </c>
      <c r="S3705">
        <f t="shared" si="288"/>
        <v>42595.290972222225</v>
      </c>
      <c r="T3705">
        <f t="shared" si="289"/>
        <v>2016</v>
      </c>
    </row>
    <row r="3706" spans="1:20" ht="48" x14ac:dyDescent="0.2">
      <c r="A3706">
        <v>2819</v>
      </c>
      <c r="B3706" s="3" t="s">
        <v>2819</v>
      </c>
      <c r="C3706" s="3" t="s">
        <v>6929</v>
      </c>
      <c r="D3706" s="6">
        <v>5000</v>
      </c>
      <c r="E3706" s="8">
        <v>5240</v>
      </c>
      <c r="F3706" t="s">
        <v>8218</v>
      </c>
      <c r="G3706" t="s">
        <v>8224</v>
      </c>
      <c r="H3706" t="s">
        <v>8246</v>
      </c>
      <c r="I3706" s="12">
        <v>1434285409</v>
      </c>
      <c r="J3706" s="12">
        <v>1431693409</v>
      </c>
      <c r="K3706" t="b">
        <v>0</v>
      </c>
      <c r="L3706">
        <v>104</v>
      </c>
      <c r="M3706" t="b">
        <v>1</v>
      </c>
      <c r="N3706" t="s">
        <v>8273</v>
      </c>
      <c r="O3706" t="s">
        <v>8274</v>
      </c>
      <c r="P3706">
        <f t="shared" si="290"/>
        <v>105</v>
      </c>
      <c r="Q3706">
        <f t="shared" si="291"/>
        <v>50.38</v>
      </c>
      <c r="R3706" s="10">
        <f t="shared" si="287"/>
        <v>42139.525567129633</v>
      </c>
      <c r="S3706">
        <f t="shared" si="288"/>
        <v>42169.525567129633</v>
      </c>
      <c r="T3706">
        <f t="shared" si="289"/>
        <v>2015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90"/>
        <v>103</v>
      </c>
      <c r="Q3707">
        <f t="shared" si="291"/>
        <v>83.57</v>
      </c>
      <c r="R3707" s="10">
        <f t="shared" si="287"/>
        <v>41792.542986111112</v>
      </c>
      <c r="S3707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90"/>
        <v>121</v>
      </c>
      <c r="Q3708">
        <f t="shared" si="291"/>
        <v>140</v>
      </c>
      <c r="R3708" s="10">
        <f t="shared" si="287"/>
        <v>41879.913761574076</v>
      </c>
      <c r="S3708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90"/>
        <v>186</v>
      </c>
      <c r="Q3709">
        <f t="shared" si="291"/>
        <v>80.87</v>
      </c>
      <c r="R3709" s="10">
        <f t="shared" si="287"/>
        <v>42552.048356481479</v>
      </c>
      <c r="S3709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90"/>
        <v>300</v>
      </c>
      <c r="Q3710">
        <f t="shared" si="291"/>
        <v>53.85</v>
      </c>
      <c r="R3710" s="10">
        <f t="shared" si="287"/>
        <v>41810.142199074071</v>
      </c>
      <c r="S3710">
        <f t="shared" si="288"/>
        <v>41824.142199074071</v>
      </c>
      <c r="T3710">
        <f t="shared" si="289"/>
        <v>2014</v>
      </c>
    </row>
    <row r="3711" spans="1:20" ht="48" x14ac:dyDescent="0.2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 s="12">
        <v>1356004725</v>
      </c>
      <c r="J3711" s="12">
        <v>1353412725</v>
      </c>
      <c r="K3711" t="b">
        <v>1</v>
      </c>
      <c r="L3711">
        <v>302</v>
      </c>
      <c r="M3711" t="b">
        <v>1</v>
      </c>
      <c r="N3711" t="s">
        <v>8273</v>
      </c>
      <c r="O3711" t="s">
        <v>8274</v>
      </c>
      <c r="P3711">
        <f t="shared" si="290"/>
        <v>189</v>
      </c>
      <c r="Q3711">
        <f t="shared" si="291"/>
        <v>31.21</v>
      </c>
      <c r="R3711" s="10">
        <f t="shared" si="287"/>
        <v>41233.499131944445</v>
      </c>
      <c r="S3711">
        <f t="shared" si="288"/>
        <v>41263.499131944445</v>
      </c>
      <c r="T3711">
        <f t="shared" si="289"/>
        <v>2012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90"/>
        <v>141</v>
      </c>
      <c r="Q3712">
        <f t="shared" si="291"/>
        <v>67.959999999999994</v>
      </c>
      <c r="R3712" s="10">
        <f t="shared" si="287"/>
        <v>42072.576249999998</v>
      </c>
      <c r="S3712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90"/>
        <v>114</v>
      </c>
      <c r="Q3713">
        <f t="shared" si="291"/>
        <v>27.14</v>
      </c>
      <c r="R3713" s="10">
        <f t="shared" si="287"/>
        <v>41779.724224537036</v>
      </c>
      <c r="S3713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90"/>
        <v>154</v>
      </c>
      <c r="Q3714">
        <f t="shared" si="291"/>
        <v>110.87</v>
      </c>
      <c r="R3714" s="10">
        <f t="shared" si="287"/>
        <v>42134.172071759262</v>
      </c>
      <c r="S37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90"/>
        <v>102</v>
      </c>
      <c r="Q3715">
        <f t="shared" si="291"/>
        <v>106.84</v>
      </c>
      <c r="R3715" s="10">
        <f t="shared" ref="R3715:R3778" si="292">(((J3715/60)/60)/24)+DATE(1970,1,1)</f>
        <v>42505.738032407404</v>
      </c>
      <c r="S3715">
        <f t="shared" ref="S3715:S3778" si="293">(((I3715/60)/60)/24)+DATE(1970,1,1)</f>
        <v>42525.738032407404</v>
      </c>
      <c r="T3715">
        <f t="shared" ref="T3715:T3778" si="294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0">
        <f t="shared" si="292"/>
        <v>42118.556331018524</v>
      </c>
      <c r="S3716">
        <f t="shared" si="293"/>
        <v>42150.165972222225</v>
      </c>
      <c r="T3716">
        <f t="shared" si="294"/>
        <v>2015</v>
      </c>
    </row>
    <row r="3717" spans="1:20" ht="48" x14ac:dyDescent="0.2">
      <c r="A3717">
        <v>3277</v>
      </c>
      <c r="B3717" s="3" t="s">
        <v>3277</v>
      </c>
      <c r="C3717" s="3" t="s">
        <v>7387</v>
      </c>
      <c r="D3717" s="6">
        <v>5000</v>
      </c>
      <c r="E3717" s="8">
        <v>5430</v>
      </c>
      <c r="F3717" t="s">
        <v>8218</v>
      </c>
      <c r="G3717" t="s">
        <v>8224</v>
      </c>
      <c r="H3717" t="s">
        <v>8246</v>
      </c>
      <c r="I3717" s="12">
        <v>1416331406</v>
      </c>
      <c r="J3717" s="12">
        <v>1413735806</v>
      </c>
      <c r="K3717" t="b">
        <v>1</v>
      </c>
      <c r="L3717">
        <v>100</v>
      </c>
      <c r="M3717" t="b">
        <v>1</v>
      </c>
      <c r="N3717" t="s">
        <v>8273</v>
      </c>
      <c r="O3717" t="s">
        <v>8274</v>
      </c>
      <c r="P3717">
        <f t="shared" si="290"/>
        <v>109</v>
      </c>
      <c r="Q3717">
        <f t="shared" si="291"/>
        <v>54.3</v>
      </c>
      <c r="R3717" s="10">
        <f t="shared" si="292"/>
        <v>41931.682939814818</v>
      </c>
      <c r="S3717">
        <f t="shared" si="293"/>
        <v>41961.724606481483</v>
      </c>
      <c r="T3717">
        <f t="shared" si="294"/>
        <v>2014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0">
        <f t="shared" si="292"/>
        <v>42360.887835648144</v>
      </c>
      <c r="S3718">
        <f t="shared" si="293"/>
        <v>42390.887835648144</v>
      </c>
      <c r="T3718">
        <f t="shared" si="294"/>
        <v>2016</v>
      </c>
    </row>
    <row r="3719" spans="1:20" ht="48" x14ac:dyDescent="0.2">
      <c r="A3719">
        <v>3335</v>
      </c>
      <c r="B3719" s="3" t="s">
        <v>3335</v>
      </c>
      <c r="C3719" s="3" t="s">
        <v>7445</v>
      </c>
      <c r="D3719" s="6">
        <v>5000</v>
      </c>
      <c r="E3719" s="8">
        <v>5016</v>
      </c>
      <c r="F3719" t="s">
        <v>8218</v>
      </c>
      <c r="G3719" t="s">
        <v>8224</v>
      </c>
      <c r="H3719" t="s">
        <v>8246</v>
      </c>
      <c r="I3719" s="12">
        <v>1407106800</v>
      </c>
      <c r="J3719" s="12">
        <v>1404749446</v>
      </c>
      <c r="K3719" t="b">
        <v>0</v>
      </c>
      <c r="L3719">
        <v>63</v>
      </c>
      <c r="M3719" t="b">
        <v>1</v>
      </c>
      <c r="N3719" t="s">
        <v>8273</v>
      </c>
      <c r="O3719" t="s">
        <v>8274</v>
      </c>
      <c r="P3719">
        <f t="shared" si="290"/>
        <v>100</v>
      </c>
      <c r="Q3719">
        <f t="shared" si="291"/>
        <v>79.62</v>
      </c>
      <c r="R3719" s="10">
        <f t="shared" si="292"/>
        <v>41827.674143518518</v>
      </c>
      <c r="S3719">
        <f t="shared" si="293"/>
        <v>41854.958333333336</v>
      </c>
      <c r="T3719">
        <f t="shared" si="294"/>
        <v>2014</v>
      </c>
    </row>
    <row r="3720" spans="1:20" ht="48" x14ac:dyDescent="0.2">
      <c r="A3720">
        <v>3351</v>
      </c>
      <c r="B3720" s="3" t="s">
        <v>3350</v>
      </c>
      <c r="C3720" s="3" t="s">
        <v>7461</v>
      </c>
      <c r="D3720" s="6">
        <v>5000</v>
      </c>
      <c r="E3720" s="8">
        <v>5055</v>
      </c>
      <c r="F3720" t="s">
        <v>8218</v>
      </c>
      <c r="G3720" t="s">
        <v>8224</v>
      </c>
      <c r="H3720" t="s">
        <v>8246</v>
      </c>
      <c r="I3720" s="12">
        <v>1406113200</v>
      </c>
      <c r="J3720" s="12">
        <v>1402910965</v>
      </c>
      <c r="K3720" t="b">
        <v>0</v>
      </c>
      <c r="L3720">
        <v>54</v>
      </c>
      <c r="M3720" t="b">
        <v>1</v>
      </c>
      <c r="N3720" t="s">
        <v>8273</v>
      </c>
      <c r="O3720" t="s">
        <v>8274</v>
      </c>
      <c r="P3720">
        <f t="shared" si="290"/>
        <v>101</v>
      </c>
      <c r="Q3720">
        <f t="shared" si="291"/>
        <v>93.61</v>
      </c>
      <c r="R3720" s="10">
        <f t="shared" si="292"/>
        <v>41806.395428240743</v>
      </c>
      <c r="S3720">
        <f t="shared" si="293"/>
        <v>41843.458333333336</v>
      </c>
      <c r="T3720">
        <f t="shared" si="294"/>
        <v>2014</v>
      </c>
    </row>
    <row r="3721" spans="1:20" ht="48" x14ac:dyDescent="0.2">
      <c r="A3721">
        <v>3352</v>
      </c>
      <c r="B3721" s="3" t="s">
        <v>3351</v>
      </c>
      <c r="C3721" s="3" t="s">
        <v>7462</v>
      </c>
      <c r="D3721" s="6">
        <v>5000</v>
      </c>
      <c r="E3721" s="8">
        <v>5376</v>
      </c>
      <c r="F3721" t="s">
        <v>8218</v>
      </c>
      <c r="G3721" t="s">
        <v>8224</v>
      </c>
      <c r="H3721" t="s">
        <v>8246</v>
      </c>
      <c r="I3721" s="12">
        <v>1467414000</v>
      </c>
      <c r="J3721" s="12">
        <v>1462492178</v>
      </c>
      <c r="K3721" t="b">
        <v>0</v>
      </c>
      <c r="L3721">
        <v>70</v>
      </c>
      <c r="M3721" t="b">
        <v>1</v>
      </c>
      <c r="N3721" t="s">
        <v>8273</v>
      </c>
      <c r="O3721" t="s">
        <v>8274</v>
      </c>
      <c r="P3721">
        <f t="shared" si="290"/>
        <v>108</v>
      </c>
      <c r="Q3721">
        <f t="shared" si="291"/>
        <v>76.8</v>
      </c>
      <c r="R3721" s="10">
        <f t="shared" si="292"/>
        <v>42495.992800925931</v>
      </c>
      <c r="S3721">
        <f t="shared" si="293"/>
        <v>42552.958333333328</v>
      </c>
      <c r="T3721">
        <f t="shared" si="294"/>
        <v>2016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ref="P3722:P3785" si="295">ROUND((E3722/D3722)*100,0)</f>
        <v>105</v>
      </c>
      <c r="Q3722">
        <f t="shared" ref="Q3722:Q3785" si="296">IFERROR(ROUND(E3722/L3722,2),0)</f>
        <v>86.23</v>
      </c>
      <c r="R3722" s="10">
        <f t="shared" si="292"/>
        <v>42165.993125000001</v>
      </c>
      <c r="S3722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95"/>
        <v>101</v>
      </c>
      <c r="Q3723">
        <f t="shared" si="296"/>
        <v>114.55</v>
      </c>
      <c r="R3723" s="10">
        <f t="shared" si="292"/>
        <v>41927.936157407406</v>
      </c>
      <c r="S3723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95"/>
        <v>111</v>
      </c>
      <c r="Q3724">
        <f t="shared" si="296"/>
        <v>47.66</v>
      </c>
      <c r="R3724" s="10">
        <f t="shared" si="292"/>
        <v>42381.671840277777</v>
      </c>
      <c r="S3724">
        <f t="shared" si="293"/>
        <v>42411.957638888889</v>
      </c>
      <c r="T3724">
        <f t="shared" si="294"/>
        <v>2016</v>
      </c>
    </row>
    <row r="3725" spans="1:20" ht="48" x14ac:dyDescent="0.2">
      <c r="A3725">
        <v>3489</v>
      </c>
      <c r="B3725" s="3" t="s">
        <v>3488</v>
      </c>
      <c r="C3725" s="3" t="s">
        <v>7599</v>
      </c>
      <c r="D3725" s="6">
        <v>5000</v>
      </c>
      <c r="E3725" s="8">
        <v>5635</v>
      </c>
      <c r="F3725" t="s">
        <v>8218</v>
      </c>
      <c r="G3725" t="s">
        <v>8224</v>
      </c>
      <c r="H3725" t="s">
        <v>8246</v>
      </c>
      <c r="I3725" s="12">
        <v>1400965200</v>
      </c>
      <c r="J3725" s="12">
        <v>1398352531</v>
      </c>
      <c r="K3725" t="b">
        <v>0</v>
      </c>
      <c r="L3725">
        <v>72</v>
      </c>
      <c r="M3725" t="b">
        <v>1</v>
      </c>
      <c r="N3725" t="s">
        <v>8273</v>
      </c>
      <c r="O3725" t="s">
        <v>8274</v>
      </c>
      <c r="P3725">
        <f t="shared" si="295"/>
        <v>113</v>
      </c>
      <c r="Q3725">
        <f t="shared" si="296"/>
        <v>78.260000000000005</v>
      </c>
      <c r="R3725" s="10">
        <f t="shared" si="292"/>
        <v>41753.635775462964</v>
      </c>
      <c r="S3725">
        <f t="shared" si="293"/>
        <v>41783.875</v>
      </c>
      <c r="T3725">
        <f t="shared" si="294"/>
        <v>2014</v>
      </c>
    </row>
    <row r="3726" spans="1:20" ht="48" x14ac:dyDescent="0.2">
      <c r="A3726">
        <v>3590</v>
      </c>
      <c r="B3726" s="3" t="s">
        <v>3589</v>
      </c>
      <c r="C3726" s="3" t="s">
        <v>7700</v>
      </c>
      <c r="D3726" s="6">
        <v>5000</v>
      </c>
      <c r="E3726" s="8">
        <v>5003</v>
      </c>
      <c r="F3726" t="s">
        <v>8218</v>
      </c>
      <c r="G3726" t="s">
        <v>8224</v>
      </c>
      <c r="H3726" t="s">
        <v>8246</v>
      </c>
      <c r="I3726" s="12">
        <v>1413792034</v>
      </c>
      <c r="J3726" s="12">
        <v>1411200034</v>
      </c>
      <c r="K3726" t="b">
        <v>0</v>
      </c>
      <c r="L3726">
        <v>73</v>
      </c>
      <c r="M3726" t="b">
        <v>1</v>
      </c>
      <c r="N3726" t="s">
        <v>8273</v>
      </c>
      <c r="O3726" t="s">
        <v>8274</v>
      </c>
      <c r="P3726">
        <f t="shared" si="295"/>
        <v>100</v>
      </c>
      <c r="Q3726">
        <f t="shared" si="296"/>
        <v>68.53</v>
      </c>
      <c r="R3726" s="10">
        <f t="shared" si="292"/>
        <v>41902.333726851852</v>
      </c>
      <c r="S3726">
        <f t="shared" si="293"/>
        <v>41932.333726851852</v>
      </c>
      <c r="T3726">
        <f t="shared" si="294"/>
        <v>2014</v>
      </c>
    </row>
    <row r="3727" spans="1:20" ht="48" x14ac:dyDescent="0.2">
      <c r="A3727">
        <v>3297</v>
      </c>
      <c r="B3727" s="3" t="s">
        <v>3297</v>
      </c>
      <c r="C3727" s="3" t="s">
        <v>7407</v>
      </c>
      <c r="D3727" s="6">
        <v>5500</v>
      </c>
      <c r="E3727" s="8">
        <v>5504</v>
      </c>
      <c r="F3727" t="s">
        <v>8218</v>
      </c>
      <c r="G3727" t="s">
        <v>8224</v>
      </c>
      <c r="H3727" t="s">
        <v>8246</v>
      </c>
      <c r="I3727" s="12">
        <v>1438037940</v>
      </c>
      <c r="J3727" s="12">
        <v>1436380256</v>
      </c>
      <c r="K3727" t="b">
        <v>0</v>
      </c>
      <c r="L3727">
        <v>44</v>
      </c>
      <c r="M3727" t="b">
        <v>1</v>
      </c>
      <c r="N3727" t="s">
        <v>8273</v>
      </c>
      <c r="O3727" t="s">
        <v>8274</v>
      </c>
      <c r="P3727">
        <f t="shared" si="295"/>
        <v>100</v>
      </c>
      <c r="Q3727">
        <f t="shared" si="296"/>
        <v>125.09</v>
      </c>
      <c r="R3727" s="10">
        <f t="shared" si="292"/>
        <v>42193.771481481483</v>
      </c>
      <c r="S3727">
        <f t="shared" si="293"/>
        <v>42212.957638888889</v>
      </c>
      <c r="T3727">
        <f t="shared" si="294"/>
        <v>2015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95"/>
        <v>339</v>
      </c>
      <c r="Q3728">
        <f t="shared" si="296"/>
        <v>62.59</v>
      </c>
      <c r="R3728" s="10">
        <f t="shared" si="292"/>
        <v>42462.140868055561</v>
      </c>
      <c r="S3728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95"/>
        <v>101</v>
      </c>
      <c r="Q3729">
        <f t="shared" si="296"/>
        <v>61.06</v>
      </c>
      <c r="R3729" s="10">
        <f t="shared" si="292"/>
        <v>42632.348310185189</v>
      </c>
      <c r="S3729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95"/>
        <v>9</v>
      </c>
      <c r="Q3730">
        <f t="shared" si="296"/>
        <v>60.06</v>
      </c>
      <c r="R3730" s="10">
        <f t="shared" si="292"/>
        <v>42205.171018518522</v>
      </c>
      <c r="S3730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95"/>
        <v>7</v>
      </c>
      <c r="Q3731">
        <f t="shared" si="296"/>
        <v>72.400000000000006</v>
      </c>
      <c r="R3731" s="10">
        <f t="shared" si="292"/>
        <v>42041.205000000002</v>
      </c>
      <c r="S3731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95"/>
        <v>10</v>
      </c>
      <c r="Q3732">
        <f t="shared" si="296"/>
        <v>100</v>
      </c>
      <c r="R3732" s="10">
        <f t="shared" si="292"/>
        <v>42203.677766203706</v>
      </c>
      <c r="S3732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95"/>
        <v>11</v>
      </c>
      <c r="Q3733">
        <f t="shared" si="296"/>
        <v>51.67</v>
      </c>
      <c r="R3733" s="10">
        <f t="shared" si="292"/>
        <v>41983.752847222218</v>
      </c>
      <c r="S3733">
        <f t="shared" si="293"/>
        <v>42014.140972222223</v>
      </c>
      <c r="T3733">
        <f t="shared" si="294"/>
        <v>2015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95"/>
        <v>15</v>
      </c>
      <c r="Q3734">
        <f t="shared" si="296"/>
        <v>32.75</v>
      </c>
      <c r="R3734" s="10">
        <f t="shared" si="292"/>
        <v>41968.677465277782</v>
      </c>
      <c r="S3734">
        <f t="shared" si="293"/>
        <v>42028.5</v>
      </c>
      <c r="T3734">
        <f t="shared" si="294"/>
        <v>2015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95"/>
        <v>0</v>
      </c>
      <c r="Q3735">
        <f t="shared" si="296"/>
        <v>0</v>
      </c>
      <c r="R3735" s="10">
        <f t="shared" si="292"/>
        <v>42103.024398148147</v>
      </c>
      <c r="S373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95"/>
        <v>28</v>
      </c>
      <c r="Q3736">
        <f t="shared" si="296"/>
        <v>61</v>
      </c>
      <c r="R3736" s="10">
        <f t="shared" si="292"/>
        <v>42089.901574074072</v>
      </c>
      <c r="S3736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95"/>
        <v>13</v>
      </c>
      <c r="Q3737">
        <f t="shared" si="296"/>
        <v>10</v>
      </c>
      <c r="R3737" s="10">
        <f t="shared" si="292"/>
        <v>42122.693159722221</v>
      </c>
      <c r="S3737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95"/>
        <v>1</v>
      </c>
      <c r="Q3738">
        <f t="shared" si="296"/>
        <v>10</v>
      </c>
      <c r="R3738" s="10">
        <f t="shared" si="292"/>
        <v>42048.711724537032</v>
      </c>
      <c r="S3738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95"/>
        <v>21</v>
      </c>
      <c r="Q3739">
        <f t="shared" si="296"/>
        <v>37.5</v>
      </c>
      <c r="R3739" s="10">
        <f t="shared" si="292"/>
        <v>42297.691006944442</v>
      </c>
      <c r="S3739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95"/>
        <v>18</v>
      </c>
      <c r="Q3740">
        <f t="shared" si="296"/>
        <v>45</v>
      </c>
      <c r="R3740" s="10">
        <f t="shared" si="292"/>
        <v>41813.938715277778</v>
      </c>
      <c r="S3740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95"/>
        <v>20</v>
      </c>
      <c r="Q3741">
        <f t="shared" si="296"/>
        <v>100.63</v>
      </c>
      <c r="R3741" s="10">
        <f t="shared" si="292"/>
        <v>42548.449861111112</v>
      </c>
      <c r="S3741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95"/>
        <v>18</v>
      </c>
      <c r="Q3742">
        <f t="shared" si="296"/>
        <v>25.57</v>
      </c>
      <c r="R3742" s="10">
        <f t="shared" si="292"/>
        <v>41833.089756944442</v>
      </c>
      <c r="S3742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95"/>
        <v>0</v>
      </c>
      <c r="Q3743">
        <f t="shared" si="296"/>
        <v>0</v>
      </c>
      <c r="R3743" s="10">
        <f t="shared" si="292"/>
        <v>42325.920717592591</v>
      </c>
      <c r="S3743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95"/>
        <v>2</v>
      </c>
      <c r="Q3744">
        <f t="shared" si="296"/>
        <v>25</v>
      </c>
      <c r="R3744" s="10">
        <f t="shared" si="292"/>
        <v>41858.214629629627</v>
      </c>
      <c r="S374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95"/>
        <v>0</v>
      </c>
      <c r="Q3745">
        <f t="shared" si="296"/>
        <v>0</v>
      </c>
      <c r="R3745" s="10">
        <f t="shared" si="292"/>
        <v>41793.710231481484</v>
      </c>
      <c r="S374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95"/>
        <v>0</v>
      </c>
      <c r="Q3746">
        <f t="shared" si="296"/>
        <v>0</v>
      </c>
      <c r="R3746" s="10">
        <f t="shared" si="292"/>
        <v>41793.814259259263</v>
      </c>
      <c r="S3746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95"/>
        <v>10</v>
      </c>
      <c r="Q3747">
        <f t="shared" si="296"/>
        <v>10</v>
      </c>
      <c r="R3747" s="10">
        <f t="shared" si="292"/>
        <v>41831.697939814818</v>
      </c>
      <c r="S3747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95"/>
        <v>2</v>
      </c>
      <c r="Q3748">
        <f t="shared" si="296"/>
        <v>202</v>
      </c>
      <c r="R3748" s="10">
        <f t="shared" si="292"/>
        <v>42621.389340277776</v>
      </c>
      <c r="S3748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95"/>
        <v>1</v>
      </c>
      <c r="Q3749">
        <f t="shared" si="296"/>
        <v>25</v>
      </c>
      <c r="R3749" s="10">
        <f t="shared" si="292"/>
        <v>42164.299722222218</v>
      </c>
      <c r="S3749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95"/>
        <v>104</v>
      </c>
      <c r="Q3750">
        <f t="shared" si="296"/>
        <v>99.54</v>
      </c>
      <c r="R3750" s="10">
        <f t="shared" si="292"/>
        <v>42395.706435185188</v>
      </c>
      <c r="S3750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95"/>
        <v>105</v>
      </c>
      <c r="Q3751">
        <f t="shared" si="296"/>
        <v>75</v>
      </c>
      <c r="R3751" s="10">
        <f t="shared" si="292"/>
        <v>42458.127175925925</v>
      </c>
      <c r="S3751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95"/>
        <v>100</v>
      </c>
      <c r="Q3752">
        <f t="shared" si="296"/>
        <v>215.25</v>
      </c>
      <c r="R3752" s="10">
        <f t="shared" si="292"/>
        <v>42016.981574074074</v>
      </c>
      <c r="S3752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95"/>
        <v>133</v>
      </c>
      <c r="Q3753">
        <f t="shared" si="296"/>
        <v>120.55</v>
      </c>
      <c r="R3753" s="10">
        <f t="shared" si="292"/>
        <v>42403.035567129627</v>
      </c>
      <c r="S3753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95"/>
        <v>113</v>
      </c>
      <c r="Q3754">
        <f t="shared" si="296"/>
        <v>37.67</v>
      </c>
      <c r="R3754" s="10">
        <f t="shared" si="292"/>
        <v>42619.802488425921</v>
      </c>
      <c r="S375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95"/>
        <v>103</v>
      </c>
      <c r="Q3755">
        <f t="shared" si="296"/>
        <v>172.23</v>
      </c>
      <c r="R3755" s="10">
        <f t="shared" si="292"/>
        <v>42128.824074074073</v>
      </c>
      <c r="S375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95"/>
        <v>120</v>
      </c>
      <c r="Q3756">
        <f t="shared" si="296"/>
        <v>111.11</v>
      </c>
      <c r="R3756" s="10">
        <f t="shared" si="292"/>
        <v>41808.881215277775</v>
      </c>
      <c r="S3756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95"/>
        <v>130</v>
      </c>
      <c r="Q3757">
        <f t="shared" si="296"/>
        <v>25.46</v>
      </c>
      <c r="R3757" s="10">
        <f t="shared" si="292"/>
        <v>42445.866979166662</v>
      </c>
      <c r="S3757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95"/>
        <v>101</v>
      </c>
      <c r="Q3758">
        <f t="shared" si="296"/>
        <v>267.64999999999998</v>
      </c>
      <c r="R3758" s="10">
        <f t="shared" si="292"/>
        <v>41771.814791666664</v>
      </c>
      <c r="S3758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95"/>
        <v>109</v>
      </c>
      <c r="Q3759">
        <f t="shared" si="296"/>
        <v>75.959999999999994</v>
      </c>
      <c r="R3759" s="10">
        <f t="shared" si="292"/>
        <v>41954.850868055553</v>
      </c>
      <c r="S3759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95"/>
        <v>102</v>
      </c>
      <c r="Q3760">
        <f t="shared" si="296"/>
        <v>59.04</v>
      </c>
      <c r="R3760" s="10">
        <f t="shared" si="292"/>
        <v>41747.471504629626</v>
      </c>
      <c r="S3760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95"/>
        <v>110</v>
      </c>
      <c r="Q3761">
        <f t="shared" si="296"/>
        <v>50.11</v>
      </c>
      <c r="R3761" s="10">
        <f t="shared" si="292"/>
        <v>42182.108252314814</v>
      </c>
      <c r="S3761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95"/>
        <v>101</v>
      </c>
      <c r="Q3762">
        <f t="shared" si="296"/>
        <v>55.5</v>
      </c>
      <c r="R3762" s="10">
        <f t="shared" si="292"/>
        <v>41739.525300925925</v>
      </c>
      <c r="S3762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95"/>
        <v>100</v>
      </c>
      <c r="Q3763">
        <f t="shared" si="296"/>
        <v>166.67</v>
      </c>
      <c r="R3763" s="10">
        <f t="shared" si="292"/>
        <v>42173.466863425929</v>
      </c>
      <c r="S3763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95"/>
        <v>106</v>
      </c>
      <c r="Q3764">
        <f t="shared" si="296"/>
        <v>47.43</v>
      </c>
      <c r="R3764" s="10">
        <f t="shared" si="292"/>
        <v>42193.813530092593</v>
      </c>
      <c r="S376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95"/>
        <v>100</v>
      </c>
      <c r="Q3765">
        <f t="shared" si="296"/>
        <v>64.94</v>
      </c>
      <c r="R3765" s="10">
        <f t="shared" si="292"/>
        <v>42065.750300925924</v>
      </c>
      <c r="S376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95"/>
        <v>100</v>
      </c>
      <c r="Q3766">
        <f t="shared" si="296"/>
        <v>55.56</v>
      </c>
      <c r="R3766" s="10">
        <f t="shared" si="292"/>
        <v>42499.842962962968</v>
      </c>
      <c r="S3766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95"/>
        <v>113</v>
      </c>
      <c r="Q3767">
        <f t="shared" si="296"/>
        <v>74.22</v>
      </c>
      <c r="R3767" s="10">
        <f t="shared" si="292"/>
        <v>41820.776412037041</v>
      </c>
      <c r="S3767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95"/>
        <v>103</v>
      </c>
      <c r="Q3768">
        <f t="shared" si="296"/>
        <v>106.93</v>
      </c>
      <c r="R3768" s="10">
        <f t="shared" si="292"/>
        <v>41788.167187500003</v>
      </c>
      <c r="S3768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95"/>
        <v>117</v>
      </c>
      <c r="Q3769">
        <f t="shared" si="296"/>
        <v>41.7</v>
      </c>
      <c r="R3769" s="10">
        <f t="shared" si="292"/>
        <v>42050.019641203704</v>
      </c>
      <c r="S3769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95"/>
        <v>108</v>
      </c>
      <c r="Q3770">
        <f t="shared" si="296"/>
        <v>74.239999999999995</v>
      </c>
      <c r="R3770" s="10">
        <f t="shared" si="292"/>
        <v>41772.727893518517</v>
      </c>
      <c r="S3770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95"/>
        <v>100</v>
      </c>
      <c r="Q3771">
        <f t="shared" si="296"/>
        <v>73.33</v>
      </c>
      <c r="R3771" s="10">
        <f t="shared" si="292"/>
        <v>42445.598136574074</v>
      </c>
      <c r="S3771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95"/>
        <v>100</v>
      </c>
      <c r="Q3772">
        <f t="shared" si="296"/>
        <v>100</v>
      </c>
      <c r="R3772" s="10">
        <f t="shared" si="292"/>
        <v>42138.930671296301</v>
      </c>
      <c r="S3772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95"/>
        <v>146</v>
      </c>
      <c r="Q3773">
        <f t="shared" si="296"/>
        <v>38.42</v>
      </c>
      <c r="R3773" s="10">
        <f t="shared" si="292"/>
        <v>42493.857083333336</v>
      </c>
      <c r="S3773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95"/>
        <v>110</v>
      </c>
      <c r="Q3774">
        <f t="shared" si="296"/>
        <v>166.97</v>
      </c>
      <c r="R3774" s="10">
        <f t="shared" si="292"/>
        <v>42682.616967592592</v>
      </c>
      <c r="S377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95"/>
        <v>108</v>
      </c>
      <c r="Q3775">
        <f t="shared" si="296"/>
        <v>94.91</v>
      </c>
      <c r="R3775" s="10">
        <f t="shared" si="292"/>
        <v>42656.005173611105</v>
      </c>
      <c r="S377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95"/>
        <v>100</v>
      </c>
      <c r="Q3776">
        <f t="shared" si="296"/>
        <v>100</v>
      </c>
      <c r="R3776" s="10">
        <f t="shared" si="292"/>
        <v>42087.792303240742</v>
      </c>
      <c r="S3776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95"/>
        <v>100</v>
      </c>
      <c r="Q3777">
        <f t="shared" si="296"/>
        <v>143.21</v>
      </c>
      <c r="R3777" s="10">
        <f t="shared" si="292"/>
        <v>42075.942627314813</v>
      </c>
      <c r="S3777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95"/>
        <v>107</v>
      </c>
      <c r="Q3778">
        <f t="shared" si="296"/>
        <v>90.82</v>
      </c>
      <c r="R3778" s="10">
        <f t="shared" si="292"/>
        <v>41814.367800925924</v>
      </c>
      <c r="S3778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95"/>
        <v>143</v>
      </c>
      <c r="Q3779">
        <f t="shared" si="296"/>
        <v>48.54</v>
      </c>
      <c r="R3779" s="10">
        <f t="shared" ref="R3779:R3842" si="297">(((J3779/60)/60)/24)+DATE(1970,1,1)</f>
        <v>41887.111354166671</v>
      </c>
      <c r="S3779">
        <f t="shared" ref="S3779:S3842" si="298">(((I3779/60)/60)/24)+DATE(1970,1,1)</f>
        <v>41909.166666666664</v>
      </c>
      <c r="T3779">
        <f t="shared" ref="T3779:T3842" si="29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0">
        <f t="shared" si="297"/>
        <v>41989.819212962961</v>
      </c>
      <c r="S3780">
        <f t="shared" si="298"/>
        <v>42049.819212962961</v>
      </c>
      <c r="T3780">
        <f t="shared" si="299"/>
        <v>2015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0">
        <f t="shared" si="297"/>
        <v>42425.735416666663</v>
      </c>
      <c r="S3781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0">
        <f t="shared" si="297"/>
        <v>42166.219733796301</v>
      </c>
      <c r="S3782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0">
        <f t="shared" si="297"/>
        <v>41865.882928240739</v>
      </c>
      <c r="S3783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0">
        <f t="shared" si="297"/>
        <v>42546.862233796302</v>
      </c>
      <c r="S378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0">
        <f t="shared" si="297"/>
        <v>42420.140277777777</v>
      </c>
      <c r="S378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ref="P3786:P3842" si="300">ROUND((E3786/D3786)*100,0)</f>
        <v>115</v>
      </c>
      <c r="Q3786">
        <f t="shared" ref="Q3786:Q3842" si="301">IFERROR(ROUND(E3786/L3786,2),0)</f>
        <v>115</v>
      </c>
      <c r="R3786" s="10">
        <f t="shared" si="297"/>
        <v>42531.980694444443</v>
      </c>
      <c r="S3786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300"/>
        <v>151</v>
      </c>
      <c r="Q3787">
        <f t="shared" si="301"/>
        <v>100.5</v>
      </c>
      <c r="R3787" s="10">
        <f t="shared" si="297"/>
        <v>42548.63853009259</v>
      </c>
      <c r="S3787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300"/>
        <v>111</v>
      </c>
      <c r="Q3788">
        <f t="shared" si="301"/>
        <v>93.77</v>
      </c>
      <c r="R3788" s="10">
        <f t="shared" si="297"/>
        <v>42487.037905092591</v>
      </c>
      <c r="S3788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300"/>
        <v>100</v>
      </c>
      <c r="Q3789">
        <f t="shared" si="301"/>
        <v>35.1</v>
      </c>
      <c r="R3789" s="10">
        <f t="shared" si="297"/>
        <v>42167.534791666665</v>
      </c>
      <c r="S3789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300"/>
        <v>1</v>
      </c>
      <c r="Q3790">
        <f t="shared" si="301"/>
        <v>500</v>
      </c>
      <c r="R3790" s="10">
        <f t="shared" si="297"/>
        <v>42333.695821759262</v>
      </c>
      <c r="S3790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300"/>
        <v>3</v>
      </c>
      <c r="Q3791">
        <f t="shared" si="301"/>
        <v>29</v>
      </c>
      <c r="R3791" s="10">
        <f t="shared" si="297"/>
        <v>42138.798819444448</v>
      </c>
      <c r="S3791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300"/>
        <v>0</v>
      </c>
      <c r="Q3792">
        <f t="shared" si="301"/>
        <v>0</v>
      </c>
      <c r="R3792" s="10">
        <f t="shared" si="297"/>
        <v>42666.666932870372</v>
      </c>
      <c r="S3792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300"/>
        <v>0</v>
      </c>
      <c r="Q3793">
        <f t="shared" si="301"/>
        <v>0</v>
      </c>
      <c r="R3793" s="10">
        <f t="shared" si="297"/>
        <v>41766.692037037035</v>
      </c>
      <c r="S3793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300"/>
        <v>0</v>
      </c>
      <c r="Q3794">
        <f t="shared" si="301"/>
        <v>17.5</v>
      </c>
      <c r="R3794" s="10">
        <f t="shared" si="297"/>
        <v>42170.447013888886</v>
      </c>
      <c r="S379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300"/>
        <v>60</v>
      </c>
      <c r="Q3795">
        <f t="shared" si="301"/>
        <v>174</v>
      </c>
      <c r="R3795" s="10">
        <f t="shared" si="297"/>
        <v>41968.938993055555</v>
      </c>
      <c r="S379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300"/>
        <v>1</v>
      </c>
      <c r="Q3796">
        <f t="shared" si="301"/>
        <v>50</v>
      </c>
      <c r="R3796" s="10">
        <f t="shared" si="297"/>
        <v>42132.58048611111</v>
      </c>
      <c r="S3796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300"/>
        <v>2</v>
      </c>
      <c r="Q3797">
        <f t="shared" si="301"/>
        <v>5</v>
      </c>
      <c r="R3797" s="10">
        <f t="shared" si="297"/>
        <v>42201.436226851853</v>
      </c>
      <c r="S3797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300"/>
        <v>0</v>
      </c>
      <c r="Q3798">
        <f t="shared" si="301"/>
        <v>1</v>
      </c>
      <c r="R3798" s="10">
        <f t="shared" si="297"/>
        <v>42689.029583333337</v>
      </c>
      <c r="S3798">
        <f t="shared" si="298"/>
        <v>42749.029583333337</v>
      </c>
      <c r="T3798">
        <f t="shared" si="299"/>
        <v>2017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300"/>
        <v>90</v>
      </c>
      <c r="Q3799">
        <f t="shared" si="301"/>
        <v>145.41</v>
      </c>
      <c r="R3799" s="10">
        <f t="shared" si="297"/>
        <v>42084.881539351853</v>
      </c>
      <c r="S3799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300"/>
        <v>1</v>
      </c>
      <c r="Q3800">
        <f t="shared" si="301"/>
        <v>205</v>
      </c>
      <c r="R3800" s="10">
        <f t="shared" si="297"/>
        <v>41831.722777777781</v>
      </c>
      <c r="S3800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300"/>
        <v>4</v>
      </c>
      <c r="Q3801">
        <f t="shared" si="301"/>
        <v>100.5</v>
      </c>
      <c r="R3801" s="10">
        <f t="shared" si="297"/>
        <v>42410.93105324074</v>
      </c>
      <c r="S3801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300"/>
        <v>4</v>
      </c>
      <c r="Q3802">
        <f t="shared" si="301"/>
        <v>55.06</v>
      </c>
      <c r="R3802" s="10">
        <f t="shared" si="297"/>
        <v>41982.737071759257</v>
      </c>
      <c r="S3802">
        <f t="shared" si="298"/>
        <v>42015.207638888889</v>
      </c>
      <c r="T3802">
        <f t="shared" si="299"/>
        <v>2015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300"/>
        <v>9</v>
      </c>
      <c r="Q3803">
        <f t="shared" si="301"/>
        <v>47.33</v>
      </c>
      <c r="R3803" s="10">
        <f t="shared" si="297"/>
        <v>41975.676111111112</v>
      </c>
      <c r="S3803">
        <f t="shared" si="298"/>
        <v>42006.676111111112</v>
      </c>
      <c r="T3803">
        <f t="shared" si="299"/>
        <v>2015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300"/>
        <v>0</v>
      </c>
      <c r="Q3804">
        <f t="shared" si="301"/>
        <v>0</v>
      </c>
      <c r="R3804" s="10">
        <f t="shared" si="297"/>
        <v>42269.126226851848</v>
      </c>
      <c r="S380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300"/>
        <v>20</v>
      </c>
      <c r="Q3805">
        <f t="shared" si="301"/>
        <v>58.95</v>
      </c>
      <c r="R3805" s="10">
        <f t="shared" si="297"/>
        <v>42403.971851851849</v>
      </c>
      <c r="S380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300"/>
        <v>0</v>
      </c>
      <c r="Q3806">
        <f t="shared" si="301"/>
        <v>0</v>
      </c>
      <c r="R3806" s="10">
        <f t="shared" si="297"/>
        <v>42527.00953703704</v>
      </c>
      <c r="S3806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300"/>
        <v>0</v>
      </c>
      <c r="Q3807">
        <f t="shared" si="301"/>
        <v>1.5</v>
      </c>
      <c r="R3807" s="10">
        <f t="shared" si="297"/>
        <v>41849.887037037035</v>
      </c>
      <c r="S3807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300"/>
        <v>0</v>
      </c>
      <c r="Q3808">
        <f t="shared" si="301"/>
        <v>5</v>
      </c>
      <c r="R3808" s="10">
        <f t="shared" si="297"/>
        <v>41799.259039351848</v>
      </c>
      <c r="S3808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300"/>
        <v>30</v>
      </c>
      <c r="Q3809">
        <f t="shared" si="301"/>
        <v>50.56</v>
      </c>
      <c r="R3809" s="10">
        <f t="shared" si="297"/>
        <v>42090.909016203703</v>
      </c>
      <c r="S3809">
        <f t="shared" si="298"/>
        <v>42097.909016203703</v>
      </c>
      <c r="T3809">
        <f t="shared" si="299"/>
        <v>2015</v>
      </c>
    </row>
    <row r="3810" spans="1:20" ht="48" x14ac:dyDescent="0.2">
      <c r="A3810">
        <v>3239</v>
      </c>
      <c r="B3810" s="3" t="s">
        <v>3239</v>
      </c>
      <c r="C3810" s="3" t="s">
        <v>7349</v>
      </c>
      <c r="D3810" s="6">
        <v>5862</v>
      </c>
      <c r="E3810" s="8">
        <v>6208.98</v>
      </c>
      <c r="F3810" t="s">
        <v>8218</v>
      </c>
      <c r="G3810" t="s">
        <v>8224</v>
      </c>
      <c r="H3810" t="s">
        <v>8246</v>
      </c>
      <c r="I3810" s="12">
        <v>1445817540</v>
      </c>
      <c r="J3810" s="12">
        <v>1443665293</v>
      </c>
      <c r="K3810" t="b">
        <v>1</v>
      </c>
      <c r="L3810">
        <v>104</v>
      </c>
      <c r="M3810" t="b">
        <v>1</v>
      </c>
      <c r="N3810" t="s">
        <v>8273</v>
      </c>
      <c r="O3810" t="s">
        <v>8274</v>
      </c>
      <c r="P3810">
        <f t="shared" si="300"/>
        <v>106</v>
      </c>
      <c r="Q3810">
        <f t="shared" si="301"/>
        <v>59.7</v>
      </c>
      <c r="R3810" s="10">
        <f t="shared" si="297"/>
        <v>42278.089039351849</v>
      </c>
      <c r="S3810">
        <f t="shared" si="298"/>
        <v>42302.999305555553</v>
      </c>
      <c r="T3810">
        <f t="shared" si="299"/>
        <v>2015</v>
      </c>
    </row>
    <row r="3811" spans="1:20" ht="48" x14ac:dyDescent="0.2">
      <c r="A3811">
        <v>3213</v>
      </c>
      <c r="B3811" s="3" t="s">
        <v>3213</v>
      </c>
      <c r="C3811" s="3" t="s">
        <v>7323</v>
      </c>
      <c r="D3811" s="6">
        <v>6000</v>
      </c>
      <c r="E3811" s="8">
        <v>6007</v>
      </c>
      <c r="F3811" t="s">
        <v>8218</v>
      </c>
      <c r="G3811" t="s">
        <v>8224</v>
      </c>
      <c r="H3811" t="s">
        <v>8246</v>
      </c>
      <c r="I3811" s="12">
        <v>1437934759</v>
      </c>
      <c r="J3811" s="12">
        <v>1434478759</v>
      </c>
      <c r="K3811" t="b">
        <v>1</v>
      </c>
      <c r="L3811">
        <v>47</v>
      </c>
      <c r="M3811" t="b">
        <v>1</v>
      </c>
      <c r="N3811" t="s">
        <v>8273</v>
      </c>
      <c r="O3811" t="s">
        <v>8274</v>
      </c>
      <c r="P3811">
        <f t="shared" si="300"/>
        <v>100</v>
      </c>
      <c r="Q3811">
        <f t="shared" si="301"/>
        <v>127.81</v>
      </c>
      <c r="R3811" s="10">
        <f t="shared" si="297"/>
        <v>42171.763414351852</v>
      </c>
      <c r="S3811">
        <f t="shared" si="298"/>
        <v>42211.763414351852</v>
      </c>
      <c r="T3811">
        <f t="shared" si="299"/>
        <v>2015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300"/>
        <v>122</v>
      </c>
      <c r="Q3812">
        <f t="shared" si="301"/>
        <v>70.23</v>
      </c>
      <c r="R3812" s="10">
        <f t="shared" si="297"/>
        <v>42054.849050925928</v>
      </c>
      <c r="S3812">
        <f t="shared" si="298"/>
        <v>42084.807384259257</v>
      </c>
      <c r="T3812">
        <f t="shared" si="299"/>
        <v>2015</v>
      </c>
    </row>
    <row r="3813" spans="1:20" ht="48" x14ac:dyDescent="0.2">
      <c r="A3813">
        <v>3171</v>
      </c>
      <c r="B3813" s="3" t="s">
        <v>3171</v>
      </c>
      <c r="C3813" s="3" t="s">
        <v>7281</v>
      </c>
      <c r="D3813" s="6">
        <v>7000</v>
      </c>
      <c r="E3813" s="8">
        <v>7617</v>
      </c>
      <c r="F3813" t="s">
        <v>8218</v>
      </c>
      <c r="G3813" t="s">
        <v>8224</v>
      </c>
      <c r="H3813" t="s">
        <v>8246</v>
      </c>
      <c r="I3813" s="12">
        <v>1462545358</v>
      </c>
      <c r="J3813" s="12">
        <v>1459953358</v>
      </c>
      <c r="K3813" t="b">
        <v>1</v>
      </c>
      <c r="L3813">
        <v>117</v>
      </c>
      <c r="M3813" t="b">
        <v>1</v>
      </c>
      <c r="N3813" t="s">
        <v>8273</v>
      </c>
      <c r="O3813" t="s">
        <v>8274</v>
      </c>
      <c r="P3813">
        <f t="shared" si="300"/>
        <v>109</v>
      </c>
      <c r="Q3813">
        <f t="shared" si="301"/>
        <v>65.099999999999994</v>
      </c>
      <c r="R3813" s="10">
        <f t="shared" si="297"/>
        <v>42466.608310185184</v>
      </c>
      <c r="S3813">
        <f t="shared" si="298"/>
        <v>42496.608310185184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300"/>
        <v>110</v>
      </c>
      <c r="Q3814">
        <f t="shared" si="301"/>
        <v>199.18</v>
      </c>
      <c r="R3814" s="10">
        <f t="shared" si="297"/>
        <v>42109.751250000001</v>
      </c>
      <c r="S38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300"/>
        <v>101</v>
      </c>
      <c r="Q3815">
        <f t="shared" si="301"/>
        <v>78.52</v>
      </c>
      <c r="R3815" s="10">
        <f t="shared" si="297"/>
        <v>42497.275706018518</v>
      </c>
      <c r="S381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300"/>
        <v>140</v>
      </c>
      <c r="Q3816">
        <f t="shared" si="301"/>
        <v>61.82</v>
      </c>
      <c r="R3816" s="10">
        <f t="shared" si="297"/>
        <v>42058.904074074075</v>
      </c>
      <c r="S3816">
        <f t="shared" si="298"/>
        <v>42095.165972222225</v>
      </c>
      <c r="T3816">
        <f t="shared" si="299"/>
        <v>2015</v>
      </c>
    </row>
    <row r="3817" spans="1:20" ht="48" x14ac:dyDescent="0.2">
      <c r="A3817">
        <v>2797</v>
      </c>
      <c r="B3817" s="3" t="s">
        <v>2797</v>
      </c>
      <c r="C3817" s="3" t="s">
        <v>6907</v>
      </c>
      <c r="D3817" s="6">
        <v>8000</v>
      </c>
      <c r="E3817" s="8">
        <v>8211.61</v>
      </c>
      <c r="F3817" t="s">
        <v>8218</v>
      </c>
      <c r="G3817" t="s">
        <v>8224</v>
      </c>
      <c r="H3817" t="s">
        <v>8246</v>
      </c>
      <c r="I3817" s="12">
        <v>1404858840</v>
      </c>
      <c r="J3817" s="12">
        <v>1402266840</v>
      </c>
      <c r="K3817" t="b">
        <v>0</v>
      </c>
      <c r="L3817">
        <v>94</v>
      </c>
      <c r="M3817" t="b">
        <v>1</v>
      </c>
      <c r="N3817" t="s">
        <v>8273</v>
      </c>
      <c r="O3817" t="s">
        <v>8274</v>
      </c>
      <c r="P3817">
        <f t="shared" si="300"/>
        <v>103</v>
      </c>
      <c r="Q3817">
        <f t="shared" si="301"/>
        <v>87.36</v>
      </c>
      <c r="R3817" s="10">
        <f t="shared" si="297"/>
        <v>41798.94027777778</v>
      </c>
      <c r="S3817">
        <f t="shared" si="298"/>
        <v>41828.94027777778</v>
      </c>
      <c r="T3817">
        <f t="shared" si="299"/>
        <v>2014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300"/>
        <v>119</v>
      </c>
      <c r="Q3818">
        <f t="shared" si="301"/>
        <v>48.34</v>
      </c>
      <c r="R3818" s="10">
        <f t="shared" si="297"/>
        <v>41807.690081018518</v>
      </c>
      <c r="S3818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300"/>
        <v>107</v>
      </c>
      <c r="Q3819">
        <f t="shared" si="301"/>
        <v>107.25</v>
      </c>
      <c r="R3819" s="10">
        <f t="shared" si="297"/>
        <v>42284.69694444444</v>
      </c>
      <c r="S3819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300"/>
        <v>228</v>
      </c>
      <c r="Q3820">
        <f t="shared" si="301"/>
        <v>57</v>
      </c>
      <c r="R3820" s="10">
        <f t="shared" si="297"/>
        <v>42045.84238425926</v>
      </c>
      <c r="S3820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300"/>
        <v>106</v>
      </c>
      <c r="Q3821">
        <f t="shared" si="301"/>
        <v>40.92</v>
      </c>
      <c r="R3821" s="10">
        <f t="shared" si="297"/>
        <v>42184.209537037037</v>
      </c>
      <c r="S3821">
        <f t="shared" si="298"/>
        <v>42202.876388888893</v>
      </c>
      <c r="T3821">
        <f t="shared" si="299"/>
        <v>2015</v>
      </c>
    </row>
    <row r="3822" spans="1:20" ht="48" x14ac:dyDescent="0.2">
      <c r="A3822">
        <v>3269</v>
      </c>
      <c r="B3822" s="3" t="s">
        <v>3269</v>
      </c>
      <c r="C3822" s="3" t="s">
        <v>7379</v>
      </c>
      <c r="D3822" s="6">
        <v>8000</v>
      </c>
      <c r="E3822" s="8">
        <v>8120</v>
      </c>
      <c r="F3822" t="s">
        <v>8218</v>
      </c>
      <c r="G3822" t="s">
        <v>8224</v>
      </c>
      <c r="H3822" t="s">
        <v>8246</v>
      </c>
      <c r="I3822" s="12">
        <v>1434452400</v>
      </c>
      <c r="J3822" s="12">
        <v>1431509397</v>
      </c>
      <c r="K3822" t="b">
        <v>1</v>
      </c>
      <c r="L3822">
        <v>70</v>
      </c>
      <c r="M3822" t="b">
        <v>1</v>
      </c>
      <c r="N3822" t="s">
        <v>8273</v>
      </c>
      <c r="O3822" t="s">
        <v>8274</v>
      </c>
      <c r="P3822">
        <f t="shared" si="300"/>
        <v>102</v>
      </c>
      <c r="Q3822">
        <f t="shared" si="301"/>
        <v>116</v>
      </c>
      <c r="R3822" s="10">
        <f t="shared" si="297"/>
        <v>42137.395798611105</v>
      </c>
      <c r="S3822">
        <f t="shared" si="298"/>
        <v>42171.458333333328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300"/>
        <v>105</v>
      </c>
      <c r="Q3823">
        <f t="shared" si="301"/>
        <v>79.540000000000006</v>
      </c>
      <c r="R3823" s="10">
        <f t="shared" si="297"/>
        <v>42341.180636574078</v>
      </c>
      <c r="S3823">
        <f t="shared" si="298"/>
        <v>42373.180636574078</v>
      </c>
      <c r="T3823">
        <f t="shared" si="299"/>
        <v>2016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300"/>
        <v>110</v>
      </c>
      <c r="Q3824">
        <f t="shared" si="301"/>
        <v>72.38</v>
      </c>
      <c r="R3824" s="10">
        <f t="shared" si="297"/>
        <v>42329.838159722218</v>
      </c>
      <c r="S3824">
        <f t="shared" si="298"/>
        <v>42388.957638888889</v>
      </c>
      <c r="T3824">
        <f t="shared" si="299"/>
        <v>2016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300"/>
        <v>106</v>
      </c>
      <c r="Q3825">
        <f t="shared" si="301"/>
        <v>64.63</v>
      </c>
      <c r="R3825" s="10">
        <f t="shared" si="297"/>
        <v>42170.910231481481</v>
      </c>
      <c r="S3825">
        <f t="shared" si="298"/>
        <v>42205.165972222225</v>
      </c>
      <c r="T3825">
        <f t="shared" si="299"/>
        <v>2015</v>
      </c>
    </row>
    <row r="3826" spans="1:20" ht="48" x14ac:dyDescent="0.2">
      <c r="A3826">
        <v>3377</v>
      </c>
      <c r="B3826" s="3" t="s">
        <v>3376</v>
      </c>
      <c r="C3826" s="3" t="s">
        <v>7487</v>
      </c>
      <c r="D3826" s="6">
        <v>8000</v>
      </c>
      <c r="E3826" s="8">
        <v>8084</v>
      </c>
      <c r="F3826" t="s">
        <v>8218</v>
      </c>
      <c r="G3826" t="s">
        <v>8224</v>
      </c>
      <c r="H3826" t="s">
        <v>8246</v>
      </c>
      <c r="I3826" s="12">
        <v>1426870560</v>
      </c>
      <c r="J3826" s="12">
        <v>1424280899</v>
      </c>
      <c r="K3826" t="b">
        <v>0</v>
      </c>
      <c r="L3826">
        <v>77</v>
      </c>
      <c r="M3826" t="b">
        <v>1</v>
      </c>
      <c r="N3826" t="s">
        <v>8273</v>
      </c>
      <c r="O3826" t="s">
        <v>8274</v>
      </c>
      <c r="P3826">
        <f t="shared" si="300"/>
        <v>101</v>
      </c>
      <c r="Q3826">
        <f t="shared" si="301"/>
        <v>104.99</v>
      </c>
      <c r="R3826" s="10">
        <f t="shared" si="297"/>
        <v>42053.732627314821</v>
      </c>
      <c r="S3826">
        <f t="shared" si="298"/>
        <v>42083.705555555556</v>
      </c>
      <c r="T3826">
        <f t="shared" si="299"/>
        <v>2015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300"/>
        <v>105</v>
      </c>
      <c r="Q3827">
        <f t="shared" si="301"/>
        <v>107.57</v>
      </c>
      <c r="R3827" s="10">
        <f t="shared" si="297"/>
        <v>42151.069606481484</v>
      </c>
      <c r="S3827">
        <f t="shared" si="298"/>
        <v>42172.069606481484</v>
      </c>
      <c r="T3827">
        <f t="shared" si="299"/>
        <v>2015</v>
      </c>
    </row>
    <row r="3828" spans="1:20" ht="48" x14ac:dyDescent="0.2">
      <c r="A3828">
        <v>2828</v>
      </c>
      <c r="B3828" s="3" t="s">
        <v>2828</v>
      </c>
      <c r="C3828" s="3" t="s">
        <v>6938</v>
      </c>
      <c r="D3828" s="6">
        <v>9500</v>
      </c>
      <c r="E3828" s="8">
        <v>9536</v>
      </c>
      <c r="F3828" t="s">
        <v>8218</v>
      </c>
      <c r="G3828" t="s">
        <v>8224</v>
      </c>
      <c r="H3828" t="s">
        <v>8246</v>
      </c>
      <c r="I3828" s="12">
        <v>1443826800</v>
      </c>
      <c r="J3828" s="12">
        <v>1441606869</v>
      </c>
      <c r="K3828" t="b">
        <v>0</v>
      </c>
      <c r="L3828">
        <v>97</v>
      </c>
      <c r="M3828" t="b">
        <v>1</v>
      </c>
      <c r="N3828" t="s">
        <v>8273</v>
      </c>
      <c r="O3828" t="s">
        <v>8274</v>
      </c>
      <c r="P3828">
        <f t="shared" si="300"/>
        <v>100</v>
      </c>
      <c r="Q3828">
        <f t="shared" si="301"/>
        <v>98.31</v>
      </c>
      <c r="R3828" s="10">
        <f t="shared" si="297"/>
        <v>42254.264687499999</v>
      </c>
      <c r="S3828">
        <f t="shared" si="298"/>
        <v>42279.958333333328</v>
      </c>
      <c r="T3828">
        <f t="shared" si="299"/>
        <v>2015</v>
      </c>
    </row>
    <row r="3829" spans="1:20" ht="48" x14ac:dyDescent="0.2">
      <c r="A3829">
        <v>2811</v>
      </c>
      <c r="B3829" s="3" t="s">
        <v>2811</v>
      </c>
      <c r="C3829" s="3" t="s">
        <v>6921</v>
      </c>
      <c r="D3829" s="6">
        <v>10000</v>
      </c>
      <c r="E3829" s="8">
        <v>10027</v>
      </c>
      <c r="F3829" t="s">
        <v>8218</v>
      </c>
      <c r="G3829" t="s">
        <v>8224</v>
      </c>
      <c r="H3829" t="s">
        <v>8246</v>
      </c>
      <c r="I3829" s="12">
        <v>1424692503</v>
      </c>
      <c r="J3829" s="12">
        <v>1422100503</v>
      </c>
      <c r="K3829" t="b">
        <v>0</v>
      </c>
      <c r="L3829">
        <v>108</v>
      </c>
      <c r="M3829" t="b">
        <v>1</v>
      </c>
      <c r="N3829" t="s">
        <v>8273</v>
      </c>
      <c r="O3829" t="s">
        <v>8274</v>
      </c>
      <c r="P3829">
        <f t="shared" si="300"/>
        <v>100</v>
      </c>
      <c r="Q3829">
        <f t="shared" si="301"/>
        <v>92.84</v>
      </c>
      <c r="R3829" s="10">
        <f t="shared" si="297"/>
        <v>42028.496562500004</v>
      </c>
      <c r="S3829">
        <f t="shared" si="298"/>
        <v>42058.496562500004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300"/>
        <v>100</v>
      </c>
      <c r="Q3830">
        <f t="shared" si="301"/>
        <v>178.57</v>
      </c>
      <c r="R3830" s="10">
        <f t="shared" si="297"/>
        <v>41944.527627314819</v>
      </c>
      <c r="S3830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300"/>
        <v>100</v>
      </c>
      <c r="Q3831">
        <f t="shared" si="301"/>
        <v>62.63</v>
      </c>
      <c r="R3831" s="10">
        <f t="shared" si="297"/>
        <v>42593.865405092598</v>
      </c>
      <c r="S3831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300"/>
        <v>225</v>
      </c>
      <c r="Q3832">
        <f t="shared" si="301"/>
        <v>75</v>
      </c>
      <c r="R3832" s="10">
        <f t="shared" si="297"/>
        <v>42503.740868055553</v>
      </c>
      <c r="S3832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300"/>
        <v>106</v>
      </c>
      <c r="Q3833">
        <f t="shared" si="301"/>
        <v>58.9</v>
      </c>
      <c r="R3833" s="10">
        <f t="shared" si="297"/>
        <v>41927.848900462966</v>
      </c>
      <c r="S3833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300"/>
        <v>105</v>
      </c>
      <c r="Q3834">
        <f t="shared" si="301"/>
        <v>139.56</v>
      </c>
      <c r="R3834" s="10">
        <f t="shared" si="297"/>
        <v>42375.114988425921</v>
      </c>
      <c r="S383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300"/>
        <v>117</v>
      </c>
      <c r="Q3835">
        <f t="shared" si="301"/>
        <v>70</v>
      </c>
      <c r="R3835" s="10">
        <f t="shared" si="297"/>
        <v>41963.872361111105</v>
      </c>
      <c r="S3835">
        <f t="shared" si="298"/>
        <v>41974.797916666663</v>
      </c>
      <c r="T3835">
        <f t="shared" si="299"/>
        <v>2014</v>
      </c>
    </row>
    <row r="3836" spans="1:20" ht="48" x14ac:dyDescent="0.2">
      <c r="A3836">
        <v>3288</v>
      </c>
      <c r="B3836" s="3" t="s">
        <v>3288</v>
      </c>
      <c r="C3836" s="3" t="s">
        <v>7398</v>
      </c>
      <c r="D3836" s="6">
        <v>10000</v>
      </c>
      <c r="E3836" s="8">
        <v>10026.49</v>
      </c>
      <c r="F3836" t="s">
        <v>8218</v>
      </c>
      <c r="G3836" t="s">
        <v>8224</v>
      </c>
      <c r="H3836" t="s">
        <v>8246</v>
      </c>
      <c r="I3836" s="12">
        <v>1466463600</v>
      </c>
      <c r="J3836" s="12">
        <v>1463337315</v>
      </c>
      <c r="K3836" t="b">
        <v>0</v>
      </c>
      <c r="L3836">
        <v>207</v>
      </c>
      <c r="M3836" t="b">
        <v>1</v>
      </c>
      <c r="N3836" t="s">
        <v>8273</v>
      </c>
      <c r="O3836" t="s">
        <v>8274</v>
      </c>
      <c r="P3836">
        <f t="shared" si="300"/>
        <v>100</v>
      </c>
      <c r="Q3836">
        <f t="shared" si="301"/>
        <v>48.44</v>
      </c>
      <c r="R3836" s="10">
        <f t="shared" si="297"/>
        <v>42505.774479166663</v>
      </c>
      <c r="S3836">
        <f t="shared" si="298"/>
        <v>42541.958333333328</v>
      </c>
      <c r="T3836">
        <f t="shared" si="299"/>
        <v>2016</v>
      </c>
    </row>
    <row r="3837" spans="1:20" ht="48" x14ac:dyDescent="0.2">
      <c r="A3837">
        <v>3214</v>
      </c>
      <c r="B3837" s="3" t="s">
        <v>3214</v>
      </c>
      <c r="C3837" s="3" t="s">
        <v>7324</v>
      </c>
      <c r="D3837" s="6">
        <v>12000</v>
      </c>
      <c r="E3837" s="8">
        <v>12256</v>
      </c>
      <c r="F3837" t="s">
        <v>8218</v>
      </c>
      <c r="G3837" t="s">
        <v>8224</v>
      </c>
      <c r="H3837" t="s">
        <v>8246</v>
      </c>
      <c r="I3837" s="12">
        <v>1452038100</v>
      </c>
      <c r="J3837" s="12">
        <v>1448823673</v>
      </c>
      <c r="K3837" t="b">
        <v>1</v>
      </c>
      <c r="L3837">
        <v>115</v>
      </c>
      <c r="M3837" t="b">
        <v>1</v>
      </c>
      <c r="N3837" t="s">
        <v>8273</v>
      </c>
      <c r="O3837" t="s">
        <v>8274</v>
      </c>
      <c r="P3837">
        <f t="shared" si="300"/>
        <v>102</v>
      </c>
      <c r="Q3837">
        <f t="shared" si="301"/>
        <v>106.57</v>
      </c>
      <c r="R3837" s="10">
        <f t="shared" si="297"/>
        <v>42337.792511574073</v>
      </c>
      <c r="S3837">
        <f t="shared" si="298"/>
        <v>42374.996527777781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300"/>
        <v>113</v>
      </c>
      <c r="Q3838">
        <f t="shared" si="301"/>
        <v>64.290000000000006</v>
      </c>
      <c r="R3838" s="10">
        <f t="shared" si="297"/>
        <v>42553.926527777774</v>
      </c>
      <c r="S3838">
        <f t="shared" si="298"/>
        <v>42585.172916666663</v>
      </c>
      <c r="T3838">
        <f t="shared" si="299"/>
        <v>2016</v>
      </c>
    </row>
    <row r="3839" spans="1:20" ht="48" x14ac:dyDescent="0.2">
      <c r="A3839">
        <v>3218</v>
      </c>
      <c r="B3839" s="3" t="s">
        <v>3218</v>
      </c>
      <c r="C3839" s="3" t="s">
        <v>7328</v>
      </c>
      <c r="D3839" s="6">
        <v>12000</v>
      </c>
      <c r="E3839" s="8">
        <v>12252</v>
      </c>
      <c r="F3839" t="s">
        <v>8218</v>
      </c>
      <c r="G3839" t="s">
        <v>8224</v>
      </c>
      <c r="H3839" t="s">
        <v>8246</v>
      </c>
      <c r="I3839" s="12">
        <v>1419984000</v>
      </c>
      <c r="J3839" s="12">
        <v>1417132986</v>
      </c>
      <c r="K3839" t="b">
        <v>1</v>
      </c>
      <c r="L3839">
        <v>184</v>
      </c>
      <c r="M3839" t="b">
        <v>1</v>
      </c>
      <c r="N3839" t="s">
        <v>8273</v>
      </c>
      <c r="O3839" t="s">
        <v>8274</v>
      </c>
      <c r="P3839">
        <f t="shared" si="300"/>
        <v>102</v>
      </c>
      <c r="Q3839">
        <f t="shared" si="301"/>
        <v>66.59</v>
      </c>
      <c r="R3839" s="10">
        <f t="shared" si="297"/>
        <v>41971.002152777779</v>
      </c>
      <c r="S3839">
        <f t="shared" si="298"/>
        <v>42004</v>
      </c>
      <c r="T3839">
        <f t="shared" si="299"/>
        <v>2014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300"/>
        <v>101</v>
      </c>
      <c r="Q3840">
        <f t="shared" si="301"/>
        <v>1008.24</v>
      </c>
      <c r="R3840" s="10">
        <f t="shared" si="297"/>
        <v>42116.710752314815</v>
      </c>
      <c r="S3840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300"/>
        <v>101</v>
      </c>
      <c r="Q3841">
        <f t="shared" si="301"/>
        <v>63.28</v>
      </c>
      <c r="R3841" s="10">
        <f t="shared" si="297"/>
        <v>42155.142638888887</v>
      </c>
      <c r="S3841">
        <f t="shared" si="298"/>
        <v>42215.142638888887</v>
      </c>
      <c r="T3841">
        <f t="shared" si="299"/>
        <v>2015</v>
      </c>
    </row>
    <row r="3842" spans="1:20" ht="48" x14ac:dyDescent="0.2">
      <c r="A3842">
        <v>3254</v>
      </c>
      <c r="B3842" s="3" t="s">
        <v>3254</v>
      </c>
      <c r="C3842" s="3" t="s">
        <v>7364</v>
      </c>
      <c r="D3842" s="6">
        <v>13000</v>
      </c>
      <c r="E3842" s="8">
        <v>13163.5</v>
      </c>
      <c r="F3842" t="s">
        <v>8218</v>
      </c>
      <c r="G3842" t="s">
        <v>8224</v>
      </c>
      <c r="H3842" t="s">
        <v>8246</v>
      </c>
      <c r="I3842" s="12">
        <v>1427331809</v>
      </c>
      <c r="J3842" s="12">
        <v>1424743409</v>
      </c>
      <c r="K3842" t="b">
        <v>1</v>
      </c>
      <c r="L3842">
        <v>186</v>
      </c>
      <c r="M3842" t="b">
        <v>1</v>
      </c>
      <c r="N3842" t="s">
        <v>8273</v>
      </c>
      <c r="O3842" t="s">
        <v>8274</v>
      </c>
      <c r="P3842">
        <f t="shared" si="300"/>
        <v>101</v>
      </c>
      <c r="Q3842">
        <f t="shared" si="301"/>
        <v>70.77</v>
      </c>
      <c r="R3842" s="10">
        <f t="shared" si="297"/>
        <v>42059.085752314815</v>
      </c>
      <c r="S3842">
        <f t="shared" si="298"/>
        <v>42089.044085648144</v>
      </c>
      <c r="T3842">
        <f t="shared" si="299"/>
        <v>2015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3:P3905" si="302">ROUND((E3843/D3843)*100,0)</f>
        <v>9</v>
      </c>
      <c r="Q3843">
        <f t="shared" ref="Q3843:Q3906" si="303">IFERROR(ROUND(E3843/L3843,2),0)</f>
        <v>25.65</v>
      </c>
      <c r="R3843" s="10">
        <f t="shared" ref="R3843:R3906" si="304">(((J3843/60)/60)/24)+DATE(1970,1,1)</f>
        <v>41780.785729166666</v>
      </c>
      <c r="S3843">
        <f t="shared" ref="S3843:S3906" si="305">(((I3843/60)/60)/24)+DATE(1970,1,1)</f>
        <v>41840.785729166666</v>
      </c>
      <c r="T3843">
        <f t="shared" ref="T3843:T3906" si="306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302"/>
        <v>22</v>
      </c>
      <c r="Q3844">
        <f t="shared" si="303"/>
        <v>47.7</v>
      </c>
      <c r="R3844" s="10">
        <f t="shared" si="304"/>
        <v>41740.493657407409</v>
      </c>
      <c r="S3844">
        <f t="shared" si="305"/>
        <v>41770.493657407409</v>
      </c>
      <c r="T3844">
        <f t="shared" si="306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302"/>
        <v>21</v>
      </c>
      <c r="Q3845">
        <f t="shared" si="303"/>
        <v>56.05</v>
      </c>
      <c r="R3845" s="10">
        <f t="shared" si="304"/>
        <v>41766.072500000002</v>
      </c>
      <c r="S3845">
        <f t="shared" si="305"/>
        <v>41791.072500000002</v>
      </c>
      <c r="T3845">
        <f t="shared" si="306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302"/>
        <v>41</v>
      </c>
      <c r="Q3846">
        <f t="shared" si="303"/>
        <v>81.319999999999993</v>
      </c>
      <c r="R3846" s="10">
        <f t="shared" si="304"/>
        <v>41766.617291666669</v>
      </c>
      <c r="S3846">
        <f t="shared" si="305"/>
        <v>41793.290972222225</v>
      </c>
      <c r="T3846">
        <f t="shared" si="306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302"/>
        <v>2</v>
      </c>
      <c r="Q3847">
        <f t="shared" si="303"/>
        <v>70.17</v>
      </c>
      <c r="R3847" s="10">
        <f t="shared" si="304"/>
        <v>42248.627013888887</v>
      </c>
      <c r="S3847">
        <f t="shared" si="305"/>
        <v>42278.627013888887</v>
      </c>
      <c r="T3847">
        <f t="shared" si="306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302"/>
        <v>3</v>
      </c>
      <c r="Q3848">
        <f t="shared" si="303"/>
        <v>23.63</v>
      </c>
      <c r="R3848" s="10">
        <f t="shared" si="304"/>
        <v>41885.221550925926</v>
      </c>
      <c r="S3848">
        <f t="shared" si="305"/>
        <v>41916.290972222225</v>
      </c>
      <c r="T3848">
        <f t="shared" si="306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302"/>
        <v>16</v>
      </c>
      <c r="Q3849">
        <f t="shared" si="303"/>
        <v>188.56</v>
      </c>
      <c r="R3849" s="10">
        <f t="shared" si="304"/>
        <v>42159.224432870367</v>
      </c>
      <c r="S3849">
        <f t="shared" si="305"/>
        <v>42204.224432870367</v>
      </c>
      <c r="T3849">
        <f t="shared" si="306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302"/>
        <v>16</v>
      </c>
      <c r="Q3850">
        <f t="shared" si="303"/>
        <v>49.51</v>
      </c>
      <c r="R3850" s="10">
        <f t="shared" si="304"/>
        <v>42265.817002314812</v>
      </c>
      <c r="S3850">
        <f t="shared" si="305"/>
        <v>42295.817002314812</v>
      </c>
      <c r="T3850">
        <f t="shared" si="306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302"/>
        <v>7</v>
      </c>
      <c r="Q3851">
        <f t="shared" si="303"/>
        <v>75.459999999999994</v>
      </c>
      <c r="R3851" s="10">
        <f t="shared" si="304"/>
        <v>42136.767175925925</v>
      </c>
      <c r="S3851">
        <f t="shared" si="305"/>
        <v>42166.767175925925</v>
      </c>
      <c r="T3851">
        <f t="shared" si="306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302"/>
        <v>4</v>
      </c>
      <c r="Q3852">
        <f t="shared" si="303"/>
        <v>9.5</v>
      </c>
      <c r="R3852" s="10">
        <f t="shared" si="304"/>
        <v>41975.124340277776</v>
      </c>
      <c r="S3852">
        <f t="shared" si="305"/>
        <v>42005.124340277776</v>
      </c>
      <c r="T3852">
        <f t="shared" si="306"/>
        <v>2015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302"/>
        <v>34</v>
      </c>
      <c r="Q3853">
        <f t="shared" si="303"/>
        <v>35.5</v>
      </c>
      <c r="R3853" s="10">
        <f t="shared" si="304"/>
        <v>42172.439571759256</v>
      </c>
      <c r="S3853">
        <f t="shared" si="305"/>
        <v>42202.439571759256</v>
      </c>
      <c r="T3853">
        <f t="shared" si="306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302"/>
        <v>0</v>
      </c>
      <c r="Q3854">
        <f t="shared" si="303"/>
        <v>10</v>
      </c>
      <c r="R3854" s="10">
        <f t="shared" si="304"/>
        <v>42065.190694444449</v>
      </c>
      <c r="S3854">
        <f t="shared" si="305"/>
        <v>42090.149027777778</v>
      </c>
      <c r="T3854">
        <f t="shared" si="306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302"/>
        <v>0</v>
      </c>
      <c r="Q3855">
        <f t="shared" si="303"/>
        <v>13</v>
      </c>
      <c r="R3855" s="10">
        <f t="shared" si="304"/>
        <v>41848.84002314815</v>
      </c>
      <c r="S3855">
        <f t="shared" si="305"/>
        <v>41883.84002314815</v>
      </c>
      <c r="T3855">
        <f t="shared" si="306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302"/>
        <v>16</v>
      </c>
      <c r="Q3856">
        <f t="shared" si="303"/>
        <v>89.4</v>
      </c>
      <c r="R3856" s="10">
        <f t="shared" si="304"/>
        <v>42103.884930555556</v>
      </c>
      <c r="S3856">
        <f t="shared" si="305"/>
        <v>42133.884930555556</v>
      </c>
      <c r="T3856">
        <f t="shared" si="306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302"/>
        <v>3</v>
      </c>
      <c r="Q3857">
        <f t="shared" si="303"/>
        <v>25</v>
      </c>
      <c r="R3857" s="10">
        <f t="shared" si="304"/>
        <v>42059.970729166671</v>
      </c>
      <c r="S3857">
        <f t="shared" si="305"/>
        <v>42089.929062499999</v>
      </c>
      <c r="T3857">
        <f t="shared" si="306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302"/>
        <v>0</v>
      </c>
      <c r="Q3858">
        <f t="shared" si="303"/>
        <v>1</v>
      </c>
      <c r="R3858" s="10">
        <f t="shared" si="304"/>
        <v>42041.743090277778</v>
      </c>
      <c r="S3858">
        <f t="shared" si="305"/>
        <v>42071.701423611114</v>
      </c>
      <c r="T3858">
        <f t="shared" si="306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302"/>
        <v>5</v>
      </c>
      <c r="Q3859">
        <f t="shared" si="303"/>
        <v>65</v>
      </c>
      <c r="R3859" s="10">
        <f t="shared" si="304"/>
        <v>41829.73715277778</v>
      </c>
      <c r="S3859">
        <f t="shared" si="305"/>
        <v>41852.716666666667</v>
      </c>
      <c r="T3859">
        <f t="shared" si="306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302"/>
        <v>2</v>
      </c>
      <c r="Q3860">
        <f t="shared" si="303"/>
        <v>10</v>
      </c>
      <c r="R3860" s="10">
        <f t="shared" si="304"/>
        <v>42128.431064814817</v>
      </c>
      <c r="S3860">
        <f t="shared" si="305"/>
        <v>42146.875</v>
      </c>
      <c r="T3860">
        <f t="shared" si="306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302"/>
        <v>0</v>
      </c>
      <c r="Q3861">
        <f t="shared" si="303"/>
        <v>1</v>
      </c>
      <c r="R3861" s="10">
        <f t="shared" si="304"/>
        <v>41789.893599537041</v>
      </c>
      <c r="S3861">
        <f t="shared" si="305"/>
        <v>41815.875</v>
      </c>
      <c r="T3861">
        <f t="shared" si="306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302"/>
        <v>18</v>
      </c>
      <c r="Q3862">
        <f t="shared" si="303"/>
        <v>81.540000000000006</v>
      </c>
      <c r="R3862" s="10">
        <f t="shared" si="304"/>
        <v>41833.660995370366</v>
      </c>
      <c r="S3862">
        <f t="shared" si="305"/>
        <v>41863.660995370366</v>
      </c>
      <c r="T3862">
        <f t="shared" si="306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302"/>
        <v>5</v>
      </c>
      <c r="Q3863">
        <f t="shared" si="303"/>
        <v>100</v>
      </c>
      <c r="R3863" s="10">
        <f t="shared" si="304"/>
        <v>41914.590011574073</v>
      </c>
      <c r="S3863">
        <f t="shared" si="305"/>
        <v>41955.907638888893</v>
      </c>
      <c r="T3863">
        <f t="shared" si="306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302"/>
        <v>0</v>
      </c>
      <c r="Q3864">
        <f t="shared" si="303"/>
        <v>1</v>
      </c>
      <c r="R3864" s="10">
        <f t="shared" si="304"/>
        <v>42611.261064814811</v>
      </c>
      <c r="S3864">
        <f t="shared" si="305"/>
        <v>42625.707638888889</v>
      </c>
      <c r="T3864">
        <f t="shared" si="306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302"/>
        <v>0</v>
      </c>
      <c r="Q3865">
        <f t="shared" si="303"/>
        <v>0</v>
      </c>
      <c r="R3865" s="10">
        <f t="shared" si="304"/>
        <v>42253.633159722223</v>
      </c>
      <c r="S3865">
        <f t="shared" si="305"/>
        <v>42313.674826388888</v>
      </c>
      <c r="T3865">
        <f t="shared" si="306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302"/>
        <v>1</v>
      </c>
      <c r="Q3866">
        <f t="shared" si="303"/>
        <v>20</v>
      </c>
      <c r="R3866" s="10">
        <f t="shared" si="304"/>
        <v>42295.891828703709</v>
      </c>
      <c r="S3866">
        <f t="shared" si="305"/>
        <v>42325.933495370366</v>
      </c>
      <c r="T3866">
        <f t="shared" si="306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302"/>
        <v>27</v>
      </c>
      <c r="Q3867">
        <f t="shared" si="303"/>
        <v>46.43</v>
      </c>
      <c r="R3867" s="10">
        <f t="shared" si="304"/>
        <v>41841.651597222226</v>
      </c>
      <c r="S3867">
        <f t="shared" si="305"/>
        <v>41881.229166666664</v>
      </c>
      <c r="T3867">
        <f t="shared" si="306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302"/>
        <v>1</v>
      </c>
      <c r="Q3868">
        <f t="shared" si="303"/>
        <v>5.5</v>
      </c>
      <c r="R3868" s="10">
        <f t="shared" si="304"/>
        <v>42402.947002314817</v>
      </c>
      <c r="S3868">
        <f t="shared" si="305"/>
        <v>42452.145138888889</v>
      </c>
      <c r="T3868">
        <f t="shared" si="306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302"/>
        <v>13</v>
      </c>
      <c r="Q3869">
        <f t="shared" si="303"/>
        <v>50.2</v>
      </c>
      <c r="R3869" s="10">
        <f t="shared" si="304"/>
        <v>42509.814108796301</v>
      </c>
      <c r="S3869">
        <f t="shared" si="305"/>
        <v>42539.814108796301</v>
      </c>
      <c r="T3869">
        <f t="shared" si="306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302"/>
        <v>0</v>
      </c>
      <c r="Q3870">
        <f t="shared" si="303"/>
        <v>10</v>
      </c>
      <c r="R3870" s="10">
        <f t="shared" si="304"/>
        <v>41865.659780092588</v>
      </c>
      <c r="S3870">
        <f t="shared" si="305"/>
        <v>41890.659780092588</v>
      </c>
      <c r="T3870">
        <f t="shared" si="306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302"/>
        <v>3</v>
      </c>
      <c r="Q3871">
        <f t="shared" si="303"/>
        <v>30.13</v>
      </c>
      <c r="R3871" s="10">
        <f t="shared" si="304"/>
        <v>42047.724444444444</v>
      </c>
      <c r="S3871">
        <f t="shared" si="305"/>
        <v>42077.132638888885</v>
      </c>
      <c r="T3871">
        <f t="shared" si="306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302"/>
        <v>15</v>
      </c>
      <c r="Q3872">
        <f t="shared" si="303"/>
        <v>150</v>
      </c>
      <c r="R3872" s="10">
        <f t="shared" si="304"/>
        <v>41793.17219907407</v>
      </c>
      <c r="S3872">
        <f t="shared" si="305"/>
        <v>41823.17219907407</v>
      </c>
      <c r="T3872">
        <f t="shared" si="306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302"/>
        <v>3</v>
      </c>
      <c r="Q3873">
        <f t="shared" si="303"/>
        <v>13.33</v>
      </c>
      <c r="R3873" s="10">
        <f t="shared" si="304"/>
        <v>42763.780671296292</v>
      </c>
      <c r="S3873">
        <f t="shared" si="305"/>
        <v>42823.739004629635</v>
      </c>
      <c r="T3873">
        <f t="shared" si="306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302"/>
        <v>0</v>
      </c>
      <c r="Q3874">
        <f t="shared" si="303"/>
        <v>0</v>
      </c>
      <c r="R3874" s="10">
        <f t="shared" si="304"/>
        <v>42180.145787037036</v>
      </c>
      <c r="S3874">
        <f t="shared" si="305"/>
        <v>42230.145787037036</v>
      </c>
      <c r="T3874">
        <f t="shared" si="306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302"/>
        <v>0</v>
      </c>
      <c r="Q3875">
        <f t="shared" si="303"/>
        <v>0</v>
      </c>
      <c r="R3875" s="10">
        <f t="shared" si="304"/>
        <v>42255.696006944447</v>
      </c>
      <c r="S3875">
        <f t="shared" si="305"/>
        <v>42285.696006944447</v>
      </c>
      <c r="T3875">
        <f t="shared" si="306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302"/>
        <v>0</v>
      </c>
      <c r="Q3876">
        <f t="shared" si="303"/>
        <v>0</v>
      </c>
      <c r="R3876" s="10">
        <f t="shared" si="304"/>
        <v>42007.016458333332</v>
      </c>
      <c r="S3876">
        <f t="shared" si="305"/>
        <v>42028.041666666672</v>
      </c>
      <c r="T3876">
        <f t="shared" si="306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302"/>
        <v>0</v>
      </c>
      <c r="Q3877">
        <f t="shared" si="303"/>
        <v>0</v>
      </c>
      <c r="R3877" s="10">
        <f t="shared" si="304"/>
        <v>42615.346817129626</v>
      </c>
      <c r="S3877">
        <f t="shared" si="305"/>
        <v>42616.416666666672</v>
      </c>
      <c r="T3877">
        <f t="shared" si="306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302"/>
        <v>53</v>
      </c>
      <c r="Q3878">
        <f t="shared" si="303"/>
        <v>44.76</v>
      </c>
      <c r="R3878" s="10">
        <f t="shared" si="304"/>
        <v>42372.624166666668</v>
      </c>
      <c r="S3878">
        <f t="shared" si="305"/>
        <v>42402.624166666668</v>
      </c>
      <c r="T3878">
        <f t="shared" si="306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302"/>
        <v>5</v>
      </c>
      <c r="Q3879">
        <f t="shared" si="303"/>
        <v>88.64</v>
      </c>
      <c r="R3879" s="10">
        <f t="shared" si="304"/>
        <v>42682.67768518519</v>
      </c>
      <c r="S3879">
        <f t="shared" si="305"/>
        <v>42712.67768518519</v>
      </c>
      <c r="T3879">
        <f t="shared" si="306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302"/>
        <v>0</v>
      </c>
      <c r="Q3880">
        <f t="shared" si="303"/>
        <v>10</v>
      </c>
      <c r="R3880" s="10">
        <f t="shared" si="304"/>
        <v>42154.818819444445</v>
      </c>
      <c r="S3880">
        <f t="shared" si="305"/>
        <v>42185.165972222225</v>
      </c>
      <c r="T3880">
        <f t="shared" si="306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302"/>
        <v>0</v>
      </c>
      <c r="Q3881">
        <f t="shared" si="303"/>
        <v>0</v>
      </c>
      <c r="R3881" s="10">
        <f t="shared" si="304"/>
        <v>41999.861064814817</v>
      </c>
      <c r="S3881">
        <f t="shared" si="305"/>
        <v>42029.861064814817</v>
      </c>
      <c r="T3881">
        <f t="shared" si="306"/>
        <v>2015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302"/>
        <v>13</v>
      </c>
      <c r="Q3882">
        <f t="shared" si="303"/>
        <v>57.65</v>
      </c>
      <c r="R3882" s="10">
        <f t="shared" si="304"/>
        <v>41815.815046296295</v>
      </c>
      <c r="S3882">
        <f t="shared" si="305"/>
        <v>41850.958333333336</v>
      </c>
      <c r="T3882">
        <f t="shared" si="306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302"/>
        <v>5</v>
      </c>
      <c r="Q3883">
        <f t="shared" si="303"/>
        <v>25</v>
      </c>
      <c r="R3883" s="10">
        <f t="shared" si="304"/>
        <v>42756.018506944441</v>
      </c>
      <c r="S3883">
        <f t="shared" si="305"/>
        <v>42786.018506944441</v>
      </c>
      <c r="T3883">
        <f t="shared" si="306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302"/>
        <v>0</v>
      </c>
      <c r="Q3884">
        <f t="shared" si="303"/>
        <v>0</v>
      </c>
      <c r="R3884" s="10">
        <f t="shared" si="304"/>
        <v>42373.983449074076</v>
      </c>
      <c r="S3884">
        <f t="shared" si="305"/>
        <v>42400.960416666669</v>
      </c>
      <c r="T3884">
        <f t="shared" si="306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302"/>
        <v>0</v>
      </c>
      <c r="Q3885">
        <f t="shared" si="303"/>
        <v>0</v>
      </c>
      <c r="R3885" s="10">
        <f t="shared" si="304"/>
        <v>41854.602650462963</v>
      </c>
      <c r="S3885">
        <f t="shared" si="305"/>
        <v>41884.602650462963</v>
      </c>
      <c r="T3885">
        <f t="shared" si="306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302"/>
        <v>0</v>
      </c>
      <c r="Q3886">
        <f t="shared" si="303"/>
        <v>0</v>
      </c>
      <c r="R3886" s="10">
        <f t="shared" si="304"/>
        <v>42065.791574074072</v>
      </c>
      <c r="S3886">
        <f t="shared" si="305"/>
        <v>42090.749907407408</v>
      </c>
      <c r="T3886">
        <f t="shared" si="306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302"/>
        <v>0</v>
      </c>
      <c r="Q3887">
        <f t="shared" si="303"/>
        <v>0</v>
      </c>
      <c r="R3887" s="10">
        <f t="shared" si="304"/>
        <v>42469.951284722221</v>
      </c>
      <c r="S3887">
        <f t="shared" si="305"/>
        <v>42499.951284722221</v>
      </c>
      <c r="T3887">
        <f t="shared" si="306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302"/>
        <v>0</v>
      </c>
      <c r="Q3888">
        <f t="shared" si="303"/>
        <v>0</v>
      </c>
      <c r="R3888" s="10">
        <f t="shared" si="304"/>
        <v>41954.228032407409</v>
      </c>
      <c r="S3888">
        <f t="shared" si="305"/>
        <v>41984.228032407409</v>
      </c>
      <c r="T3888">
        <f t="shared" si="306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302"/>
        <v>2</v>
      </c>
      <c r="Q3889">
        <f t="shared" si="303"/>
        <v>17.5</v>
      </c>
      <c r="R3889" s="10">
        <f t="shared" si="304"/>
        <v>42079.857974537037</v>
      </c>
      <c r="S3889">
        <f t="shared" si="305"/>
        <v>42125.916666666672</v>
      </c>
      <c r="T3889">
        <f t="shared" si="306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302"/>
        <v>27</v>
      </c>
      <c r="Q3890">
        <f t="shared" si="303"/>
        <v>38.71</v>
      </c>
      <c r="R3890" s="10">
        <f t="shared" si="304"/>
        <v>42762.545810185184</v>
      </c>
      <c r="S3890">
        <f t="shared" si="305"/>
        <v>42792.545810185184</v>
      </c>
      <c r="T3890">
        <f t="shared" si="306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302"/>
        <v>1</v>
      </c>
      <c r="Q3891">
        <f t="shared" si="303"/>
        <v>13.11</v>
      </c>
      <c r="R3891" s="10">
        <f t="shared" si="304"/>
        <v>41977.004976851851</v>
      </c>
      <c r="S3891">
        <f t="shared" si="305"/>
        <v>42008.976388888885</v>
      </c>
      <c r="T3891">
        <f t="shared" si="306"/>
        <v>2015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302"/>
        <v>17</v>
      </c>
      <c r="Q3892">
        <f t="shared" si="303"/>
        <v>315.5</v>
      </c>
      <c r="R3892" s="10">
        <f t="shared" si="304"/>
        <v>42171.758611111116</v>
      </c>
      <c r="S3892">
        <f t="shared" si="305"/>
        <v>42231.758611111116</v>
      </c>
      <c r="T3892">
        <f t="shared" si="306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302"/>
        <v>33</v>
      </c>
      <c r="Q3893">
        <f t="shared" si="303"/>
        <v>37.14</v>
      </c>
      <c r="R3893" s="10">
        <f t="shared" si="304"/>
        <v>42056.1324537037</v>
      </c>
      <c r="S3893">
        <f t="shared" si="305"/>
        <v>42086.207638888889</v>
      </c>
      <c r="T3893">
        <f t="shared" si="306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302"/>
        <v>0</v>
      </c>
      <c r="Q3894">
        <f t="shared" si="303"/>
        <v>0</v>
      </c>
      <c r="R3894" s="10">
        <f t="shared" si="304"/>
        <v>41867.652280092596</v>
      </c>
      <c r="S3894">
        <f t="shared" si="305"/>
        <v>41875.291666666664</v>
      </c>
      <c r="T3894">
        <f t="shared" si="306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302"/>
        <v>22</v>
      </c>
      <c r="Q3895">
        <f t="shared" si="303"/>
        <v>128.27000000000001</v>
      </c>
      <c r="R3895" s="10">
        <f t="shared" si="304"/>
        <v>41779.657870370371</v>
      </c>
      <c r="S3895">
        <f t="shared" si="305"/>
        <v>41821.25</v>
      </c>
      <c r="T3895">
        <f t="shared" si="306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302"/>
        <v>3</v>
      </c>
      <c r="Q3896">
        <f t="shared" si="303"/>
        <v>47.27</v>
      </c>
      <c r="R3896" s="10">
        <f t="shared" si="304"/>
        <v>42679.958472222221</v>
      </c>
      <c r="S3896">
        <f t="shared" si="305"/>
        <v>42710.207638888889</v>
      </c>
      <c r="T3896">
        <f t="shared" si="306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302"/>
        <v>5</v>
      </c>
      <c r="Q3897">
        <f t="shared" si="303"/>
        <v>50</v>
      </c>
      <c r="R3897" s="10">
        <f t="shared" si="304"/>
        <v>42032.250208333338</v>
      </c>
      <c r="S3897">
        <f t="shared" si="305"/>
        <v>42063.250208333338</v>
      </c>
      <c r="T3897">
        <f t="shared" si="306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302"/>
        <v>11</v>
      </c>
      <c r="Q3898">
        <f t="shared" si="303"/>
        <v>42.5</v>
      </c>
      <c r="R3898" s="10">
        <f t="shared" si="304"/>
        <v>41793.191875000004</v>
      </c>
      <c r="S3898">
        <f t="shared" si="305"/>
        <v>41807.191875000004</v>
      </c>
      <c r="T3898">
        <f t="shared" si="306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302"/>
        <v>18</v>
      </c>
      <c r="Q3899">
        <f t="shared" si="303"/>
        <v>44</v>
      </c>
      <c r="R3899" s="10">
        <f t="shared" si="304"/>
        <v>41982.87364583333</v>
      </c>
      <c r="S3899">
        <f t="shared" si="305"/>
        <v>42012.87364583333</v>
      </c>
      <c r="T3899">
        <f t="shared" si="306"/>
        <v>2015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302"/>
        <v>33</v>
      </c>
      <c r="Q3900">
        <f t="shared" si="303"/>
        <v>50.88</v>
      </c>
      <c r="R3900" s="10">
        <f t="shared" si="304"/>
        <v>42193.482291666667</v>
      </c>
      <c r="S3900">
        <f t="shared" si="305"/>
        <v>42233.666666666672</v>
      </c>
      <c r="T3900">
        <f t="shared" si="306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302"/>
        <v>1</v>
      </c>
      <c r="Q3901">
        <f t="shared" si="303"/>
        <v>62.5</v>
      </c>
      <c r="R3901" s="10">
        <f t="shared" si="304"/>
        <v>41843.775011574071</v>
      </c>
      <c r="S3901">
        <f t="shared" si="305"/>
        <v>41863.775011574071</v>
      </c>
      <c r="T3901">
        <f t="shared" si="306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302"/>
        <v>5</v>
      </c>
      <c r="Q3902">
        <f t="shared" si="303"/>
        <v>27</v>
      </c>
      <c r="R3902" s="10">
        <f t="shared" si="304"/>
        <v>42136.092488425929</v>
      </c>
      <c r="S3902">
        <f t="shared" si="305"/>
        <v>42166.092488425929</v>
      </c>
      <c r="T3902">
        <f t="shared" si="306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302"/>
        <v>1</v>
      </c>
      <c r="Q3903">
        <f t="shared" si="303"/>
        <v>25</v>
      </c>
      <c r="R3903" s="10">
        <f t="shared" si="304"/>
        <v>42317.826377314821</v>
      </c>
      <c r="S3903">
        <f t="shared" si="305"/>
        <v>42357.826377314821</v>
      </c>
      <c r="T3903">
        <f t="shared" si="306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302"/>
        <v>49</v>
      </c>
      <c r="Q3904">
        <f t="shared" si="303"/>
        <v>47.26</v>
      </c>
      <c r="R3904" s="10">
        <f t="shared" si="304"/>
        <v>42663.468078703707</v>
      </c>
      <c r="S3904">
        <f t="shared" si="305"/>
        <v>42688.509745370371</v>
      </c>
      <c r="T3904">
        <f t="shared" si="306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302"/>
        <v>0</v>
      </c>
      <c r="Q3905">
        <f t="shared" si="303"/>
        <v>0</v>
      </c>
      <c r="R3905" s="10">
        <f t="shared" si="304"/>
        <v>42186.01116898148</v>
      </c>
      <c r="S3905">
        <f t="shared" si="305"/>
        <v>42230.818055555559</v>
      </c>
      <c r="T3905">
        <f t="shared" si="306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307">ROUND((E3906/D3906)*100,0)</f>
        <v>0</v>
      </c>
      <c r="Q3906">
        <f t="shared" si="303"/>
        <v>1.5</v>
      </c>
      <c r="R3906" s="10">
        <f t="shared" si="304"/>
        <v>42095.229166666672</v>
      </c>
      <c r="S3906">
        <f t="shared" si="305"/>
        <v>42109.211111111115</v>
      </c>
      <c r="T3906">
        <f t="shared" si="306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307"/>
        <v>12</v>
      </c>
      <c r="Q3907">
        <f t="shared" ref="Q3907:Q3970" si="308">IFERROR(ROUND(E3907/L3907,2),0)</f>
        <v>24.71</v>
      </c>
      <c r="R3907" s="10">
        <f t="shared" ref="R3907:R3970" si="309">(((J3907/60)/60)/24)+DATE(1970,1,1)</f>
        <v>42124.623877314814</v>
      </c>
      <c r="S3907">
        <f t="shared" ref="S3907:S3970" si="310">(((I3907/60)/60)/24)+DATE(1970,1,1)</f>
        <v>42166.958333333328</v>
      </c>
      <c r="T3907">
        <f t="shared" ref="T3907:T3952" si="311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307"/>
        <v>67</v>
      </c>
      <c r="Q3908">
        <f t="shared" si="308"/>
        <v>63.13</v>
      </c>
      <c r="R3908" s="10">
        <f t="shared" si="309"/>
        <v>42143.917743055557</v>
      </c>
      <c r="S3908">
        <f t="shared" si="310"/>
        <v>42181.559027777781</v>
      </c>
      <c r="T3908">
        <f t="shared" si="311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307"/>
        <v>15</v>
      </c>
      <c r="Q3909">
        <f t="shared" si="308"/>
        <v>38.25</v>
      </c>
      <c r="R3909" s="10">
        <f t="shared" si="309"/>
        <v>41906.819513888891</v>
      </c>
      <c r="S3909">
        <f t="shared" si="310"/>
        <v>41938.838888888888</v>
      </c>
      <c r="T3909">
        <f t="shared" si="311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307"/>
        <v>9</v>
      </c>
      <c r="Q3910">
        <f t="shared" si="308"/>
        <v>16.25</v>
      </c>
      <c r="R3910" s="10">
        <f t="shared" si="309"/>
        <v>41834.135370370372</v>
      </c>
      <c r="S3910">
        <f t="shared" si="310"/>
        <v>41849.135370370372</v>
      </c>
      <c r="T3910">
        <f t="shared" si="311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307"/>
        <v>0</v>
      </c>
      <c r="Q3911">
        <f t="shared" si="308"/>
        <v>33.75</v>
      </c>
      <c r="R3911" s="10">
        <f t="shared" si="309"/>
        <v>41863.359282407408</v>
      </c>
      <c r="S3911">
        <f t="shared" si="310"/>
        <v>41893.359282407408</v>
      </c>
      <c r="T3911">
        <f t="shared" si="311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307"/>
        <v>3</v>
      </c>
      <c r="Q3912">
        <f t="shared" si="308"/>
        <v>61.67</v>
      </c>
      <c r="R3912" s="10">
        <f t="shared" si="309"/>
        <v>42224.756909722222</v>
      </c>
      <c r="S3912">
        <f t="shared" si="310"/>
        <v>42254.756909722222</v>
      </c>
      <c r="T3912">
        <f t="shared" si="311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307"/>
        <v>37</v>
      </c>
      <c r="Q3913">
        <f t="shared" si="308"/>
        <v>83.14</v>
      </c>
      <c r="R3913" s="10">
        <f t="shared" si="309"/>
        <v>41939.8122337963</v>
      </c>
      <c r="S3913">
        <f t="shared" si="310"/>
        <v>41969.853900462964</v>
      </c>
      <c r="T3913">
        <f t="shared" si="311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307"/>
        <v>0</v>
      </c>
      <c r="Q3914">
        <f t="shared" si="308"/>
        <v>1</v>
      </c>
      <c r="R3914" s="10">
        <f t="shared" si="309"/>
        <v>42059.270023148143</v>
      </c>
      <c r="S3914">
        <f t="shared" si="310"/>
        <v>42119.190972222219</v>
      </c>
      <c r="T3914">
        <f t="shared" si="311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307"/>
        <v>10</v>
      </c>
      <c r="Q3915">
        <f t="shared" si="308"/>
        <v>142.86000000000001</v>
      </c>
      <c r="R3915" s="10">
        <f t="shared" si="309"/>
        <v>42308.211215277777</v>
      </c>
      <c r="S3915">
        <f t="shared" si="310"/>
        <v>42338.252881944441</v>
      </c>
      <c r="T3915">
        <f t="shared" si="311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307"/>
        <v>36</v>
      </c>
      <c r="Q3916">
        <f t="shared" si="308"/>
        <v>33.67</v>
      </c>
      <c r="R3916" s="10">
        <f t="shared" si="309"/>
        <v>42114.818935185183</v>
      </c>
      <c r="S3916">
        <f t="shared" si="310"/>
        <v>42134.957638888889</v>
      </c>
      <c r="T3916">
        <f t="shared" si="311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307"/>
        <v>0</v>
      </c>
      <c r="Q3917">
        <f t="shared" si="308"/>
        <v>5</v>
      </c>
      <c r="R3917" s="10">
        <f t="shared" si="309"/>
        <v>42492.98505787037</v>
      </c>
      <c r="S3917">
        <f t="shared" si="310"/>
        <v>42522.98505787037</v>
      </c>
      <c r="T3917">
        <f t="shared" si="311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307"/>
        <v>0</v>
      </c>
      <c r="Q3918">
        <f t="shared" si="308"/>
        <v>0</v>
      </c>
      <c r="R3918" s="10">
        <f t="shared" si="309"/>
        <v>42494.471666666665</v>
      </c>
      <c r="S3918">
        <f t="shared" si="310"/>
        <v>42524.471666666665</v>
      </c>
      <c r="T3918">
        <f t="shared" si="311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307"/>
        <v>0</v>
      </c>
      <c r="Q3919">
        <f t="shared" si="308"/>
        <v>10</v>
      </c>
      <c r="R3919" s="10">
        <f t="shared" si="309"/>
        <v>41863.527326388888</v>
      </c>
      <c r="S3919">
        <f t="shared" si="310"/>
        <v>41893.527326388888</v>
      </c>
      <c r="T3919">
        <f t="shared" si="311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307"/>
        <v>0</v>
      </c>
      <c r="Q3920">
        <f t="shared" si="308"/>
        <v>40</v>
      </c>
      <c r="R3920" s="10">
        <f t="shared" si="309"/>
        <v>41843.664618055554</v>
      </c>
      <c r="S3920">
        <f t="shared" si="310"/>
        <v>41855.666666666664</v>
      </c>
      <c r="T3920">
        <f t="shared" si="311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307"/>
        <v>2</v>
      </c>
      <c r="Q3921">
        <f t="shared" si="308"/>
        <v>30</v>
      </c>
      <c r="R3921" s="10">
        <f t="shared" si="309"/>
        <v>42358.684872685189</v>
      </c>
      <c r="S3921">
        <f t="shared" si="310"/>
        <v>42387</v>
      </c>
      <c r="T3921">
        <f t="shared" si="311"/>
        <v>2016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307"/>
        <v>5</v>
      </c>
      <c r="Q3922">
        <f t="shared" si="308"/>
        <v>45</v>
      </c>
      <c r="R3922" s="10">
        <f t="shared" si="309"/>
        <v>42657.38726851852</v>
      </c>
      <c r="S3922">
        <f t="shared" si="310"/>
        <v>42687.428935185191</v>
      </c>
      <c r="T3922">
        <f t="shared" si="311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307"/>
        <v>0</v>
      </c>
      <c r="Q3923">
        <f t="shared" si="308"/>
        <v>0</v>
      </c>
      <c r="R3923" s="10">
        <f t="shared" si="309"/>
        <v>41926.542303240742</v>
      </c>
      <c r="S3923">
        <f t="shared" si="310"/>
        <v>41938.75</v>
      </c>
      <c r="T3923">
        <f t="shared" si="311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307"/>
        <v>8</v>
      </c>
      <c r="Q3924">
        <f t="shared" si="308"/>
        <v>10.17</v>
      </c>
      <c r="R3924" s="10">
        <f t="shared" si="309"/>
        <v>42020.768634259264</v>
      </c>
      <c r="S3924">
        <f t="shared" si="310"/>
        <v>42065.958333333328</v>
      </c>
      <c r="T3924">
        <f t="shared" si="311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307"/>
        <v>12</v>
      </c>
      <c r="Q3925">
        <f t="shared" si="308"/>
        <v>81.41</v>
      </c>
      <c r="R3925" s="10">
        <f t="shared" si="309"/>
        <v>42075.979988425926</v>
      </c>
      <c r="S3925">
        <f t="shared" si="310"/>
        <v>42103.979988425926</v>
      </c>
      <c r="T3925">
        <f t="shared" si="311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307"/>
        <v>15</v>
      </c>
      <c r="Q3926">
        <f t="shared" si="308"/>
        <v>57.25</v>
      </c>
      <c r="R3926" s="10">
        <f t="shared" si="309"/>
        <v>41786.959745370368</v>
      </c>
      <c r="S3926">
        <f t="shared" si="310"/>
        <v>41816.959745370368</v>
      </c>
      <c r="T3926">
        <f t="shared" si="311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307"/>
        <v>10</v>
      </c>
      <c r="Q3927">
        <f t="shared" si="308"/>
        <v>5</v>
      </c>
      <c r="R3927" s="10">
        <f t="shared" si="309"/>
        <v>41820.870821759258</v>
      </c>
      <c r="S3927">
        <f t="shared" si="310"/>
        <v>41850.870821759258</v>
      </c>
      <c r="T3927">
        <f t="shared" si="311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307"/>
        <v>0</v>
      </c>
      <c r="Q3928">
        <f t="shared" si="308"/>
        <v>15</v>
      </c>
      <c r="R3928" s="10">
        <f t="shared" si="309"/>
        <v>41970.085046296299</v>
      </c>
      <c r="S3928">
        <f t="shared" si="310"/>
        <v>42000.085046296299</v>
      </c>
      <c r="T3928">
        <f t="shared" si="311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307"/>
        <v>1</v>
      </c>
      <c r="Q3929">
        <f t="shared" si="308"/>
        <v>12.5</v>
      </c>
      <c r="R3929" s="10">
        <f t="shared" si="309"/>
        <v>41830.267407407409</v>
      </c>
      <c r="S3929">
        <f t="shared" si="310"/>
        <v>41860.267407407409</v>
      </c>
      <c r="T3929">
        <f t="shared" si="311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307"/>
        <v>13</v>
      </c>
      <c r="Q3930">
        <f t="shared" si="308"/>
        <v>93</v>
      </c>
      <c r="R3930" s="10">
        <f t="shared" si="309"/>
        <v>42265.683182870373</v>
      </c>
      <c r="S3930">
        <f t="shared" si="310"/>
        <v>42293.207638888889</v>
      </c>
      <c r="T3930">
        <f t="shared" si="311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307"/>
        <v>2</v>
      </c>
      <c r="Q3931">
        <f t="shared" si="308"/>
        <v>32.36</v>
      </c>
      <c r="R3931" s="10">
        <f t="shared" si="309"/>
        <v>42601.827141203699</v>
      </c>
      <c r="S3931">
        <f t="shared" si="310"/>
        <v>42631.827141203699</v>
      </c>
      <c r="T3931">
        <f t="shared" si="311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307"/>
        <v>0</v>
      </c>
      <c r="Q3932">
        <f t="shared" si="308"/>
        <v>0</v>
      </c>
      <c r="R3932" s="10">
        <f t="shared" si="309"/>
        <v>42433.338749999995</v>
      </c>
      <c r="S3932">
        <f t="shared" si="310"/>
        <v>42461.25</v>
      </c>
      <c r="T3932">
        <f t="shared" si="311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307"/>
        <v>0</v>
      </c>
      <c r="Q3933">
        <f t="shared" si="308"/>
        <v>0</v>
      </c>
      <c r="R3933" s="10">
        <f t="shared" si="309"/>
        <v>42228.151701388888</v>
      </c>
      <c r="S3933">
        <f t="shared" si="310"/>
        <v>42253.151701388888</v>
      </c>
      <c r="T3933">
        <f t="shared" si="311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307"/>
        <v>0</v>
      </c>
      <c r="Q3934">
        <f t="shared" si="308"/>
        <v>1</v>
      </c>
      <c r="R3934" s="10">
        <f t="shared" si="309"/>
        <v>42415.168564814812</v>
      </c>
      <c r="S3934">
        <f t="shared" si="310"/>
        <v>42445.126898148148</v>
      </c>
      <c r="T3934">
        <f t="shared" si="311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307"/>
        <v>16</v>
      </c>
      <c r="Q3935">
        <f t="shared" si="308"/>
        <v>91.83</v>
      </c>
      <c r="R3935" s="10">
        <f t="shared" si="309"/>
        <v>42538.968310185184</v>
      </c>
      <c r="S3935">
        <f t="shared" si="310"/>
        <v>42568.029861111107</v>
      </c>
      <c r="T3935">
        <f t="shared" si="311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307"/>
        <v>11</v>
      </c>
      <c r="Q3936">
        <f t="shared" si="308"/>
        <v>45.83</v>
      </c>
      <c r="R3936" s="10">
        <f t="shared" si="309"/>
        <v>42233.671747685185</v>
      </c>
      <c r="S3936">
        <f t="shared" si="310"/>
        <v>42278.541666666672</v>
      </c>
      <c r="T3936">
        <f t="shared" si="311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307"/>
        <v>44</v>
      </c>
      <c r="Q3937">
        <f t="shared" si="308"/>
        <v>57.17</v>
      </c>
      <c r="R3937" s="10">
        <f t="shared" si="309"/>
        <v>42221.656782407401</v>
      </c>
      <c r="S3937">
        <f t="shared" si="310"/>
        <v>42281.656782407401</v>
      </c>
      <c r="T3937">
        <f t="shared" si="311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307"/>
        <v>0</v>
      </c>
      <c r="Q3938">
        <f t="shared" si="308"/>
        <v>0</v>
      </c>
      <c r="R3938" s="10">
        <f t="shared" si="309"/>
        <v>42675.262962962966</v>
      </c>
      <c r="S3938">
        <f t="shared" si="310"/>
        <v>42705.304629629631</v>
      </c>
      <c r="T3938">
        <f t="shared" si="311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307"/>
        <v>86</v>
      </c>
      <c r="Q3939">
        <f t="shared" si="308"/>
        <v>248.5</v>
      </c>
      <c r="R3939" s="10">
        <f t="shared" si="309"/>
        <v>42534.631481481483</v>
      </c>
      <c r="S3939">
        <f t="shared" si="310"/>
        <v>42562.631481481483</v>
      </c>
      <c r="T3939">
        <f t="shared" si="311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307"/>
        <v>12</v>
      </c>
      <c r="Q3940">
        <f t="shared" si="308"/>
        <v>79.400000000000006</v>
      </c>
      <c r="R3940" s="10">
        <f t="shared" si="309"/>
        <v>42151.905717592599</v>
      </c>
      <c r="S3940">
        <f t="shared" si="310"/>
        <v>42182.905717592599</v>
      </c>
      <c r="T3940">
        <f t="shared" si="311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307"/>
        <v>0</v>
      </c>
      <c r="Q3941">
        <f t="shared" si="308"/>
        <v>5</v>
      </c>
      <c r="R3941" s="10">
        <f t="shared" si="309"/>
        <v>41915.400219907409</v>
      </c>
      <c r="S3941">
        <f t="shared" si="310"/>
        <v>41919.1875</v>
      </c>
      <c r="T3941">
        <f t="shared" si="311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307"/>
        <v>0</v>
      </c>
      <c r="Q3942">
        <f t="shared" si="308"/>
        <v>5.5</v>
      </c>
      <c r="R3942" s="10">
        <f t="shared" si="309"/>
        <v>41961.492488425924</v>
      </c>
      <c r="S3942">
        <f t="shared" si="310"/>
        <v>42006.492488425924</v>
      </c>
      <c r="T3942">
        <f t="shared" si="311"/>
        <v>2015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307"/>
        <v>1</v>
      </c>
      <c r="Q3943">
        <f t="shared" si="308"/>
        <v>25</v>
      </c>
      <c r="R3943" s="10">
        <f t="shared" si="309"/>
        <v>41940.587233796294</v>
      </c>
      <c r="S3943">
        <f t="shared" si="310"/>
        <v>41968.041666666672</v>
      </c>
      <c r="T3943">
        <f t="shared" si="311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307"/>
        <v>0</v>
      </c>
      <c r="Q3944">
        <f t="shared" si="308"/>
        <v>0</v>
      </c>
      <c r="R3944" s="10">
        <f t="shared" si="309"/>
        <v>42111.904097222221</v>
      </c>
      <c r="S3944">
        <f t="shared" si="310"/>
        <v>42171.904097222221</v>
      </c>
      <c r="T3944">
        <f t="shared" si="311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307"/>
        <v>36</v>
      </c>
      <c r="Q3945">
        <f t="shared" si="308"/>
        <v>137.08000000000001</v>
      </c>
      <c r="R3945" s="10">
        <f t="shared" si="309"/>
        <v>42279.778564814813</v>
      </c>
      <c r="S3945">
        <f t="shared" si="310"/>
        <v>42310.701388888891</v>
      </c>
      <c r="T3945">
        <f t="shared" si="311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307"/>
        <v>0</v>
      </c>
      <c r="Q3946">
        <f t="shared" si="308"/>
        <v>0</v>
      </c>
      <c r="R3946" s="10">
        <f t="shared" si="309"/>
        <v>42213.662905092591</v>
      </c>
      <c r="S3946">
        <f t="shared" si="310"/>
        <v>42243.662905092591</v>
      </c>
      <c r="T3946">
        <f t="shared" si="311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307"/>
        <v>0</v>
      </c>
      <c r="Q3947">
        <f t="shared" si="308"/>
        <v>5</v>
      </c>
      <c r="R3947" s="10">
        <f t="shared" si="309"/>
        <v>42109.801712962959</v>
      </c>
      <c r="S3947">
        <f t="shared" si="310"/>
        <v>42139.801712962959</v>
      </c>
      <c r="T3947">
        <f t="shared" si="311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307"/>
        <v>3</v>
      </c>
      <c r="Q3948">
        <f t="shared" si="308"/>
        <v>39</v>
      </c>
      <c r="R3948" s="10">
        <f t="shared" si="309"/>
        <v>42031.833587962959</v>
      </c>
      <c r="S3948">
        <f t="shared" si="310"/>
        <v>42063.333333333328</v>
      </c>
      <c r="T3948">
        <f t="shared" si="311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307"/>
        <v>3</v>
      </c>
      <c r="Q3949">
        <f t="shared" si="308"/>
        <v>50.5</v>
      </c>
      <c r="R3949" s="10">
        <f t="shared" si="309"/>
        <v>42615.142870370371</v>
      </c>
      <c r="S3949">
        <f t="shared" si="310"/>
        <v>42645.142870370371</v>
      </c>
      <c r="T3949">
        <f t="shared" si="311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307"/>
        <v>0</v>
      </c>
      <c r="Q3950">
        <f t="shared" si="308"/>
        <v>0</v>
      </c>
      <c r="R3950" s="10">
        <f t="shared" si="309"/>
        <v>41829.325497685182</v>
      </c>
      <c r="S3950">
        <f t="shared" si="310"/>
        <v>41889.325497685182</v>
      </c>
      <c r="T3950">
        <f t="shared" si="311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307"/>
        <v>16</v>
      </c>
      <c r="Q3951">
        <f t="shared" si="308"/>
        <v>49.28</v>
      </c>
      <c r="R3951" s="10">
        <f t="shared" si="309"/>
        <v>42016.120613425926</v>
      </c>
      <c r="S3951">
        <f t="shared" si="310"/>
        <v>42046.120613425926</v>
      </c>
      <c r="T3951">
        <f t="shared" si="311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307"/>
        <v>1</v>
      </c>
      <c r="Q3952">
        <f t="shared" si="308"/>
        <v>25</v>
      </c>
      <c r="R3952" s="10">
        <f t="shared" si="309"/>
        <v>42439.702314814815</v>
      </c>
      <c r="S3952">
        <f t="shared" si="310"/>
        <v>42468.774305555555</v>
      </c>
      <c r="T3952">
        <f t="shared" si="311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307"/>
        <v>0</v>
      </c>
      <c r="Q3953">
        <f t="shared" si="308"/>
        <v>1</v>
      </c>
      <c r="R3953" s="10">
        <f t="shared" si="309"/>
        <v>42433.825717592597</v>
      </c>
      <c r="S3953">
        <f t="shared" si="310"/>
        <v>42493.784050925926</v>
      </c>
      <c r="T3953">
        <f>YEAR(S3953)</f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307"/>
        <v>0</v>
      </c>
      <c r="Q3954">
        <f t="shared" si="308"/>
        <v>25</v>
      </c>
      <c r="R3954" s="10">
        <f t="shared" si="309"/>
        <v>42243.790393518517</v>
      </c>
      <c r="S3954">
        <f t="shared" si="310"/>
        <v>42303.790393518517</v>
      </c>
      <c r="T3954">
        <f t="shared" ref="T3954:T4017" si="312">YEAR(S3954)</f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307"/>
        <v>0</v>
      </c>
      <c r="Q3955">
        <f t="shared" si="308"/>
        <v>0</v>
      </c>
      <c r="R3955" s="10">
        <f t="shared" si="309"/>
        <v>42550.048449074078</v>
      </c>
      <c r="S3955">
        <f t="shared" si="310"/>
        <v>42580.978472222225</v>
      </c>
      <c r="T3955">
        <f t="shared" si="312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307"/>
        <v>0</v>
      </c>
      <c r="Q3956">
        <f t="shared" si="308"/>
        <v>0</v>
      </c>
      <c r="R3956" s="10">
        <f t="shared" si="309"/>
        <v>41774.651203703703</v>
      </c>
      <c r="S3956">
        <f t="shared" si="310"/>
        <v>41834.651203703703</v>
      </c>
      <c r="T3956">
        <f t="shared" si="312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307"/>
        <v>24</v>
      </c>
      <c r="Q3957">
        <f t="shared" si="308"/>
        <v>53.13</v>
      </c>
      <c r="R3957" s="10">
        <f t="shared" si="309"/>
        <v>42306.848854166667</v>
      </c>
      <c r="S3957">
        <f t="shared" si="310"/>
        <v>42336.890520833331</v>
      </c>
      <c r="T3957">
        <f t="shared" si="312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307"/>
        <v>0</v>
      </c>
      <c r="Q3958">
        <f t="shared" si="308"/>
        <v>0</v>
      </c>
      <c r="R3958" s="10">
        <f t="shared" si="309"/>
        <v>42457.932025462964</v>
      </c>
      <c r="S3958">
        <f t="shared" si="310"/>
        <v>42485.013888888891</v>
      </c>
      <c r="T3958">
        <f t="shared" si="312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307"/>
        <v>0</v>
      </c>
      <c r="Q3959">
        <f t="shared" si="308"/>
        <v>7</v>
      </c>
      <c r="R3959" s="10">
        <f t="shared" si="309"/>
        <v>42513.976319444439</v>
      </c>
      <c r="S3959">
        <f t="shared" si="310"/>
        <v>42559.976319444439</v>
      </c>
      <c r="T3959">
        <f t="shared" si="312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307"/>
        <v>32</v>
      </c>
      <c r="Q3960">
        <f t="shared" si="308"/>
        <v>40.06</v>
      </c>
      <c r="R3960" s="10">
        <f t="shared" si="309"/>
        <v>41816.950370370374</v>
      </c>
      <c r="S3960">
        <f t="shared" si="310"/>
        <v>41853.583333333336</v>
      </c>
      <c r="T3960">
        <f t="shared" si="312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307"/>
        <v>24</v>
      </c>
      <c r="Q3961">
        <f t="shared" si="308"/>
        <v>24.33</v>
      </c>
      <c r="R3961" s="10">
        <f t="shared" si="309"/>
        <v>41880.788842592592</v>
      </c>
      <c r="S3961">
        <f t="shared" si="310"/>
        <v>41910.788842592592</v>
      </c>
      <c r="T3961">
        <f t="shared" si="312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307"/>
        <v>2</v>
      </c>
      <c r="Q3962">
        <f t="shared" si="308"/>
        <v>11.25</v>
      </c>
      <c r="R3962" s="10">
        <f t="shared" si="309"/>
        <v>42342.845555555556</v>
      </c>
      <c r="S3962">
        <f t="shared" si="310"/>
        <v>42372.845555555556</v>
      </c>
      <c r="T3962">
        <f t="shared" si="312"/>
        <v>2016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307"/>
        <v>0</v>
      </c>
      <c r="Q3963">
        <f t="shared" si="308"/>
        <v>10.5</v>
      </c>
      <c r="R3963" s="10">
        <f t="shared" si="309"/>
        <v>41745.891319444447</v>
      </c>
      <c r="S3963">
        <f t="shared" si="310"/>
        <v>41767.891319444447</v>
      </c>
      <c r="T3963">
        <f t="shared" si="312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307"/>
        <v>3</v>
      </c>
      <c r="Q3964">
        <f t="shared" si="308"/>
        <v>15</v>
      </c>
      <c r="R3964" s="10">
        <f t="shared" si="309"/>
        <v>42311.621458333335</v>
      </c>
      <c r="S3964">
        <f t="shared" si="310"/>
        <v>42336.621458333335</v>
      </c>
      <c r="T3964">
        <f t="shared" si="312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307"/>
        <v>0</v>
      </c>
      <c r="Q3965">
        <f t="shared" si="308"/>
        <v>0</v>
      </c>
      <c r="R3965" s="10">
        <f t="shared" si="309"/>
        <v>42296.154131944444</v>
      </c>
      <c r="S3965">
        <f t="shared" si="310"/>
        <v>42326.195798611108</v>
      </c>
      <c r="T3965">
        <f t="shared" si="312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307"/>
        <v>6</v>
      </c>
      <c r="Q3966">
        <f t="shared" si="308"/>
        <v>42</v>
      </c>
      <c r="R3966" s="10">
        <f t="shared" si="309"/>
        <v>42053.722060185188</v>
      </c>
      <c r="S3966">
        <f t="shared" si="310"/>
        <v>42113.680393518516</v>
      </c>
      <c r="T3966">
        <f t="shared" si="312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307"/>
        <v>14</v>
      </c>
      <c r="Q3967">
        <f t="shared" si="308"/>
        <v>71.25</v>
      </c>
      <c r="R3967" s="10">
        <f t="shared" si="309"/>
        <v>42414.235879629632</v>
      </c>
      <c r="S3967">
        <f t="shared" si="310"/>
        <v>42474.194212962961</v>
      </c>
      <c r="T3967">
        <f t="shared" si="312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307"/>
        <v>1</v>
      </c>
      <c r="Q3968">
        <f t="shared" si="308"/>
        <v>22.5</v>
      </c>
      <c r="R3968" s="10">
        <f t="shared" si="309"/>
        <v>41801.711550925924</v>
      </c>
      <c r="S3968">
        <f t="shared" si="310"/>
        <v>41844.124305555553</v>
      </c>
      <c r="T3968">
        <f t="shared" si="312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307"/>
        <v>24</v>
      </c>
      <c r="Q3969">
        <f t="shared" si="308"/>
        <v>41</v>
      </c>
      <c r="R3969" s="10">
        <f t="shared" si="309"/>
        <v>42770.290590277778</v>
      </c>
      <c r="S3969">
        <f t="shared" si="310"/>
        <v>42800.290590277778</v>
      </c>
      <c r="T3969">
        <f t="shared" si="312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313">ROUND((E3970/D3970)*100,0)</f>
        <v>11</v>
      </c>
      <c r="Q3970">
        <f t="shared" si="308"/>
        <v>47.91</v>
      </c>
      <c r="R3970" s="10">
        <f t="shared" si="309"/>
        <v>42452.815659722226</v>
      </c>
      <c r="S3970">
        <f t="shared" si="310"/>
        <v>42512.815659722226</v>
      </c>
      <c r="T3970">
        <f t="shared" si="312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313"/>
        <v>7</v>
      </c>
      <c r="Q3971">
        <f t="shared" ref="Q3971:Q4034" si="314">IFERROR(ROUND(E3971/L3971,2),0)</f>
        <v>35.17</v>
      </c>
      <c r="R3971" s="10">
        <f t="shared" ref="R3971:R4034" si="315">(((J3971/60)/60)/24)+DATE(1970,1,1)</f>
        <v>42601.854699074072</v>
      </c>
      <c r="S3971">
        <f t="shared" ref="S3971:S4034" si="316">(((I3971/60)/60)/24)+DATE(1970,1,1)</f>
        <v>42611.163194444445</v>
      </c>
      <c r="T3971">
        <f t="shared" si="312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313"/>
        <v>0</v>
      </c>
      <c r="Q3972">
        <f t="shared" si="314"/>
        <v>5.5</v>
      </c>
      <c r="R3972" s="10">
        <f t="shared" si="315"/>
        <v>42447.863553240735</v>
      </c>
      <c r="S3972">
        <f t="shared" si="316"/>
        <v>42477.863553240735</v>
      </c>
      <c r="T3972">
        <f t="shared" si="312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13"/>
        <v>1</v>
      </c>
      <c r="Q3973">
        <f t="shared" si="314"/>
        <v>22.67</v>
      </c>
      <c r="R3973" s="10">
        <f t="shared" si="315"/>
        <v>41811.536180555559</v>
      </c>
      <c r="S3973">
        <f t="shared" si="316"/>
        <v>41841.536180555559</v>
      </c>
      <c r="T3973">
        <f t="shared" si="312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13"/>
        <v>21</v>
      </c>
      <c r="Q3974">
        <f t="shared" si="314"/>
        <v>26.38</v>
      </c>
      <c r="R3974" s="10">
        <f t="shared" si="315"/>
        <v>41981.067523148144</v>
      </c>
      <c r="S3974">
        <f t="shared" si="316"/>
        <v>42041.067523148144</v>
      </c>
      <c r="T3974">
        <f t="shared" si="312"/>
        <v>2015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13"/>
        <v>78</v>
      </c>
      <c r="Q3975">
        <f t="shared" si="314"/>
        <v>105.54</v>
      </c>
      <c r="R3975" s="10">
        <f t="shared" si="315"/>
        <v>42469.68414351852</v>
      </c>
      <c r="S3975">
        <f t="shared" si="316"/>
        <v>42499.166666666672</v>
      </c>
      <c r="T3975">
        <f t="shared" si="312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13"/>
        <v>32</v>
      </c>
      <c r="Q3976">
        <f t="shared" si="314"/>
        <v>29.09</v>
      </c>
      <c r="R3976" s="10">
        <f t="shared" si="315"/>
        <v>42493.546851851846</v>
      </c>
      <c r="S3976">
        <f t="shared" si="316"/>
        <v>42523.546851851846</v>
      </c>
      <c r="T3976">
        <f t="shared" si="312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13"/>
        <v>0</v>
      </c>
      <c r="Q3977">
        <f t="shared" si="314"/>
        <v>0</v>
      </c>
      <c r="R3977" s="10">
        <f t="shared" si="315"/>
        <v>42534.866875</v>
      </c>
      <c r="S3977">
        <f t="shared" si="316"/>
        <v>42564.866875</v>
      </c>
      <c r="T3977">
        <f t="shared" si="312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13"/>
        <v>48</v>
      </c>
      <c r="Q3978">
        <f t="shared" si="314"/>
        <v>62</v>
      </c>
      <c r="R3978" s="10">
        <f t="shared" si="315"/>
        <v>41830.858344907407</v>
      </c>
      <c r="S3978">
        <f t="shared" si="316"/>
        <v>41852.291666666664</v>
      </c>
      <c r="T3978">
        <f t="shared" si="312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13"/>
        <v>1</v>
      </c>
      <c r="Q3979">
        <f t="shared" si="314"/>
        <v>217.5</v>
      </c>
      <c r="R3979" s="10">
        <f t="shared" si="315"/>
        <v>42543.788564814815</v>
      </c>
      <c r="S3979">
        <f t="shared" si="316"/>
        <v>42573.788564814815</v>
      </c>
      <c r="T3979">
        <f t="shared" si="312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13"/>
        <v>11</v>
      </c>
      <c r="Q3980">
        <f t="shared" si="314"/>
        <v>26.75</v>
      </c>
      <c r="R3980" s="10">
        <f t="shared" si="315"/>
        <v>41975.642974537041</v>
      </c>
      <c r="S3980">
        <f t="shared" si="316"/>
        <v>42035.642974537041</v>
      </c>
      <c r="T3980">
        <f t="shared" si="312"/>
        <v>2015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13"/>
        <v>2</v>
      </c>
      <c r="Q3981">
        <f t="shared" si="314"/>
        <v>18.329999999999998</v>
      </c>
      <c r="R3981" s="10">
        <f t="shared" si="315"/>
        <v>42069.903437500005</v>
      </c>
      <c r="S3981">
        <f t="shared" si="316"/>
        <v>42092.833333333328</v>
      </c>
      <c r="T3981">
        <f t="shared" si="312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13"/>
        <v>18</v>
      </c>
      <c r="Q3982">
        <f t="shared" si="314"/>
        <v>64.290000000000006</v>
      </c>
      <c r="R3982" s="10">
        <f t="shared" si="315"/>
        <v>41795.598923611113</v>
      </c>
      <c r="S3982">
        <f t="shared" si="316"/>
        <v>41825.598923611113</v>
      </c>
      <c r="T3982">
        <f t="shared" si="312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13"/>
        <v>4</v>
      </c>
      <c r="Q3983">
        <f t="shared" si="314"/>
        <v>175</v>
      </c>
      <c r="R3983" s="10">
        <f t="shared" si="315"/>
        <v>42508.179965277777</v>
      </c>
      <c r="S3983">
        <f t="shared" si="316"/>
        <v>42568.179965277777</v>
      </c>
      <c r="T3983">
        <f t="shared" si="312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13"/>
        <v>20</v>
      </c>
      <c r="Q3984">
        <f t="shared" si="314"/>
        <v>34</v>
      </c>
      <c r="R3984" s="10">
        <f t="shared" si="315"/>
        <v>42132.809953703705</v>
      </c>
      <c r="S3984">
        <f t="shared" si="316"/>
        <v>42192.809953703705</v>
      </c>
      <c r="T3984">
        <f t="shared" si="312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13"/>
        <v>35</v>
      </c>
      <c r="Q3985">
        <f t="shared" si="314"/>
        <v>84.28</v>
      </c>
      <c r="R3985" s="10">
        <f t="shared" si="315"/>
        <v>41747.86986111111</v>
      </c>
      <c r="S3985">
        <f t="shared" si="316"/>
        <v>41779.290972222225</v>
      </c>
      <c r="T3985">
        <f t="shared" si="312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13"/>
        <v>6</v>
      </c>
      <c r="Q3986">
        <f t="shared" si="314"/>
        <v>9.5</v>
      </c>
      <c r="R3986" s="10">
        <f t="shared" si="315"/>
        <v>41920.963472222218</v>
      </c>
      <c r="S3986">
        <f t="shared" si="316"/>
        <v>41951</v>
      </c>
      <c r="T3986">
        <f t="shared" si="312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13"/>
        <v>32</v>
      </c>
      <c r="Q3987">
        <f t="shared" si="314"/>
        <v>33.74</v>
      </c>
      <c r="R3987" s="10">
        <f t="shared" si="315"/>
        <v>42399.707407407404</v>
      </c>
      <c r="S3987">
        <f t="shared" si="316"/>
        <v>42420.878472222219</v>
      </c>
      <c r="T3987">
        <f t="shared" si="312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13"/>
        <v>10</v>
      </c>
      <c r="Q3988">
        <f t="shared" si="314"/>
        <v>37.54</v>
      </c>
      <c r="R3988" s="10">
        <f t="shared" si="315"/>
        <v>42467.548541666663</v>
      </c>
      <c r="S3988">
        <f t="shared" si="316"/>
        <v>42496.544444444444</v>
      </c>
      <c r="T3988">
        <f t="shared" si="312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13"/>
        <v>38</v>
      </c>
      <c r="Q3989">
        <f t="shared" si="314"/>
        <v>11.62</v>
      </c>
      <c r="R3989" s="10">
        <f t="shared" si="315"/>
        <v>41765.92465277778</v>
      </c>
      <c r="S3989">
        <f t="shared" si="316"/>
        <v>41775.92465277778</v>
      </c>
      <c r="T3989">
        <f t="shared" si="312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13"/>
        <v>2</v>
      </c>
      <c r="Q3990">
        <f t="shared" si="314"/>
        <v>8</v>
      </c>
      <c r="R3990" s="10">
        <f t="shared" si="315"/>
        <v>42230.08116898148</v>
      </c>
      <c r="S3990">
        <f t="shared" si="316"/>
        <v>42245.08116898148</v>
      </c>
      <c r="T3990">
        <f t="shared" si="312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13"/>
        <v>0</v>
      </c>
      <c r="Q3991">
        <f t="shared" si="314"/>
        <v>0</v>
      </c>
      <c r="R3991" s="10">
        <f t="shared" si="315"/>
        <v>42286.749780092592</v>
      </c>
      <c r="S3991">
        <f t="shared" si="316"/>
        <v>42316.791446759264</v>
      </c>
      <c r="T3991">
        <f t="shared" si="312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13"/>
        <v>4</v>
      </c>
      <c r="Q3992">
        <f t="shared" si="314"/>
        <v>23</v>
      </c>
      <c r="R3992" s="10">
        <f t="shared" si="315"/>
        <v>42401.672372685185</v>
      </c>
      <c r="S3992">
        <f t="shared" si="316"/>
        <v>42431.672372685185</v>
      </c>
      <c r="T3992">
        <f t="shared" si="312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13"/>
        <v>20</v>
      </c>
      <c r="Q3993">
        <f t="shared" si="314"/>
        <v>100</v>
      </c>
      <c r="R3993" s="10">
        <f t="shared" si="315"/>
        <v>42125.644467592589</v>
      </c>
      <c r="S3993">
        <f t="shared" si="316"/>
        <v>42155.644467592589</v>
      </c>
      <c r="T3993">
        <f t="shared" si="312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13"/>
        <v>5</v>
      </c>
      <c r="Q3994">
        <f t="shared" si="314"/>
        <v>60.11</v>
      </c>
      <c r="R3994" s="10">
        <f t="shared" si="315"/>
        <v>42289.94049768518</v>
      </c>
      <c r="S3994">
        <f t="shared" si="316"/>
        <v>42349.982164351852</v>
      </c>
      <c r="T3994">
        <f t="shared" si="312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13"/>
        <v>0</v>
      </c>
      <c r="Q3995">
        <f t="shared" si="314"/>
        <v>3</v>
      </c>
      <c r="R3995" s="10">
        <f t="shared" si="315"/>
        <v>42107.864722222221</v>
      </c>
      <c r="S3995">
        <f t="shared" si="316"/>
        <v>42137.864722222221</v>
      </c>
      <c r="T3995">
        <f t="shared" si="312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13"/>
        <v>0</v>
      </c>
      <c r="Q3996">
        <f t="shared" si="314"/>
        <v>5</v>
      </c>
      <c r="R3996" s="10">
        <f t="shared" si="315"/>
        <v>41809.389930555553</v>
      </c>
      <c r="S3996">
        <f t="shared" si="316"/>
        <v>41839.389930555553</v>
      </c>
      <c r="T3996">
        <f t="shared" si="312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13"/>
        <v>35</v>
      </c>
      <c r="Q3997">
        <f t="shared" si="314"/>
        <v>17.5</v>
      </c>
      <c r="R3997" s="10">
        <f t="shared" si="315"/>
        <v>42019.683761574073</v>
      </c>
      <c r="S3997">
        <f t="shared" si="316"/>
        <v>42049.477083333331</v>
      </c>
      <c r="T3997">
        <f t="shared" si="312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13"/>
        <v>17</v>
      </c>
      <c r="Q3998">
        <f t="shared" si="314"/>
        <v>29.24</v>
      </c>
      <c r="R3998" s="10">
        <f t="shared" si="315"/>
        <v>41950.26694444444</v>
      </c>
      <c r="S3998">
        <f t="shared" si="316"/>
        <v>41963.669444444444</v>
      </c>
      <c r="T3998">
        <f t="shared" si="312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13"/>
        <v>0</v>
      </c>
      <c r="Q3999">
        <f t="shared" si="314"/>
        <v>0</v>
      </c>
      <c r="R3999" s="10">
        <f t="shared" si="315"/>
        <v>42069.391446759255</v>
      </c>
      <c r="S3999">
        <f t="shared" si="316"/>
        <v>42099.349780092598</v>
      </c>
      <c r="T3999">
        <f t="shared" si="312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13"/>
        <v>57</v>
      </c>
      <c r="Q4000">
        <f t="shared" si="314"/>
        <v>59.58</v>
      </c>
      <c r="R4000" s="10">
        <f t="shared" si="315"/>
        <v>42061.963263888887</v>
      </c>
      <c r="S4000">
        <f t="shared" si="316"/>
        <v>42091.921597222223</v>
      </c>
      <c r="T4000">
        <f t="shared" si="312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13"/>
        <v>17</v>
      </c>
      <c r="Q4001">
        <f t="shared" si="314"/>
        <v>82.57</v>
      </c>
      <c r="R4001" s="10">
        <f t="shared" si="315"/>
        <v>41842.828680555554</v>
      </c>
      <c r="S4001">
        <f t="shared" si="316"/>
        <v>41882.827650462961</v>
      </c>
      <c r="T4001">
        <f t="shared" si="312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13"/>
        <v>0</v>
      </c>
      <c r="Q4002">
        <f t="shared" si="314"/>
        <v>10</v>
      </c>
      <c r="R4002" s="10">
        <f t="shared" si="315"/>
        <v>42437.64534722222</v>
      </c>
      <c r="S4002">
        <f t="shared" si="316"/>
        <v>42497.603680555556</v>
      </c>
      <c r="T4002">
        <f t="shared" si="312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13"/>
        <v>38</v>
      </c>
      <c r="Q4003">
        <f t="shared" si="314"/>
        <v>32.36</v>
      </c>
      <c r="R4003" s="10">
        <f t="shared" si="315"/>
        <v>42775.964212962965</v>
      </c>
      <c r="S4003">
        <f t="shared" si="316"/>
        <v>42795.791666666672</v>
      </c>
      <c r="T4003">
        <f t="shared" si="312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13"/>
        <v>2</v>
      </c>
      <c r="Q4004">
        <f t="shared" si="314"/>
        <v>5.75</v>
      </c>
      <c r="R4004" s="10">
        <f t="shared" si="315"/>
        <v>41879.043530092589</v>
      </c>
      <c r="S4004">
        <f t="shared" si="316"/>
        <v>41909.043530092589</v>
      </c>
      <c r="T4004">
        <f t="shared" si="312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13"/>
        <v>10</v>
      </c>
      <c r="Q4005">
        <f t="shared" si="314"/>
        <v>100.5</v>
      </c>
      <c r="R4005" s="10">
        <f t="shared" si="315"/>
        <v>42020.587349537032</v>
      </c>
      <c r="S4005">
        <f t="shared" si="316"/>
        <v>42050.587349537032</v>
      </c>
      <c r="T4005">
        <f t="shared" si="312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13"/>
        <v>0</v>
      </c>
      <c r="Q4006">
        <f t="shared" si="314"/>
        <v>1</v>
      </c>
      <c r="R4006" s="10">
        <f t="shared" si="315"/>
        <v>41890.16269675926</v>
      </c>
      <c r="S4006">
        <f t="shared" si="316"/>
        <v>41920.16269675926</v>
      </c>
      <c r="T4006">
        <f t="shared" si="312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13"/>
        <v>1</v>
      </c>
      <c r="Q4007">
        <f t="shared" si="314"/>
        <v>20</v>
      </c>
      <c r="R4007" s="10">
        <f t="shared" si="315"/>
        <v>41872.807696759257</v>
      </c>
      <c r="S4007">
        <f t="shared" si="316"/>
        <v>41932.807696759257</v>
      </c>
      <c r="T4007">
        <f t="shared" si="312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13"/>
        <v>0</v>
      </c>
      <c r="Q4008">
        <f t="shared" si="314"/>
        <v>2</v>
      </c>
      <c r="R4008" s="10">
        <f t="shared" si="315"/>
        <v>42391.772997685184</v>
      </c>
      <c r="S4008">
        <f t="shared" si="316"/>
        <v>42416.772997685184</v>
      </c>
      <c r="T4008">
        <f t="shared" si="312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13"/>
        <v>0</v>
      </c>
      <c r="Q4009">
        <f t="shared" si="314"/>
        <v>5</v>
      </c>
      <c r="R4009" s="10">
        <f t="shared" si="315"/>
        <v>41848.772928240738</v>
      </c>
      <c r="S4009">
        <f t="shared" si="316"/>
        <v>41877.686111111114</v>
      </c>
      <c r="T4009">
        <f t="shared" si="312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13"/>
        <v>6</v>
      </c>
      <c r="Q4010">
        <f t="shared" si="314"/>
        <v>15</v>
      </c>
      <c r="R4010" s="10">
        <f t="shared" si="315"/>
        <v>42177.964201388888</v>
      </c>
      <c r="S4010">
        <f t="shared" si="316"/>
        <v>42207.964201388888</v>
      </c>
      <c r="T4010">
        <f t="shared" si="312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13"/>
        <v>4</v>
      </c>
      <c r="Q4011">
        <f t="shared" si="314"/>
        <v>25</v>
      </c>
      <c r="R4011" s="10">
        <f t="shared" si="315"/>
        <v>41851.700925925928</v>
      </c>
      <c r="S4011">
        <f t="shared" si="316"/>
        <v>41891.700925925928</v>
      </c>
      <c r="T4011">
        <f t="shared" si="312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13"/>
        <v>24</v>
      </c>
      <c r="Q4012">
        <f t="shared" si="314"/>
        <v>45.84</v>
      </c>
      <c r="R4012" s="10">
        <f t="shared" si="315"/>
        <v>41921.770439814813</v>
      </c>
      <c r="S4012">
        <f t="shared" si="316"/>
        <v>41938.770439814813</v>
      </c>
      <c r="T4012">
        <f t="shared" si="312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13"/>
        <v>8</v>
      </c>
      <c r="Q4013">
        <f t="shared" si="314"/>
        <v>4.75</v>
      </c>
      <c r="R4013" s="10">
        <f t="shared" si="315"/>
        <v>42002.54488425926</v>
      </c>
      <c r="S4013">
        <f t="shared" si="316"/>
        <v>42032.54488425926</v>
      </c>
      <c r="T4013">
        <f t="shared" si="312"/>
        <v>2015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13"/>
        <v>0</v>
      </c>
      <c r="Q4014">
        <f t="shared" si="314"/>
        <v>0</v>
      </c>
      <c r="R4014" s="10">
        <f t="shared" si="315"/>
        <v>42096.544548611113</v>
      </c>
      <c r="S4014">
        <f t="shared" si="316"/>
        <v>42126.544548611113</v>
      </c>
      <c r="T4014">
        <f t="shared" si="312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13"/>
        <v>1</v>
      </c>
      <c r="Q4015">
        <f t="shared" si="314"/>
        <v>13</v>
      </c>
      <c r="R4015" s="10">
        <f t="shared" si="315"/>
        <v>42021.301192129627</v>
      </c>
      <c r="S4015">
        <f t="shared" si="316"/>
        <v>42051.301192129627</v>
      </c>
      <c r="T4015">
        <f t="shared" si="312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13"/>
        <v>0</v>
      </c>
      <c r="Q4016">
        <f t="shared" si="314"/>
        <v>0</v>
      </c>
      <c r="R4016" s="10">
        <f t="shared" si="315"/>
        <v>42419.246168981481</v>
      </c>
      <c r="S4016">
        <f t="shared" si="316"/>
        <v>42434.246168981481</v>
      </c>
      <c r="T4016">
        <f t="shared" si="312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13"/>
        <v>0</v>
      </c>
      <c r="Q4017">
        <f t="shared" si="314"/>
        <v>1</v>
      </c>
      <c r="R4017" s="10">
        <f t="shared" si="315"/>
        <v>42174.780821759254</v>
      </c>
      <c r="S4017">
        <f t="shared" si="316"/>
        <v>42204.780821759254</v>
      </c>
      <c r="T4017">
        <f t="shared" si="312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13"/>
        <v>14</v>
      </c>
      <c r="Q4018">
        <f t="shared" si="314"/>
        <v>10</v>
      </c>
      <c r="R4018" s="10">
        <f t="shared" si="315"/>
        <v>41869.872685185182</v>
      </c>
      <c r="S4018">
        <f t="shared" si="316"/>
        <v>41899.872685185182</v>
      </c>
      <c r="T4018">
        <f t="shared" ref="T4018:T4081" si="317">YEAR(S4018)</f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13"/>
        <v>1</v>
      </c>
      <c r="Q4019">
        <f t="shared" si="314"/>
        <v>52.5</v>
      </c>
      <c r="R4019" s="10">
        <f t="shared" si="315"/>
        <v>41856.672152777777</v>
      </c>
      <c r="S4019">
        <f t="shared" si="316"/>
        <v>41886.672152777777</v>
      </c>
      <c r="T4019">
        <f t="shared" si="317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13"/>
        <v>9</v>
      </c>
      <c r="Q4020">
        <f t="shared" si="314"/>
        <v>32.5</v>
      </c>
      <c r="R4020" s="10">
        <f t="shared" si="315"/>
        <v>42620.91097222222</v>
      </c>
      <c r="S4020">
        <f t="shared" si="316"/>
        <v>42650.91097222222</v>
      </c>
      <c r="T4020">
        <f t="shared" si="317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13"/>
        <v>1</v>
      </c>
      <c r="Q4021">
        <f t="shared" si="314"/>
        <v>7.25</v>
      </c>
      <c r="R4021" s="10">
        <f t="shared" si="315"/>
        <v>42417.675879629634</v>
      </c>
      <c r="S4021">
        <f t="shared" si="316"/>
        <v>42475.686111111107</v>
      </c>
      <c r="T4021">
        <f t="shared" si="317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13"/>
        <v>17</v>
      </c>
      <c r="Q4022">
        <f t="shared" si="314"/>
        <v>33.33</v>
      </c>
      <c r="R4022" s="10">
        <f t="shared" si="315"/>
        <v>42057.190960648149</v>
      </c>
      <c r="S4022">
        <f t="shared" si="316"/>
        <v>42087.149293981478</v>
      </c>
      <c r="T4022">
        <f t="shared" si="317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13"/>
        <v>1</v>
      </c>
      <c r="Q4023">
        <f t="shared" si="314"/>
        <v>62.5</v>
      </c>
      <c r="R4023" s="10">
        <f t="shared" si="315"/>
        <v>41878.911550925928</v>
      </c>
      <c r="S4023">
        <f t="shared" si="316"/>
        <v>41938.911550925928</v>
      </c>
      <c r="T4023">
        <f t="shared" si="317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13"/>
        <v>70</v>
      </c>
      <c r="Q4024">
        <f t="shared" si="314"/>
        <v>63.56</v>
      </c>
      <c r="R4024" s="10">
        <f t="shared" si="315"/>
        <v>41990.584108796291</v>
      </c>
      <c r="S4024">
        <f t="shared" si="316"/>
        <v>42036.120833333334</v>
      </c>
      <c r="T4024">
        <f t="shared" si="317"/>
        <v>2015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13"/>
        <v>0</v>
      </c>
      <c r="Q4025">
        <f t="shared" si="314"/>
        <v>0</v>
      </c>
      <c r="R4025" s="10">
        <f t="shared" si="315"/>
        <v>42408.999571759254</v>
      </c>
      <c r="S4025">
        <f t="shared" si="316"/>
        <v>42453.957905092597</v>
      </c>
      <c r="T4025">
        <f t="shared" si="317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13"/>
        <v>1</v>
      </c>
      <c r="Q4026">
        <f t="shared" si="314"/>
        <v>10</v>
      </c>
      <c r="R4026" s="10">
        <f t="shared" si="315"/>
        <v>42217.670104166667</v>
      </c>
      <c r="S4026">
        <f t="shared" si="316"/>
        <v>42247.670104166667</v>
      </c>
      <c r="T4026">
        <f t="shared" si="317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13"/>
        <v>5</v>
      </c>
      <c r="Q4027">
        <f t="shared" si="314"/>
        <v>62.5</v>
      </c>
      <c r="R4027" s="10">
        <f t="shared" si="315"/>
        <v>42151.237685185188</v>
      </c>
      <c r="S4027">
        <f t="shared" si="316"/>
        <v>42211.237685185188</v>
      </c>
      <c r="T4027">
        <f t="shared" si="317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13"/>
        <v>0</v>
      </c>
      <c r="Q4028">
        <f t="shared" si="314"/>
        <v>0</v>
      </c>
      <c r="R4028" s="10">
        <f t="shared" si="315"/>
        <v>42282.655543981484</v>
      </c>
      <c r="S4028">
        <f t="shared" si="316"/>
        <v>42342.697210648148</v>
      </c>
      <c r="T4028">
        <f t="shared" si="317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13"/>
        <v>7</v>
      </c>
      <c r="Q4029">
        <f t="shared" si="314"/>
        <v>30.71</v>
      </c>
      <c r="R4029" s="10">
        <f t="shared" si="315"/>
        <v>42768.97084490741</v>
      </c>
      <c r="S4029">
        <f t="shared" si="316"/>
        <v>42789.041666666672</v>
      </c>
      <c r="T4029">
        <f t="shared" si="317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13"/>
        <v>28</v>
      </c>
      <c r="Q4030">
        <f t="shared" si="314"/>
        <v>51</v>
      </c>
      <c r="R4030" s="10">
        <f t="shared" si="315"/>
        <v>41765.938657407409</v>
      </c>
      <c r="S4030">
        <f t="shared" si="316"/>
        <v>41795.938657407409</v>
      </c>
      <c r="T4030">
        <f t="shared" si="317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13"/>
        <v>0</v>
      </c>
      <c r="Q4031">
        <f t="shared" si="314"/>
        <v>0</v>
      </c>
      <c r="R4031" s="10">
        <f t="shared" si="315"/>
        <v>42322.025115740747</v>
      </c>
      <c r="S4031">
        <f t="shared" si="316"/>
        <v>42352.025115740747</v>
      </c>
      <c r="T4031">
        <f t="shared" si="317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13"/>
        <v>16</v>
      </c>
      <c r="Q4032">
        <f t="shared" si="314"/>
        <v>66.67</v>
      </c>
      <c r="R4032" s="10">
        <f t="shared" si="315"/>
        <v>42374.655081018514</v>
      </c>
      <c r="S4032">
        <f t="shared" si="316"/>
        <v>42403.784027777772</v>
      </c>
      <c r="T4032">
        <f t="shared" si="317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13"/>
        <v>0</v>
      </c>
      <c r="Q4033">
        <f t="shared" si="314"/>
        <v>0</v>
      </c>
      <c r="R4033" s="10">
        <f t="shared" si="315"/>
        <v>41941.585231481484</v>
      </c>
      <c r="S4033">
        <f t="shared" si="316"/>
        <v>41991.626898148148</v>
      </c>
      <c r="T4033">
        <f t="shared" si="317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318">ROUND((E4034/D4034)*100,0)</f>
        <v>7</v>
      </c>
      <c r="Q4034">
        <f t="shared" si="314"/>
        <v>59</v>
      </c>
      <c r="R4034" s="10">
        <f t="shared" si="315"/>
        <v>42293.809212962966</v>
      </c>
      <c r="S4034">
        <f t="shared" si="316"/>
        <v>42353.85087962963</v>
      </c>
      <c r="T4034">
        <f t="shared" si="317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318"/>
        <v>26</v>
      </c>
      <c r="Q4035">
        <f t="shared" ref="Q4035:Q4098" si="319">IFERROR(ROUND(E4035/L4035,2),0)</f>
        <v>65.34</v>
      </c>
      <c r="R4035" s="10">
        <f t="shared" ref="R4035:R4098" si="320">(((J4035/60)/60)/24)+DATE(1970,1,1)</f>
        <v>42614.268796296295</v>
      </c>
      <c r="S4035">
        <f t="shared" ref="S4035:S4098" si="321">(((I4035/60)/60)/24)+DATE(1970,1,1)</f>
        <v>42645.375</v>
      </c>
      <c r="T4035">
        <f t="shared" si="317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318"/>
        <v>1</v>
      </c>
      <c r="Q4036">
        <f t="shared" si="319"/>
        <v>100</v>
      </c>
      <c r="R4036" s="10">
        <f t="shared" si="320"/>
        <v>42067.947337962964</v>
      </c>
      <c r="S4036">
        <f t="shared" si="321"/>
        <v>42097.905671296292</v>
      </c>
      <c r="T4036">
        <f t="shared" si="317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18"/>
        <v>37</v>
      </c>
      <c r="Q4037">
        <f t="shared" si="319"/>
        <v>147.4</v>
      </c>
      <c r="R4037" s="10">
        <f t="shared" si="320"/>
        <v>41903.882951388885</v>
      </c>
      <c r="S4037">
        <f t="shared" si="321"/>
        <v>41933.882951388885</v>
      </c>
      <c r="T4037">
        <f t="shared" si="317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18"/>
        <v>47</v>
      </c>
      <c r="Q4038">
        <f t="shared" si="319"/>
        <v>166.06</v>
      </c>
      <c r="R4038" s="10">
        <f t="shared" si="320"/>
        <v>41804.937083333331</v>
      </c>
      <c r="S4038">
        <f t="shared" si="321"/>
        <v>41821.9375</v>
      </c>
      <c r="T4038">
        <f t="shared" si="317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18"/>
        <v>11</v>
      </c>
      <c r="Q4039">
        <f t="shared" si="319"/>
        <v>40</v>
      </c>
      <c r="R4039" s="10">
        <f t="shared" si="320"/>
        <v>42497.070775462969</v>
      </c>
      <c r="S4039">
        <f t="shared" si="321"/>
        <v>42514.600694444445</v>
      </c>
      <c r="T4039">
        <f t="shared" si="317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18"/>
        <v>12</v>
      </c>
      <c r="Q4040">
        <f t="shared" si="319"/>
        <v>75.25</v>
      </c>
      <c r="R4040" s="10">
        <f t="shared" si="320"/>
        <v>41869.798726851855</v>
      </c>
      <c r="S4040">
        <f t="shared" si="321"/>
        <v>41929.798726851855</v>
      </c>
      <c r="T4040">
        <f t="shared" si="317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18"/>
        <v>60</v>
      </c>
      <c r="Q4041">
        <f t="shared" si="319"/>
        <v>60</v>
      </c>
      <c r="R4041" s="10">
        <f t="shared" si="320"/>
        <v>42305.670914351853</v>
      </c>
      <c r="S4041">
        <f t="shared" si="321"/>
        <v>42339.249305555553</v>
      </c>
      <c r="T4041">
        <f t="shared" si="317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18"/>
        <v>31</v>
      </c>
      <c r="Q4042">
        <f t="shared" si="319"/>
        <v>1250</v>
      </c>
      <c r="R4042" s="10">
        <f t="shared" si="320"/>
        <v>42144.231527777782</v>
      </c>
      <c r="S4042">
        <f t="shared" si="321"/>
        <v>42203.125</v>
      </c>
      <c r="T4042">
        <f t="shared" si="317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18"/>
        <v>0</v>
      </c>
      <c r="Q4043">
        <f t="shared" si="319"/>
        <v>10.5</v>
      </c>
      <c r="R4043" s="10">
        <f t="shared" si="320"/>
        <v>42559.474004629628</v>
      </c>
      <c r="S4043">
        <f t="shared" si="321"/>
        <v>42619.474004629628</v>
      </c>
      <c r="T4043">
        <f t="shared" si="317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18"/>
        <v>0</v>
      </c>
      <c r="Q4044">
        <f t="shared" si="319"/>
        <v>7</v>
      </c>
      <c r="R4044" s="10">
        <f t="shared" si="320"/>
        <v>41995.084074074075</v>
      </c>
      <c r="S4044">
        <f t="shared" si="321"/>
        <v>42024.802777777775</v>
      </c>
      <c r="T4044">
        <f t="shared" si="317"/>
        <v>2015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18"/>
        <v>0</v>
      </c>
      <c r="Q4045">
        <f t="shared" si="319"/>
        <v>0</v>
      </c>
      <c r="R4045" s="10">
        <f t="shared" si="320"/>
        <v>41948.957465277781</v>
      </c>
      <c r="S4045">
        <f t="shared" si="321"/>
        <v>41963.957465277781</v>
      </c>
      <c r="T4045">
        <f t="shared" si="317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18"/>
        <v>38</v>
      </c>
      <c r="Q4046">
        <f t="shared" si="319"/>
        <v>56.25</v>
      </c>
      <c r="R4046" s="10">
        <f t="shared" si="320"/>
        <v>42074.219699074078</v>
      </c>
      <c r="S4046">
        <f t="shared" si="321"/>
        <v>42104.208333333328</v>
      </c>
      <c r="T4046">
        <f t="shared" si="317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18"/>
        <v>0</v>
      </c>
      <c r="Q4047">
        <f t="shared" si="319"/>
        <v>1</v>
      </c>
      <c r="R4047" s="10">
        <f t="shared" si="320"/>
        <v>41842.201261574075</v>
      </c>
      <c r="S4047">
        <f t="shared" si="321"/>
        <v>41872.201261574075</v>
      </c>
      <c r="T4047">
        <f t="shared" si="317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18"/>
        <v>8</v>
      </c>
      <c r="Q4048">
        <f t="shared" si="319"/>
        <v>38.33</v>
      </c>
      <c r="R4048" s="10">
        <f t="shared" si="320"/>
        <v>41904.650578703702</v>
      </c>
      <c r="S4048">
        <f t="shared" si="321"/>
        <v>41934.650578703702</v>
      </c>
      <c r="T4048">
        <f t="shared" si="317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18"/>
        <v>2</v>
      </c>
      <c r="Q4049">
        <f t="shared" si="319"/>
        <v>27.5</v>
      </c>
      <c r="R4049" s="10">
        <f t="shared" si="320"/>
        <v>41991.022488425922</v>
      </c>
      <c r="S4049">
        <f t="shared" si="321"/>
        <v>42015.041666666672</v>
      </c>
      <c r="T4049">
        <f t="shared" si="317"/>
        <v>2015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18"/>
        <v>18</v>
      </c>
      <c r="Q4050">
        <f t="shared" si="319"/>
        <v>32.979999999999997</v>
      </c>
      <c r="R4050" s="10">
        <f t="shared" si="320"/>
        <v>42436.509108796294</v>
      </c>
      <c r="S4050">
        <f t="shared" si="321"/>
        <v>42471.467442129629</v>
      </c>
      <c r="T4050">
        <f t="shared" si="317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18"/>
        <v>0</v>
      </c>
      <c r="Q4051">
        <f t="shared" si="319"/>
        <v>16</v>
      </c>
      <c r="R4051" s="10">
        <f t="shared" si="320"/>
        <v>42169.958506944444</v>
      </c>
      <c r="S4051">
        <f t="shared" si="321"/>
        <v>42199.958506944444</v>
      </c>
      <c r="T4051">
        <f t="shared" si="317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18"/>
        <v>0</v>
      </c>
      <c r="Q4052">
        <f t="shared" si="319"/>
        <v>1</v>
      </c>
      <c r="R4052" s="10">
        <f t="shared" si="320"/>
        <v>41905.636469907404</v>
      </c>
      <c r="S4052">
        <f t="shared" si="321"/>
        <v>41935.636469907404</v>
      </c>
      <c r="T4052">
        <f t="shared" si="317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18"/>
        <v>0</v>
      </c>
      <c r="Q4053">
        <f t="shared" si="319"/>
        <v>0</v>
      </c>
      <c r="R4053" s="10">
        <f t="shared" si="320"/>
        <v>41761.810150462967</v>
      </c>
      <c r="S4053">
        <f t="shared" si="321"/>
        <v>41768.286805555559</v>
      </c>
      <c r="T4053">
        <f t="shared" si="317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18"/>
        <v>38</v>
      </c>
      <c r="Q4054">
        <f t="shared" si="319"/>
        <v>86.62</v>
      </c>
      <c r="R4054" s="10">
        <f t="shared" si="320"/>
        <v>41865.878657407404</v>
      </c>
      <c r="S4054">
        <f t="shared" si="321"/>
        <v>41925.878657407404</v>
      </c>
      <c r="T4054">
        <f t="shared" si="317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18"/>
        <v>22</v>
      </c>
      <c r="Q4055">
        <f t="shared" si="319"/>
        <v>55</v>
      </c>
      <c r="R4055" s="10">
        <f t="shared" si="320"/>
        <v>41928.690138888887</v>
      </c>
      <c r="S4055">
        <f t="shared" si="321"/>
        <v>41958.833333333328</v>
      </c>
      <c r="T4055">
        <f t="shared" si="317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18"/>
        <v>0</v>
      </c>
      <c r="Q4056">
        <f t="shared" si="319"/>
        <v>0</v>
      </c>
      <c r="R4056" s="10">
        <f t="shared" si="320"/>
        <v>42613.841261574074</v>
      </c>
      <c r="S4056">
        <f t="shared" si="321"/>
        <v>42644.166666666672</v>
      </c>
      <c r="T4056">
        <f t="shared" si="317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18"/>
        <v>18</v>
      </c>
      <c r="Q4057">
        <f t="shared" si="319"/>
        <v>41.95</v>
      </c>
      <c r="R4057" s="10">
        <f t="shared" si="320"/>
        <v>41779.648506944446</v>
      </c>
      <c r="S4057">
        <f t="shared" si="321"/>
        <v>41809.648506944446</v>
      </c>
      <c r="T4057">
        <f t="shared" si="317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18"/>
        <v>53</v>
      </c>
      <c r="Q4058">
        <f t="shared" si="319"/>
        <v>88.33</v>
      </c>
      <c r="R4058" s="10">
        <f t="shared" si="320"/>
        <v>42534.933321759265</v>
      </c>
      <c r="S4058">
        <f t="shared" si="321"/>
        <v>42554.832638888889</v>
      </c>
      <c r="T4058">
        <f t="shared" si="317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18"/>
        <v>22</v>
      </c>
      <c r="Q4059">
        <f t="shared" si="319"/>
        <v>129.16999999999999</v>
      </c>
      <c r="R4059" s="10">
        <f t="shared" si="320"/>
        <v>42310.968518518523</v>
      </c>
      <c r="S4059">
        <f t="shared" si="321"/>
        <v>42333.958333333328</v>
      </c>
      <c r="T4059">
        <f t="shared" si="317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18"/>
        <v>3</v>
      </c>
      <c r="Q4060">
        <f t="shared" si="319"/>
        <v>23.75</v>
      </c>
      <c r="R4060" s="10">
        <f t="shared" si="320"/>
        <v>42446.060694444444</v>
      </c>
      <c r="S4060">
        <f t="shared" si="321"/>
        <v>42461.165972222225</v>
      </c>
      <c r="T4060">
        <f t="shared" si="317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18"/>
        <v>3</v>
      </c>
      <c r="Q4061">
        <f t="shared" si="319"/>
        <v>35.71</v>
      </c>
      <c r="R4061" s="10">
        <f t="shared" si="320"/>
        <v>41866.640648148146</v>
      </c>
      <c r="S4061">
        <f t="shared" si="321"/>
        <v>41898.125</v>
      </c>
      <c r="T4061">
        <f t="shared" si="317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18"/>
        <v>3</v>
      </c>
      <c r="Q4062">
        <f t="shared" si="319"/>
        <v>57</v>
      </c>
      <c r="R4062" s="10">
        <f t="shared" si="320"/>
        <v>41779.695092592592</v>
      </c>
      <c r="S4062">
        <f t="shared" si="321"/>
        <v>41813.666666666664</v>
      </c>
      <c r="T4062">
        <f t="shared" si="317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18"/>
        <v>0</v>
      </c>
      <c r="Q4063">
        <f t="shared" si="319"/>
        <v>0</v>
      </c>
      <c r="R4063" s="10">
        <f t="shared" si="320"/>
        <v>42421.141469907408</v>
      </c>
      <c r="S4063">
        <f t="shared" si="321"/>
        <v>42481.099803240737</v>
      </c>
      <c r="T4063">
        <f t="shared" si="317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18"/>
        <v>2</v>
      </c>
      <c r="Q4064">
        <f t="shared" si="319"/>
        <v>163.33000000000001</v>
      </c>
      <c r="R4064" s="10">
        <f t="shared" si="320"/>
        <v>42523.739212962959</v>
      </c>
      <c r="S4064">
        <f t="shared" si="321"/>
        <v>42553.739212962959</v>
      </c>
      <c r="T4064">
        <f t="shared" si="317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18"/>
        <v>1</v>
      </c>
      <c r="Q4065">
        <f t="shared" si="319"/>
        <v>15</v>
      </c>
      <c r="R4065" s="10">
        <f t="shared" si="320"/>
        <v>41787.681527777779</v>
      </c>
      <c r="S4065">
        <f t="shared" si="321"/>
        <v>41817.681527777779</v>
      </c>
      <c r="T4065">
        <f t="shared" si="317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18"/>
        <v>19</v>
      </c>
      <c r="Q4066">
        <f t="shared" si="319"/>
        <v>64.17</v>
      </c>
      <c r="R4066" s="10">
        <f t="shared" si="320"/>
        <v>42093.588263888887</v>
      </c>
      <c r="S4066">
        <f t="shared" si="321"/>
        <v>42123.588263888887</v>
      </c>
      <c r="T4066">
        <f t="shared" si="317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18"/>
        <v>1</v>
      </c>
      <c r="Q4067">
        <f t="shared" si="319"/>
        <v>6.75</v>
      </c>
      <c r="R4067" s="10">
        <f t="shared" si="320"/>
        <v>41833.951516203706</v>
      </c>
      <c r="S4067">
        <f t="shared" si="321"/>
        <v>41863.951516203706</v>
      </c>
      <c r="T4067">
        <f t="shared" si="317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18"/>
        <v>0</v>
      </c>
      <c r="Q4068">
        <f t="shared" si="319"/>
        <v>25</v>
      </c>
      <c r="R4068" s="10">
        <f t="shared" si="320"/>
        <v>42479.039212962962</v>
      </c>
      <c r="S4068">
        <f t="shared" si="321"/>
        <v>42509.039212962962</v>
      </c>
      <c r="T4068">
        <f t="shared" si="317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18"/>
        <v>61</v>
      </c>
      <c r="Q4069">
        <f t="shared" si="319"/>
        <v>179.12</v>
      </c>
      <c r="R4069" s="10">
        <f t="shared" si="320"/>
        <v>42235.117476851854</v>
      </c>
      <c r="S4069">
        <f t="shared" si="321"/>
        <v>42275.117476851854</v>
      </c>
      <c r="T4069">
        <f t="shared" si="317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18"/>
        <v>1</v>
      </c>
      <c r="Q4070">
        <f t="shared" si="319"/>
        <v>34.950000000000003</v>
      </c>
      <c r="R4070" s="10">
        <f t="shared" si="320"/>
        <v>42718.963599537034</v>
      </c>
      <c r="S4070">
        <f t="shared" si="321"/>
        <v>42748.961805555555</v>
      </c>
      <c r="T4070">
        <f t="shared" si="317"/>
        <v>2017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18"/>
        <v>34</v>
      </c>
      <c r="Q4071">
        <f t="shared" si="319"/>
        <v>33.08</v>
      </c>
      <c r="R4071" s="10">
        <f t="shared" si="320"/>
        <v>42022.661527777775</v>
      </c>
      <c r="S4071">
        <f t="shared" si="321"/>
        <v>42063.5</v>
      </c>
      <c r="T4071">
        <f t="shared" si="317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18"/>
        <v>17</v>
      </c>
      <c r="Q4072">
        <f t="shared" si="319"/>
        <v>27.5</v>
      </c>
      <c r="R4072" s="10">
        <f t="shared" si="320"/>
        <v>42031.666898148149</v>
      </c>
      <c r="S4072">
        <f t="shared" si="321"/>
        <v>42064.125</v>
      </c>
      <c r="T4072">
        <f t="shared" si="317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18"/>
        <v>0</v>
      </c>
      <c r="Q4073">
        <f t="shared" si="319"/>
        <v>0</v>
      </c>
      <c r="R4073" s="10">
        <f t="shared" si="320"/>
        <v>42700.804756944446</v>
      </c>
      <c r="S4073">
        <f t="shared" si="321"/>
        <v>42730.804756944446</v>
      </c>
      <c r="T4073">
        <f t="shared" si="317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18"/>
        <v>0</v>
      </c>
      <c r="Q4074">
        <f t="shared" si="319"/>
        <v>2</v>
      </c>
      <c r="R4074" s="10">
        <f t="shared" si="320"/>
        <v>41812.77443287037</v>
      </c>
      <c r="S4074">
        <f t="shared" si="321"/>
        <v>41872.77443287037</v>
      </c>
      <c r="T4074">
        <f t="shared" si="317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18"/>
        <v>1</v>
      </c>
      <c r="Q4075">
        <f t="shared" si="319"/>
        <v>18.5</v>
      </c>
      <c r="R4075" s="10">
        <f t="shared" si="320"/>
        <v>42078.34520833334</v>
      </c>
      <c r="S4075">
        <f t="shared" si="321"/>
        <v>42133.166666666672</v>
      </c>
      <c r="T4075">
        <f t="shared" si="317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18"/>
        <v>27</v>
      </c>
      <c r="Q4076">
        <f t="shared" si="319"/>
        <v>35</v>
      </c>
      <c r="R4076" s="10">
        <f t="shared" si="320"/>
        <v>42283.552951388891</v>
      </c>
      <c r="S4076">
        <f t="shared" si="321"/>
        <v>42313.594618055555</v>
      </c>
      <c r="T4076">
        <f t="shared" si="317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18"/>
        <v>29</v>
      </c>
      <c r="Q4077">
        <f t="shared" si="319"/>
        <v>44.31</v>
      </c>
      <c r="R4077" s="10">
        <f t="shared" si="320"/>
        <v>41779.045937499999</v>
      </c>
      <c r="S4077">
        <f t="shared" si="321"/>
        <v>41820.727777777778</v>
      </c>
      <c r="T4077">
        <f t="shared" si="317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18"/>
        <v>0</v>
      </c>
      <c r="Q4078">
        <f t="shared" si="319"/>
        <v>0</v>
      </c>
      <c r="R4078" s="10">
        <f t="shared" si="320"/>
        <v>41905.795706018522</v>
      </c>
      <c r="S4078">
        <f t="shared" si="321"/>
        <v>41933.82708333333</v>
      </c>
      <c r="T4078">
        <f t="shared" si="317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18"/>
        <v>9</v>
      </c>
      <c r="Q4079">
        <f t="shared" si="319"/>
        <v>222.5</v>
      </c>
      <c r="R4079" s="10">
        <f t="shared" si="320"/>
        <v>42695.7105787037</v>
      </c>
      <c r="S4079">
        <f t="shared" si="321"/>
        <v>42725.7105787037</v>
      </c>
      <c r="T4079">
        <f t="shared" si="317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18"/>
        <v>0</v>
      </c>
      <c r="Q4080">
        <f t="shared" si="319"/>
        <v>0</v>
      </c>
      <c r="R4080" s="10">
        <f t="shared" si="320"/>
        <v>42732.787523148145</v>
      </c>
      <c r="S4080">
        <f t="shared" si="321"/>
        <v>42762.787523148145</v>
      </c>
      <c r="T4080">
        <f t="shared" si="317"/>
        <v>2017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18"/>
        <v>0</v>
      </c>
      <c r="Q4081">
        <f t="shared" si="319"/>
        <v>5</v>
      </c>
      <c r="R4081" s="10">
        <f t="shared" si="320"/>
        <v>42510.938900462963</v>
      </c>
      <c r="S4081">
        <f t="shared" si="321"/>
        <v>42540.938900462963</v>
      </c>
      <c r="T4081">
        <f t="shared" si="317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18"/>
        <v>0</v>
      </c>
      <c r="Q4082">
        <f t="shared" si="319"/>
        <v>0</v>
      </c>
      <c r="R4082" s="10">
        <f t="shared" si="320"/>
        <v>42511.698101851856</v>
      </c>
      <c r="S4082">
        <f t="shared" si="321"/>
        <v>42535.787500000006</v>
      </c>
      <c r="T4082">
        <f t="shared" ref="T4082:T4115" si="322">YEAR(S4082)</f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18"/>
        <v>16</v>
      </c>
      <c r="Q4083">
        <f t="shared" si="319"/>
        <v>29.17</v>
      </c>
      <c r="R4083" s="10">
        <f t="shared" si="320"/>
        <v>42041.581307870365</v>
      </c>
      <c r="S4083">
        <f t="shared" si="321"/>
        <v>42071.539641203708</v>
      </c>
      <c r="T4083">
        <f t="shared" si="322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18"/>
        <v>2</v>
      </c>
      <c r="Q4084">
        <f t="shared" si="319"/>
        <v>1.5</v>
      </c>
      <c r="R4084" s="10">
        <f t="shared" si="320"/>
        <v>42307.189270833333</v>
      </c>
      <c r="S4084">
        <f t="shared" si="321"/>
        <v>42322.958333333328</v>
      </c>
      <c r="T4084">
        <f t="shared" si="322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18"/>
        <v>22</v>
      </c>
      <c r="Q4085">
        <f t="shared" si="319"/>
        <v>126.5</v>
      </c>
      <c r="R4085" s="10">
        <f t="shared" si="320"/>
        <v>42353.761759259258</v>
      </c>
      <c r="S4085">
        <f t="shared" si="321"/>
        <v>42383.761759259258</v>
      </c>
      <c r="T4085">
        <f t="shared" si="322"/>
        <v>2016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18"/>
        <v>0</v>
      </c>
      <c r="Q4086">
        <f t="shared" si="319"/>
        <v>10</v>
      </c>
      <c r="R4086" s="10">
        <f t="shared" si="320"/>
        <v>42622.436412037037</v>
      </c>
      <c r="S4086">
        <f t="shared" si="321"/>
        <v>42652.436412037037</v>
      </c>
      <c r="T4086">
        <f t="shared" si="322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18"/>
        <v>0</v>
      </c>
      <c r="Q4087">
        <f t="shared" si="319"/>
        <v>10</v>
      </c>
      <c r="R4087" s="10">
        <f t="shared" si="320"/>
        <v>42058.603877314818</v>
      </c>
      <c r="S4087">
        <f t="shared" si="321"/>
        <v>42087.165972222225</v>
      </c>
      <c r="T4087">
        <f t="shared" si="322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18"/>
        <v>5</v>
      </c>
      <c r="Q4088">
        <f t="shared" si="319"/>
        <v>9.4</v>
      </c>
      <c r="R4088" s="10">
        <f t="shared" si="320"/>
        <v>42304.940960648149</v>
      </c>
      <c r="S4088">
        <f t="shared" si="321"/>
        <v>42329.166666666672</v>
      </c>
      <c r="T4088">
        <f t="shared" si="322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18"/>
        <v>0</v>
      </c>
      <c r="Q4089">
        <f t="shared" si="319"/>
        <v>0</v>
      </c>
      <c r="R4089" s="10">
        <f t="shared" si="320"/>
        <v>42538.742893518516</v>
      </c>
      <c r="S4089">
        <f t="shared" si="321"/>
        <v>42568.742893518516</v>
      </c>
      <c r="T4089">
        <f t="shared" si="322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18"/>
        <v>11</v>
      </c>
      <c r="Q4090">
        <f t="shared" si="319"/>
        <v>72</v>
      </c>
      <c r="R4090" s="10">
        <f t="shared" si="320"/>
        <v>41990.612546296295</v>
      </c>
      <c r="S4090">
        <f t="shared" si="321"/>
        <v>42020.434722222228</v>
      </c>
      <c r="T4090">
        <f t="shared" si="322"/>
        <v>2015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18"/>
        <v>5</v>
      </c>
      <c r="Q4091">
        <f t="shared" si="319"/>
        <v>30</v>
      </c>
      <c r="R4091" s="10">
        <f t="shared" si="320"/>
        <v>42122.732499999998</v>
      </c>
      <c r="S4091">
        <f t="shared" si="321"/>
        <v>42155.732638888891</v>
      </c>
      <c r="T4091">
        <f t="shared" si="322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18"/>
        <v>3</v>
      </c>
      <c r="Q4092">
        <f t="shared" si="319"/>
        <v>10.67</v>
      </c>
      <c r="R4092" s="10">
        <f t="shared" si="320"/>
        <v>42209.67288194444</v>
      </c>
      <c r="S4092">
        <f t="shared" si="321"/>
        <v>42223.625</v>
      </c>
      <c r="T4092">
        <f t="shared" si="322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18"/>
        <v>13</v>
      </c>
      <c r="Q4093">
        <f t="shared" si="319"/>
        <v>25.5</v>
      </c>
      <c r="R4093" s="10">
        <f t="shared" si="320"/>
        <v>41990.506377314814</v>
      </c>
      <c r="S4093">
        <f t="shared" si="321"/>
        <v>42020.506377314814</v>
      </c>
      <c r="T4093">
        <f t="shared" si="322"/>
        <v>2015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18"/>
        <v>0</v>
      </c>
      <c r="Q4094">
        <f t="shared" si="319"/>
        <v>20</v>
      </c>
      <c r="R4094" s="10">
        <f t="shared" si="320"/>
        <v>42039.194988425923</v>
      </c>
      <c r="S4094">
        <f t="shared" si="321"/>
        <v>42099.153321759266</v>
      </c>
      <c r="T4094">
        <f t="shared" si="322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18"/>
        <v>2</v>
      </c>
      <c r="Q4095">
        <f t="shared" si="319"/>
        <v>15</v>
      </c>
      <c r="R4095" s="10">
        <f t="shared" si="320"/>
        <v>42178.815891203703</v>
      </c>
      <c r="S4095">
        <f t="shared" si="321"/>
        <v>42238.815891203703</v>
      </c>
      <c r="T4095">
        <f t="shared" si="322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18"/>
        <v>37</v>
      </c>
      <c r="Q4096">
        <f t="shared" si="319"/>
        <v>91.25</v>
      </c>
      <c r="R4096" s="10">
        <f t="shared" si="320"/>
        <v>41890.086805555555</v>
      </c>
      <c r="S4096">
        <f t="shared" si="321"/>
        <v>41934.207638888889</v>
      </c>
      <c r="T4096">
        <f t="shared" si="322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18"/>
        <v>3</v>
      </c>
      <c r="Q4097">
        <f t="shared" si="319"/>
        <v>800</v>
      </c>
      <c r="R4097" s="10">
        <f t="shared" si="320"/>
        <v>42693.031828703708</v>
      </c>
      <c r="S4097">
        <f t="shared" si="321"/>
        <v>42723.031828703708</v>
      </c>
      <c r="T4097">
        <f t="shared" si="322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323">ROUND((E4098/D4098)*100,0)</f>
        <v>11</v>
      </c>
      <c r="Q4098">
        <f t="shared" si="319"/>
        <v>80</v>
      </c>
      <c r="R4098" s="10">
        <f t="shared" si="320"/>
        <v>42750.530312499999</v>
      </c>
      <c r="S4098">
        <f t="shared" si="321"/>
        <v>42794.368749999994</v>
      </c>
      <c r="T4098">
        <f t="shared" si="322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323"/>
        <v>0</v>
      </c>
      <c r="Q4099">
        <f t="shared" ref="Q4099:Q4115" si="324">IFERROR(ROUND(E4099/L4099,2),0)</f>
        <v>0</v>
      </c>
      <c r="R4099" s="10">
        <f t="shared" ref="R4099:R4115" si="325">(((J4099/60)/60)/24)+DATE(1970,1,1)</f>
        <v>42344.824502314819</v>
      </c>
      <c r="S4099">
        <f t="shared" ref="S4099:S4115" si="326">(((I4099/60)/60)/24)+DATE(1970,1,1)</f>
        <v>42400.996527777781</v>
      </c>
      <c r="T4099">
        <f t="shared" si="322"/>
        <v>2016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323"/>
        <v>0</v>
      </c>
      <c r="Q4100">
        <f t="shared" si="324"/>
        <v>0</v>
      </c>
      <c r="R4100" s="10">
        <f t="shared" si="325"/>
        <v>42495.722187499996</v>
      </c>
      <c r="S4100">
        <f t="shared" si="326"/>
        <v>42525.722187499996</v>
      </c>
      <c r="T4100">
        <f t="shared" si="322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23"/>
        <v>1</v>
      </c>
      <c r="Q4101">
        <f t="shared" si="324"/>
        <v>50</v>
      </c>
      <c r="R4101" s="10">
        <f t="shared" si="325"/>
        <v>42570.850381944445</v>
      </c>
      <c r="S4101">
        <f t="shared" si="326"/>
        <v>42615.850381944445</v>
      </c>
      <c r="T4101">
        <f t="shared" si="322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23"/>
        <v>0</v>
      </c>
      <c r="Q4102">
        <f t="shared" si="324"/>
        <v>0</v>
      </c>
      <c r="R4102" s="10">
        <f t="shared" si="325"/>
        <v>41927.124884259261</v>
      </c>
      <c r="S4102">
        <f t="shared" si="326"/>
        <v>41937.124884259261</v>
      </c>
      <c r="T4102">
        <f t="shared" si="322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23"/>
        <v>0</v>
      </c>
      <c r="Q4103">
        <f t="shared" si="324"/>
        <v>0</v>
      </c>
      <c r="R4103" s="10">
        <f t="shared" si="325"/>
        <v>42730.903726851851</v>
      </c>
      <c r="S4103">
        <f t="shared" si="326"/>
        <v>42760.903726851851</v>
      </c>
      <c r="T4103">
        <f t="shared" si="322"/>
        <v>2017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23"/>
        <v>27</v>
      </c>
      <c r="Q4104">
        <f t="shared" si="324"/>
        <v>22.83</v>
      </c>
      <c r="R4104" s="10">
        <f t="shared" si="325"/>
        <v>42475.848067129627</v>
      </c>
      <c r="S4104">
        <f t="shared" si="326"/>
        <v>42505.848067129627</v>
      </c>
      <c r="T4104">
        <f t="shared" si="322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23"/>
        <v>10</v>
      </c>
      <c r="Q4105">
        <f t="shared" si="324"/>
        <v>16.670000000000002</v>
      </c>
      <c r="R4105" s="10">
        <f t="shared" si="325"/>
        <v>42188.83293981482</v>
      </c>
      <c r="S4105">
        <f t="shared" si="326"/>
        <v>42242.772222222222</v>
      </c>
      <c r="T4105">
        <f t="shared" si="322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23"/>
        <v>21</v>
      </c>
      <c r="Q4106">
        <f t="shared" si="324"/>
        <v>45.79</v>
      </c>
      <c r="R4106" s="10">
        <f t="shared" si="325"/>
        <v>42640.278171296297</v>
      </c>
      <c r="S4106">
        <f t="shared" si="326"/>
        <v>42670.278171296297</v>
      </c>
      <c r="T4106">
        <f t="shared" si="322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23"/>
        <v>7</v>
      </c>
      <c r="Q4107">
        <f t="shared" si="324"/>
        <v>383.33</v>
      </c>
      <c r="R4107" s="10">
        <f t="shared" si="325"/>
        <v>42697.010520833333</v>
      </c>
      <c r="S4107">
        <f t="shared" si="326"/>
        <v>42730.010520833333</v>
      </c>
      <c r="T4107">
        <f t="shared" si="322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23"/>
        <v>71</v>
      </c>
      <c r="Q4108">
        <f t="shared" si="324"/>
        <v>106.97</v>
      </c>
      <c r="R4108" s="10">
        <f t="shared" si="325"/>
        <v>42053.049375000002</v>
      </c>
      <c r="S4108">
        <f t="shared" si="326"/>
        <v>42096.041666666672</v>
      </c>
      <c r="T4108">
        <f t="shared" si="322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23"/>
        <v>2</v>
      </c>
      <c r="Q4109">
        <f t="shared" si="324"/>
        <v>10.25</v>
      </c>
      <c r="R4109" s="10">
        <f t="shared" si="325"/>
        <v>41883.916678240741</v>
      </c>
      <c r="S4109">
        <f t="shared" si="326"/>
        <v>41906.916678240741</v>
      </c>
      <c r="T4109">
        <f t="shared" si="322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23"/>
        <v>2</v>
      </c>
      <c r="Q4110">
        <f t="shared" si="324"/>
        <v>59</v>
      </c>
      <c r="R4110" s="10">
        <f t="shared" si="325"/>
        <v>42767.031678240746</v>
      </c>
      <c r="S4110">
        <f t="shared" si="326"/>
        <v>42797.208333333328</v>
      </c>
      <c r="T4110">
        <f t="shared" si="322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23"/>
        <v>0</v>
      </c>
      <c r="Q4111">
        <f t="shared" si="324"/>
        <v>0</v>
      </c>
      <c r="R4111" s="10">
        <f t="shared" si="325"/>
        <v>42307.539398148147</v>
      </c>
      <c r="S4111">
        <f t="shared" si="326"/>
        <v>42337.581064814818</v>
      </c>
      <c r="T4111">
        <f t="shared" si="322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23"/>
        <v>29</v>
      </c>
      <c r="Q4112">
        <f t="shared" si="324"/>
        <v>14.33</v>
      </c>
      <c r="R4112" s="10">
        <f t="shared" si="325"/>
        <v>42512.626747685179</v>
      </c>
      <c r="S4112">
        <f t="shared" si="326"/>
        <v>42572.626747685179</v>
      </c>
      <c r="T4112">
        <f t="shared" si="322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23"/>
        <v>3</v>
      </c>
      <c r="Q4113">
        <f t="shared" si="324"/>
        <v>15.67</v>
      </c>
      <c r="R4113" s="10">
        <f t="shared" si="325"/>
        <v>42029.135879629626</v>
      </c>
      <c r="S4113">
        <f t="shared" si="326"/>
        <v>42059.135879629626</v>
      </c>
      <c r="T4113">
        <f t="shared" si="322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23"/>
        <v>0</v>
      </c>
      <c r="Q4114">
        <f t="shared" si="324"/>
        <v>1</v>
      </c>
      <c r="R4114" s="10">
        <f t="shared" si="325"/>
        <v>42400.946597222224</v>
      </c>
      <c r="S4114">
        <f t="shared" si="326"/>
        <v>42428</v>
      </c>
      <c r="T4114">
        <f t="shared" si="322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23"/>
        <v>0</v>
      </c>
      <c r="Q4115">
        <f t="shared" si="324"/>
        <v>1</v>
      </c>
      <c r="R4115" s="10">
        <f t="shared" si="325"/>
        <v>42358.573182870372</v>
      </c>
      <c r="S4115">
        <f t="shared" si="326"/>
        <v>42377.273611111115</v>
      </c>
      <c r="T4115">
        <f t="shared" si="322"/>
        <v>2016</v>
      </c>
    </row>
  </sheetData>
  <autoFilter ref="A1:T4115" xr:uid="{00000000-0001-0000-0000-000000000000}"/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beginsWith" dxfId="1" priority="8" operator="beginsWith" text="live">
      <formula>LEFT(F1,LEN("live"))="live"</formula>
    </cfRule>
    <cfRule type="containsText" dxfId="0" priority="9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636-9E7F-364B-B97D-9302E89DBF8C}">
  <dimension ref="A1:E18"/>
  <sheetViews>
    <sheetView tabSelected="1"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8355</v>
      </c>
      <c r="B1" t="s">
        <v>8273</v>
      </c>
    </row>
    <row r="2" spans="1:5" x14ac:dyDescent="0.2">
      <c r="A2" s="13" t="s">
        <v>8354</v>
      </c>
      <c r="B2" t="s">
        <v>8321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6A2F-CAED-9F41-8BC0-D31072BB225C}">
  <dimension ref="A1:H13"/>
  <sheetViews>
    <sheetView workbookViewId="0">
      <selection activeCell="L34" sqref="L34"/>
    </sheetView>
  </sheetViews>
  <sheetFormatPr baseColWidth="10" defaultRowHeight="15" x14ac:dyDescent="0.2"/>
  <cols>
    <col min="1" max="1" width="17.5" customWidth="1"/>
    <col min="2" max="2" width="18.5" customWidth="1"/>
    <col min="3" max="4" width="15.5" customWidth="1"/>
    <col min="5" max="5" width="14" customWidth="1"/>
    <col min="6" max="6" width="18.33203125" customWidth="1"/>
    <col min="7" max="7" width="15.5" customWidth="1"/>
    <col min="8" max="8" width="17.33203125" customWidth="1"/>
  </cols>
  <sheetData>
    <row r="1" spans="1:8" x14ac:dyDescent="0.2">
      <c r="A1" s="20" t="s">
        <v>8356</v>
      </c>
      <c r="B1" s="20" t="s">
        <v>8357</v>
      </c>
      <c r="C1" s="20" t="s">
        <v>8358</v>
      </c>
      <c r="D1" s="20" t="s">
        <v>8359</v>
      </c>
      <c r="E1" s="20" t="s">
        <v>8360</v>
      </c>
      <c r="F1" s="20" t="s">
        <v>8361</v>
      </c>
      <c r="G1" s="20" t="s">
        <v>8362</v>
      </c>
      <c r="H1" s="20" t="s">
        <v>8363</v>
      </c>
    </row>
    <row r="2" spans="1:8" x14ac:dyDescent="0.2">
      <c r="A2" t="s">
        <v>8364</v>
      </c>
      <c r="B2">
        <f>COUNTIFS(Kickstarter!$F:$F,"successful",Kickstarter!$O:$O,"plays",Kickstarter!$D:$D,"&lt;1000")</f>
        <v>141</v>
      </c>
      <c r="C2">
        <f>COUNTIFS(Kickstarter!$F:$F,"failed",Kickstarter!$O:$O,"plays",Kickstarter!$D:$D,"&lt;1000")</f>
        <v>45</v>
      </c>
      <c r="D2">
        <f>COUNTIFS(Kickstarter!$F:$F,"canceled",Kickstarter!$O:$O,"plays",Kickstarter!$D:$D,"&lt;1000")</f>
        <v>0</v>
      </c>
      <c r="E2">
        <f>SUM(B2:D2)</f>
        <v>186</v>
      </c>
      <c r="F2" s="21">
        <f>IFERROR((B2/E2)*100,0)</f>
        <v>75.806451612903231</v>
      </c>
      <c r="G2" s="21">
        <f>IFERROR((C2/E2)*100,0)</f>
        <v>24.193548387096776</v>
      </c>
      <c r="H2" s="21">
        <f>IFERROR(D2/E2*100,0)</f>
        <v>0</v>
      </c>
    </row>
    <row r="3" spans="1:8" x14ac:dyDescent="0.2">
      <c r="A3" t="s">
        <v>8365</v>
      </c>
      <c r="B3">
        <f>COUNTIFS(Kickstarter!$F:$F,"successful",Kickstarter!$O:$O,"plays",Kickstarter!$D:$D,"&gt;=1000",Kickstarter!$D:$D, "&lt;=4999")</f>
        <v>388</v>
      </c>
      <c r="C3">
        <f>COUNTIFS(Kickstarter!$F:$F,"failed",Kickstarter!$O:$O,"plays",Kickstarter!$D:$D,"&gt;=1000",Kickstarter!$D:$D, "&lt;=4999")</f>
        <v>146</v>
      </c>
      <c r="D3">
        <f>COUNTIFS(Kickstarter!$F:$F,"canceled",Kickstarter!$O:$O,"plays",Kickstarter!$D:$D,"&gt;=1000",Kickstarter!$D:$D, "&lt;=4999")</f>
        <v>0</v>
      </c>
      <c r="E3">
        <f t="shared" ref="E3:E13" si="0">SUM(B3:D3)</f>
        <v>534</v>
      </c>
      <c r="F3" s="21">
        <f t="shared" ref="F3:F13" si="1">IFERROR((B3/E3)*100,0)</f>
        <v>72.659176029962552</v>
      </c>
      <c r="G3" s="21">
        <f t="shared" ref="G3:G13" si="2">IFERROR((C3/E3)*100,0)</f>
        <v>27.340823970037455</v>
      </c>
      <c r="H3" s="21">
        <f t="shared" ref="H3:H13" si="3">IFERROR(D3/E3*100,0)</f>
        <v>0</v>
      </c>
    </row>
    <row r="4" spans="1:8" x14ac:dyDescent="0.2">
      <c r="A4" t="s">
        <v>8366</v>
      </c>
      <c r="B4">
        <f>COUNTIFS(Kickstarter!$F:$F,"successful",Kickstarter!$O:$O,"plays",Kickstarter!$D:$D,"&gt;=5000",Kickstarter!$D:$D, "&lt;=9999")</f>
        <v>93</v>
      </c>
      <c r="C4">
        <f>COUNTIFS(Kickstarter!$F:$F,"failed",Kickstarter!$O:$O,"plays",Kickstarter!$D:$D,"&gt;=5000",Kickstarter!$D:$D, "&lt;=9999")</f>
        <v>76</v>
      </c>
      <c r="D4">
        <f>COUNTIFS(Kickstarter!$F:$F,"canceled",Kickstarter!$O:$O,"plays",Kickstarter!$D:$D,"&gt;=5000",Kickstarter!$D:$D, "&lt;=9999")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2">
      <c r="A5" t="s">
        <v>8367</v>
      </c>
      <c r="B5">
        <f>COUNTIFS(Kickstarter!$F:$F,"successful",Kickstarter!$O:$O,"plays",Kickstarter!$D:$D,"&gt;=10000",Kickstarter!$D:$D, "&lt;=14999")</f>
        <v>39</v>
      </c>
      <c r="C5">
        <f>COUNTIFS(Kickstarter!$F:$F,"failed",Kickstarter!$O:$O,"plays",Kickstarter!$D:$D,"&gt;=10000",Kickstarter!$D:$D, "&lt;=14999")</f>
        <v>33</v>
      </c>
      <c r="D5">
        <f>COUNTIFS(Kickstarter!$F:$F,"canceled",Kickstarter!$O:$O,"plays",Kickstarter!$D:$D,"&gt;=10000",Kickstarter!$D:$D, "&lt;=14999")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2">
      <c r="A6" t="s">
        <v>8368</v>
      </c>
      <c r="B6">
        <f>COUNTIFS(Kickstarter!$F:$F,"successful",Kickstarter!$O:$O,"plays",Kickstarter!$D:$D,"&gt;=15000",Kickstarter!$D:$D, "&lt;=19999")</f>
        <v>12</v>
      </c>
      <c r="C6">
        <f>COUNTIFS(Kickstarter!$F:$F,"failed",Kickstarter!$O:$O,"plays",Kickstarter!$D:$D,"&gt;=15000",Kickstarter!$D:$D, "&lt;=19999")</f>
        <v>12</v>
      </c>
      <c r="D6">
        <f>COUNTIFS(Kickstarter!$F:$F,"canceled",Kickstarter!$O:$O,"plays",Kickstarter!$D:$D,"&gt;=15000",Kickstarter!$D:$D, "&lt;=19999")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2">
      <c r="A7" t="s">
        <v>8369</v>
      </c>
      <c r="B7">
        <f>COUNTIFS(Kickstarter!$F:$F,"successful",Kickstarter!$O:$O,"plays",Kickstarter!$D:$D,"&gt;=20000",Kickstarter!$D:$D, "&lt;=24999")</f>
        <v>9</v>
      </c>
      <c r="C7">
        <f>COUNTIFS(Kickstarter!$F:$F,"failed",Kickstarter!$O:$O,"plays",Kickstarter!$D:$D,"&gt;=20000",Kickstarter!$D:$D, "&lt;=24999")</f>
        <v>11</v>
      </c>
      <c r="D7">
        <f>COUNTIFS(Kickstarter!$F:$F,"canceled",Kickstarter!$O:$O,"plays",Kickstarter!$D:$D,"&gt;=20000",Kickstarter!$D:$D, "&lt;=24999")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2">
      <c r="A8" t="s">
        <v>8370</v>
      </c>
      <c r="B8">
        <f>COUNTIFS(Kickstarter!$F:$F,"successful",Kickstarter!$O:$O,"plays",Kickstarter!$D:$D,"&gt;=25000",Kickstarter!$D:$D, "&lt;=29999")</f>
        <v>1</v>
      </c>
      <c r="C8">
        <f>COUNTIFS(Kickstarter!$F:$F,"failed",Kickstarter!$O:$O,"plays",Kickstarter!$D:$D,"&gt;=25000",Kickstarter!$D:$D, "&lt;=29999")</f>
        <v>4</v>
      </c>
      <c r="D8">
        <f>COUNTIFS(Kickstarter!$F:$F,"canceled",Kickstarter!$O:$O,"plays",Kickstarter!$D:$D,"&gt;=25000",Kickstarter!$D:$D, "&lt;=29999")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2">
      <c r="A9" t="s">
        <v>8371</v>
      </c>
      <c r="B9">
        <f>COUNTIFS(Kickstarter!$F:$F,"successful",Kickstarter!$O:$O,"plays",Kickstarter!$D:$D,"&gt;=30000",Kickstarter!$D:$D, "&lt;=34999")</f>
        <v>3</v>
      </c>
      <c r="C9">
        <f>COUNTIFS(Kickstarter!$F:$F,"failed",Kickstarter!$O:$O,"plays",Kickstarter!$D:$D,"&gt;=30000",Kickstarter!$D:$D, "&lt;=34999")</f>
        <v>8</v>
      </c>
      <c r="D9">
        <f>COUNTIFS(Kickstarter!$F:$F,"canceled",Kickstarter!$O:$O,"plays",Kickstarter!$D:$D,"&gt;=30000",Kickstarter!$D:$D, "&lt;=34999")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2">
      <c r="A10" t="s">
        <v>8372</v>
      </c>
      <c r="B10">
        <f>COUNTIFS(Kickstarter!$F:$F,"successful",Kickstarter!$O:$O,"plays",Kickstarter!$D:$D,"&gt;=35000",Kickstarter!$D:$D, "&lt;=39999")</f>
        <v>4</v>
      </c>
      <c r="C10">
        <f>COUNTIFS(Kickstarter!$F:$F,"failed",Kickstarter!$O:$O,"plays",Kickstarter!$D:$D,"&gt;=35000",Kickstarter!$D:$D, "&lt;=39999")</f>
        <v>2</v>
      </c>
      <c r="D10">
        <f>COUNTIFS(Kickstarter!$F:$F,"canceled",Kickstarter!$O:$O,"plays",Kickstarter!$D:$D,"&gt;=35000",Kickstarter!$D:$D, "&lt;=39999")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2">
      <c r="A11" t="s">
        <v>8373</v>
      </c>
      <c r="B11">
        <f>COUNTIFS(Kickstarter!$F:$F,"successful",Kickstarter!$O:$O,"plays",Kickstarter!$D:$D,"&gt;=40000",Kickstarter!$D:$D, "&lt;=44999")</f>
        <v>2</v>
      </c>
      <c r="C11">
        <f>COUNTIFS(Kickstarter!$F:$F,"failed",Kickstarter!$O:$O,"plays",Kickstarter!$D:$D,"&gt;=40000",Kickstarter!$D:$D, "&lt;=44999")</f>
        <v>1</v>
      </c>
      <c r="D11">
        <f>COUNTIFS(Kickstarter!$F:$F,"canceled",Kickstarter!$O:$O,"plays",Kickstarter!$D:$D,"&gt;=40000",Kickstarter!$D:$D, "&lt;=44999")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">
      <c r="A12" t="s">
        <v>8374</v>
      </c>
      <c r="B12">
        <f>COUNTIFS(Kickstarter!$F:$F,"successful",Kickstarter!$O:$O,"plays",Kickstarter!$D:$D,"&gt;=45000",Kickstarter!$D:$D, "&lt;=49999")</f>
        <v>0</v>
      </c>
      <c r="C12">
        <f>COUNTIFS(Kickstarter!$F:$F,"failed",Kickstarter!$O:$O,"plays",Kickstarter!$D:$D,"&gt;=45000",Kickstarter!$D:$D, "&lt;=49999")</f>
        <v>1</v>
      </c>
      <c r="D12">
        <f>COUNTIFS(Kickstarter!$F:$F,"canceled",Kickstarter!$O:$O,"plays",Kickstarter!$D:$D,"&gt;=45000",Kickstarter!$D:$D, "&lt;=49999")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2">
      <c r="A13" t="s">
        <v>8375</v>
      </c>
      <c r="B13">
        <f>COUNTIFS(Kickstarter!$F:$F,"successful",Kickstarter!$O:$O,"plays",Kickstarter!$D:$D,"&gt;=50000")</f>
        <v>2</v>
      </c>
      <c r="C13">
        <f>COUNTIFS(Kickstarter!$F:$F,"failed",Kickstarter!$O:$O,"plays",Kickstarter!$D:$D,"&gt;=50000")</f>
        <v>14</v>
      </c>
      <c r="D13">
        <f>COUNTIFS(Kickstarter!$F:$F,"canceled",Kickstarter!$O:$O,"plays",Kickstarter!$D:$D,"&gt;=50000")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1C26-6708-9646-B1F6-1E33463F544B}">
  <dimension ref="A1:F6"/>
  <sheetViews>
    <sheetView topLeftCell="B1" workbookViewId="0">
      <selection activeCell="F2" sqref="F2:F6"/>
    </sheetView>
  </sheetViews>
  <sheetFormatPr baseColWidth="10" defaultRowHeight="15" x14ac:dyDescent="0.2"/>
  <cols>
    <col min="1" max="1" width="29" customWidth="1"/>
    <col min="2" max="2" width="37.33203125" customWidth="1"/>
    <col min="3" max="3" width="28.33203125" customWidth="1"/>
    <col min="4" max="4" width="44.83203125" customWidth="1"/>
    <col min="5" max="5" width="32.83203125" customWidth="1"/>
    <col min="6" max="6" width="37.1640625" customWidth="1"/>
  </cols>
  <sheetData>
    <row r="1" spans="1:6" x14ac:dyDescent="0.2">
      <c r="A1" s="16" t="s">
        <v>8339</v>
      </c>
      <c r="B1" s="16" t="s">
        <v>8338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VLOOKUP(A2,Kickstarter!B:S,16,FALSE)</f>
        <v>51.79</v>
      </c>
      <c r="F2">
        <f>VLOOKUP(A2,Kickstarter!B:S,11,FALSE)</f>
        <v>39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VLOOKUP(A3,Kickstarter!B:S,16,FALSE)</f>
        <v>36.07</v>
      </c>
      <c r="F3">
        <f>VLOOKUP(A3,Kickstarter!B:S,11,FALSE)</f>
        <v>56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VLOOKUP(A4,Kickstarter!B:S,16,FALSE)</f>
        <v>33.03</v>
      </c>
      <c r="F4">
        <f>VLOOKUP(A4,Kickstarter!B:S,11,FALSE)</f>
        <v>78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VLOOKUP(A5,Kickstarter!B:S,16,FALSE)</f>
        <v>44.92</v>
      </c>
      <c r="F5">
        <f>VLOOKUP(A5,Kickstarter!B:S,11,FALSE)</f>
        <v>26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VLOOKUP(A6,Kickstarter!B:S,16,FALSE)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9081-B4F1-5846-9A9A-48147EEA3536}">
  <dimension ref="A1:F6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8322</v>
      </c>
      <c r="B3" s="13" t="s">
        <v>8320</v>
      </c>
    </row>
    <row r="4" spans="1:6" x14ac:dyDescent="0.2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14CB-B334-8042-8DB4-91A85CF8B455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8273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5CB-524E-5644-A35C-988E4561329C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8337</v>
      </c>
      <c r="B2" t="s">
        <v>8321</v>
      </c>
    </row>
    <row r="4" spans="1:6" x14ac:dyDescent="0.2">
      <c r="A4" s="13" t="s">
        <v>8322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557-B3D5-7340-85C4-0E6C34E47C63}">
  <dimension ref="A1:C10"/>
  <sheetViews>
    <sheetView workbookViewId="0">
      <selection activeCell="I26" sqref="I26"/>
    </sheetView>
  </sheetViews>
  <sheetFormatPr baseColWidth="10" defaultRowHeight="15" x14ac:dyDescent="0.2"/>
  <cols>
    <col min="1" max="1" width="19.5" customWidth="1"/>
    <col min="2" max="2" width="16.83203125" style="19" customWidth="1"/>
    <col min="3" max="3" width="16.6640625" style="19" customWidth="1"/>
  </cols>
  <sheetData>
    <row r="1" spans="1:3" x14ac:dyDescent="0.2">
      <c r="B1" s="18" t="s">
        <v>8344</v>
      </c>
      <c r="C1" s="18" t="s">
        <v>8345</v>
      </c>
    </row>
    <row r="2" spans="1:3" x14ac:dyDescent="0.2">
      <c r="A2" t="s">
        <v>8346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8347</v>
      </c>
      <c r="B3" s="19" t="e">
        <f>MEDIAN(#REF!)</f>
        <v>#REF!</v>
      </c>
      <c r="C3" s="19" t="e">
        <f>MEDIAN(#REF!)</f>
        <v>#REF!</v>
      </c>
    </row>
    <row r="5" spans="1:3" x14ac:dyDescent="0.2">
      <c r="A5" t="s">
        <v>8348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8349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8350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8351</v>
      </c>
      <c r="B8" s="19" t="e">
        <f>_xlfn.QUARTILE.EXC(#REF!,3)</f>
        <v>#REF!</v>
      </c>
      <c r="C8" s="19" t="e">
        <f>_xlfn.QUARTILE.EXC(#REF!,3)</f>
        <v>#REF!</v>
      </c>
    </row>
    <row r="9" spans="1:3" x14ac:dyDescent="0.2">
      <c r="A9" t="s">
        <v>8352</v>
      </c>
      <c r="B9" s="19" t="e">
        <f>_xlfn.QUARTILE.EXC(#REF!,1)</f>
        <v>#REF!</v>
      </c>
      <c r="C9" s="19" t="e">
        <f>_xlfn.QUARTILE.EXC(#REF!,1)</f>
        <v>#REF!</v>
      </c>
    </row>
    <row r="10" spans="1:3" x14ac:dyDescent="0.2">
      <c r="A10" t="s">
        <v>8353</v>
      </c>
      <c r="B10" s="19" t="e">
        <f>B8-B9</f>
        <v>#REF!</v>
      </c>
      <c r="C10" s="19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VLOOKUP EXERCISES</vt:lpstr>
      <vt:lpstr>CATEGORY STATISTICS</vt:lpstr>
      <vt:lpstr>SUBCATEGORY STATISTICS</vt:lpstr>
      <vt:lpstr>Outcomes Based on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Farwa Ali</cp:lastModifiedBy>
  <dcterms:created xsi:type="dcterms:W3CDTF">2017-04-20T15:17:24Z</dcterms:created>
  <dcterms:modified xsi:type="dcterms:W3CDTF">2021-08-29T02:28:21Z</dcterms:modified>
</cp:coreProperties>
</file>