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880" tabRatio="746"/>
  </bookViews>
  <sheets>
    <sheet name="CARTA" sheetId="1" r:id="rId1"/>
    <sheet name="Maestro de provedores" sheetId="2" r:id="rId2"/>
    <sheet name="Nombres" sheetId="3" r:id="rId3"/>
  </sheets>
  <definedNames>
    <definedName name="BuiltIn_Print_Area">CARTA!$B$1:$G$228</definedName>
    <definedName name="BuiltIn_Print_Area___0">"$#REF!.$#REF!$#REF!:$#REF!.$#REF!$#REF!"</definedName>
    <definedName name="BuiltIn_Print_Area___0_1">0</definedName>
    <definedName name="BuiltIn_Print_Area___0_2">0</definedName>
    <definedName name="BuiltIn_Print_Area___0_3">0</definedName>
    <definedName name="BuiltIn_Print_Area___0_4">0</definedName>
    <definedName name="BuiltIn_Print_Area___0_5">0</definedName>
    <definedName name="_xlnm.Print_Area" localSheetId="0">CARTA!$B$1:$G$228</definedName>
  </definedNames>
  <calcPr calcId="144525"/>
</workbook>
</file>

<file path=xl/sharedStrings.xml><?xml version="1.0" encoding="utf-8"?>
<sst xmlns="http://schemas.openxmlformats.org/spreadsheetml/2006/main" count="2318" uniqueCount="552">
  <si>
    <t>CARTA</t>
  </si>
  <si>
    <t>Costo</t>
  </si>
  <si>
    <t>Supuestos</t>
  </si>
  <si>
    <t>Costo operativo</t>
  </si>
  <si>
    <t>Margen de ganancia</t>
  </si>
  <si>
    <t>PINCHO DE DATILES (Porcion)</t>
  </si>
  <si>
    <t>u</t>
  </si>
  <si>
    <t>Datiles</t>
  </si>
  <si>
    <t>MEDIDOS POR UNIDAD</t>
  </si>
  <si>
    <t>RECETAS QUE SE USAN EN OTRAS RECETAS</t>
  </si>
  <si>
    <t>kg</t>
  </si>
  <si>
    <t>Panceta</t>
  </si>
  <si>
    <t>datiles</t>
  </si>
  <si>
    <t>Ajillo</t>
  </si>
  <si>
    <t>huevo</t>
  </si>
  <si>
    <t>Papa gratin</t>
  </si>
  <si>
    <t>albahaca</t>
  </si>
  <si>
    <t>Crema chantilly</t>
  </si>
  <si>
    <t>pan</t>
  </si>
  <si>
    <t>ajo</t>
  </si>
  <si>
    <t>QUE HACER?</t>
  </si>
  <si>
    <t>anchoas</t>
  </si>
  <si>
    <t>Yemas</t>
  </si>
  <si>
    <t>Costo por  Unidad</t>
  </si>
  <si>
    <t>palos de brochete</t>
  </si>
  <si>
    <t>Claras</t>
  </si>
  <si>
    <t>Costo Operativo</t>
  </si>
  <si>
    <t>rucula</t>
  </si>
  <si>
    <t>Demi glace</t>
  </si>
  <si>
    <t>Margen Ganancia</t>
  </si>
  <si>
    <t>tomate</t>
  </si>
  <si>
    <t>Cafe pocillos</t>
  </si>
  <si>
    <t>+  IVA</t>
  </si>
  <si>
    <t>caldo de verdura</t>
  </si>
  <si>
    <t>Tiempo de Preparacion y Coccion 30' horno.-</t>
  </si>
  <si>
    <t>ajillo</t>
  </si>
  <si>
    <t>Precio de venta  $ 5</t>
  </si>
  <si>
    <t>te</t>
  </si>
  <si>
    <t>rucula de berro</t>
  </si>
  <si>
    <t>TORTILLA DE PAPA Y CEBOLLA ( Porcion)</t>
  </si>
  <si>
    <t>morron en lata</t>
  </si>
  <si>
    <t>cebolla</t>
  </si>
  <si>
    <t>galletitas lincoln</t>
  </si>
  <si>
    <t>papa</t>
  </si>
  <si>
    <t>queso untable casancrem</t>
  </si>
  <si>
    <t>vainillas</t>
  </si>
  <si>
    <t>cafe pocillos</t>
  </si>
  <si>
    <t xml:space="preserve">Final    </t>
  </si>
  <si>
    <t>porciones</t>
  </si>
  <si>
    <t>cafe cogñac</t>
  </si>
  <si>
    <t>Precio de venta  $ 4</t>
  </si>
  <si>
    <t>ESCABECHE DE BERENGENAS (Porcion)</t>
  </si>
  <si>
    <t>berenjena</t>
  </si>
  <si>
    <t>lts</t>
  </si>
  <si>
    <t>vinagre blanco</t>
  </si>
  <si>
    <t>aceite de girasol</t>
  </si>
  <si>
    <t>Zanahoria</t>
  </si>
  <si>
    <t>Cebolla</t>
  </si>
  <si>
    <t>Porciones</t>
  </si>
  <si>
    <t>Costo por porcion</t>
  </si>
  <si>
    <t>Tiempo de preparacion y coccion  1 hs.</t>
  </si>
  <si>
    <t xml:space="preserve">Precio de venta  $ </t>
  </si>
  <si>
    <t>POLLO REBOZADA CON SESAMO (Porcion)</t>
  </si>
  <si>
    <t>pollo</t>
  </si>
  <si>
    <t>sesamo blanco</t>
  </si>
  <si>
    <t>pan rallado</t>
  </si>
  <si>
    <t>soja</t>
  </si>
  <si>
    <t>fecula</t>
  </si>
  <si>
    <t>azucar</t>
  </si>
  <si>
    <t>porcion</t>
  </si>
  <si>
    <t xml:space="preserve">Costo por porcion </t>
  </si>
  <si>
    <t>Precio de venta por  $ 5</t>
  </si>
  <si>
    <t>PATE DE HIGADO (porcion)</t>
  </si>
  <si>
    <t>higado</t>
  </si>
  <si>
    <t>zanahoria</t>
  </si>
  <si>
    <t>manteca</t>
  </si>
  <si>
    <t>vino blanco</t>
  </si>
  <si>
    <t xml:space="preserve">Costo por Kg </t>
  </si>
  <si>
    <t>Precio de venta -  $  4</t>
  </si>
  <si>
    <t>CAZUELA DE CORNALITOS</t>
  </si>
  <si>
    <t>cornalitos</t>
  </si>
  <si>
    <t xml:space="preserve">kg </t>
  </si>
  <si>
    <t>harina</t>
  </si>
  <si>
    <t>Precio de venta  $ 6</t>
  </si>
  <si>
    <t>ALBONDIGA DE LOMO</t>
  </si>
  <si>
    <t>picada</t>
  </si>
  <si>
    <t>trigo burgol</t>
  </si>
  <si>
    <t>barbacoa</t>
  </si>
  <si>
    <t>CAZUELA DE QUESO</t>
  </si>
  <si>
    <t>queso blanco</t>
  </si>
  <si>
    <t>aceite de oliva</t>
  </si>
  <si>
    <t>Tiempo preparacion y coccion  40 minutos</t>
  </si>
  <si>
    <t>Precio de Venta. $ 4,01</t>
  </si>
  <si>
    <t>BRUSQUETA CAPRESSE</t>
  </si>
  <si>
    <t>queso mozzarela</t>
  </si>
  <si>
    <t>Precio de Venta  $ 6</t>
  </si>
  <si>
    <t>BRUSQUETAS DEL FRANCES</t>
  </si>
  <si>
    <t>jamon crudo</t>
  </si>
  <si>
    <t>queso brie</t>
  </si>
  <si>
    <t>Precio de Venta   $ 6</t>
  </si>
  <si>
    <t>ALMEJAS AL AJILLO</t>
  </si>
  <si>
    <t>almejas</t>
  </si>
  <si>
    <t>morron</t>
  </si>
  <si>
    <t>Precio de Venta   $ 5</t>
  </si>
  <si>
    <t>BERENGENA EN ESCABECHE</t>
  </si>
  <si>
    <t>Kg.</t>
  </si>
  <si>
    <t>Tiempo de preparacion y coccion  40 minuto</t>
  </si>
  <si>
    <t>Precio de Venta   $ 3</t>
  </si>
  <si>
    <t>EMPANADA DE CARNE PICANTE</t>
  </si>
  <si>
    <t>discos de empanadas</t>
  </si>
  <si>
    <t xml:space="preserve">Precio de Venta. $ </t>
  </si>
  <si>
    <t>ESCABECHE DE PESCADO</t>
  </si>
  <si>
    <t>pescado (mero)</t>
  </si>
  <si>
    <t>vino tinto</t>
  </si>
  <si>
    <t>Tiempo de preparacion y coccion  1 hora</t>
  </si>
  <si>
    <t>Precio de Venta . $ 4</t>
  </si>
  <si>
    <t>PATE DE AVE AL COGNAC</t>
  </si>
  <si>
    <t>ALBONDIGAS DE CARNE</t>
  </si>
  <si>
    <t>CAZUELA DE ACEITUNAS MARINADAS</t>
  </si>
  <si>
    <t>aceitunas</t>
  </si>
  <si>
    <t>BRUSQUETA DEL BOSQUE</t>
  </si>
  <si>
    <t>champigñon</t>
  </si>
  <si>
    <t>crema</t>
  </si>
  <si>
    <t>parmesano</t>
  </si>
  <si>
    <t xml:space="preserve">Precio de Venta . $ </t>
  </si>
  <si>
    <t>ENSALADA CAPRESSE</t>
  </si>
  <si>
    <t>mesclun</t>
  </si>
  <si>
    <t>ENSALADA CESAR</t>
  </si>
  <si>
    <t>capuchina</t>
  </si>
  <si>
    <t>croutons</t>
  </si>
  <si>
    <t>mayonesa</t>
  </si>
  <si>
    <t>ENSALADA MEDITERRANEA</t>
  </si>
  <si>
    <t>vinagre blancota</t>
  </si>
  <si>
    <t>olivas negras</t>
  </si>
  <si>
    <t>Precio de Venta . $ 10</t>
  </si>
  <si>
    <t>levadura</t>
  </si>
  <si>
    <t>sal</t>
  </si>
  <si>
    <t>PINCHO DE queso mozzarela</t>
  </si>
  <si>
    <t>tomate cherry</t>
  </si>
  <si>
    <t>Precio de Venta . $ 9</t>
  </si>
  <si>
    <t>PROVOLETA GRATINADA</t>
  </si>
  <si>
    <t>provoleta</t>
  </si>
  <si>
    <t>HUEVOS POCHADOS EN OLIVA</t>
  </si>
  <si>
    <t>panceta ahumada</t>
  </si>
  <si>
    <t>DELICIA LIGTH</t>
  </si>
  <si>
    <t>atun</t>
  </si>
  <si>
    <t>panqueques</t>
  </si>
  <si>
    <t>TABLA DE QUESOS Y FIAMBRES</t>
  </si>
  <si>
    <t>por salut</t>
  </si>
  <si>
    <t>roquefort</t>
  </si>
  <si>
    <t>cascara colorada</t>
  </si>
  <si>
    <t>salame milan</t>
  </si>
  <si>
    <t>jamon cocido</t>
  </si>
  <si>
    <t>mortadela</t>
  </si>
  <si>
    <t>salchicha</t>
  </si>
  <si>
    <t>aceituna marinada</t>
  </si>
  <si>
    <t>salamin</t>
  </si>
  <si>
    <t>Precio de Venta . $ 24</t>
  </si>
  <si>
    <t>MENU INFANTIL</t>
  </si>
  <si>
    <t>nalga para milanesas</t>
  </si>
  <si>
    <t>TALLARINES CASEROS C/FILETO O CREMA</t>
  </si>
  <si>
    <t>tallarines</t>
  </si>
  <si>
    <t>fileto</t>
  </si>
  <si>
    <t>Precio de Venta . $ 7</t>
  </si>
  <si>
    <t>RAVIOLES CASEROS C/FILETO O CREMA</t>
  </si>
  <si>
    <t>ravioles de verdura</t>
  </si>
  <si>
    <t>Precio de Venta . $ 12</t>
  </si>
  <si>
    <t>SALSA DE TOMATE</t>
  </si>
  <si>
    <t>AJILLO</t>
  </si>
  <si>
    <t>CAZUELA DE MARISCOS AL AJILLO</t>
  </si>
  <si>
    <t>camarones</t>
  </si>
  <si>
    <t>mejillones pelados</t>
  </si>
  <si>
    <t>mejillones 1/2 valva</t>
  </si>
  <si>
    <t>colas y tentaculos</t>
  </si>
  <si>
    <t>cholgas peladas</t>
  </si>
  <si>
    <t>Precio de Venta . $ 29</t>
  </si>
  <si>
    <t>LOMO AL VERDEO</t>
  </si>
  <si>
    <t>lomo c/cordon</t>
  </si>
  <si>
    <t>verdeo</t>
  </si>
  <si>
    <t>MILHOJAS DE PAPA</t>
  </si>
  <si>
    <t>leche uat</t>
  </si>
  <si>
    <t>ENSALADA TIBIA DE SALMON ROSADO</t>
  </si>
  <si>
    <t>salmon rosado</t>
  </si>
  <si>
    <t>crema de leche</t>
  </si>
  <si>
    <t>BLANCO DE POLLO RELLENO</t>
  </si>
  <si>
    <t>conf. De berenjena</t>
  </si>
  <si>
    <t>pure de berro</t>
  </si>
  <si>
    <t>BIFE DE TERNERA MARINADO</t>
  </si>
  <si>
    <t>bife de chorizo</t>
  </si>
  <si>
    <t>demi glace</t>
  </si>
  <si>
    <t>pimienta</t>
  </si>
  <si>
    <t>PACKE DE VEGETALES</t>
  </si>
  <si>
    <t>MILANESA DE PECETO NAPOLITANA</t>
  </si>
  <si>
    <t>peceto</t>
  </si>
  <si>
    <t>CARRE DE CERDO</t>
  </si>
  <si>
    <t>carre de cerdo</t>
  </si>
  <si>
    <t>pure de manzanas</t>
  </si>
  <si>
    <t>batata</t>
  </si>
  <si>
    <t>frutos rojos</t>
  </si>
  <si>
    <t>COPAS HELADAS</t>
  </si>
  <si>
    <t>bocha de helado</t>
  </si>
  <si>
    <t>CHESSE CAKE</t>
  </si>
  <si>
    <t>gelatina</t>
  </si>
  <si>
    <t>limon</t>
  </si>
  <si>
    <t>Precio de Venta . $ 8</t>
  </si>
  <si>
    <t>FLAN</t>
  </si>
  <si>
    <t>dulce o crema</t>
  </si>
  <si>
    <t>azucar caramelo</t>
  </si>
  <si>
    <t>Precio de Venta . $ 5</t>
  </si>
  <si>
    <t>DEGUSTACION DE DULCES Y QUESOS</t>
  </si>
  <si>
    <t>queso fresco</t>
  </si>
  <si>
    <t>provolone</t>
  </si>
  <si>
    <t>fontina</t>
  </si>
  <si>
    <t>higo</t>
  </si>
  <si>
    <t>kinoto</t>
  </si>
  <si>
    <t>zapallo</t>
  </si>
  <si>
    <t>dulce de tomate</t>
  </si>
  <si>
    <t>otro dulce</t>
  </si>
  <si>
    <t>almendra</t>
  </si>
  <si>
    <t>DULCE DE TOMATE</t>
  </si>
  <si>
    <t>MOLDEADO DE CHOCOLATE</t>
  </si>
  <si>
    <t>chocolate en taza</t>
  </si>
  <si>
    <t>polvo hornear</t>
  </si>
  <si>
    <t>MARKISE DE CHOCOLATE</t>
  </si>
  <si>
    <t>chocolate semiamargo</t>
  </si>
  <si>
    <t>TIRAMISU</t>
  </si>
  <si>
    <t>cacao amargo</t>
  </si>
  <si>
    <t>PANQUEQUE con DULCE</t>
  </si>
  <si>
    <t>dulce de leche</t>
  </si>
  <si>
    <t>ENSALADA DE FRUTAS</t>
  </si>
  <si>
    <t>manzana verde</t>
  </si>
  <si>
    <t>frutilla</t>
  </si>
  <si>
    <t>pera</t>
  </si>
  <si>
    <t>mandarina</t>
  </si>
  <si>
    <t>kiwi</t>
  </si>
  <si>
    <t>naranja</t>
  </si>
  <si>
    <t>banana</t>
  </si>
  <si>
    <t>naranja jugo</t>
  </si>
  <si>
    <t>Precio de Venta . $ 6</t>
  </si>
  <si>
    <t>CREMA CHANTILLY</t>
  </si>
  <si>
    <t>Lts</t>
  </si>
  <si>
    <t>esencia de vainilla</t>
  </si>
  <si>
    <t>COPA TERRUÑO</t>
  </si>
  <si>
    <t>crema chantilly</t>
  </si>
  <si>
    <t>merengue</t>
  </si>
  <si>
    <t>crocante de almendra</t>
  </si>
  <si>
    <t>Tiempo de preparacion y coccion  1 hora. La bocha es de almendrado</t>
  </si>
  <si>
    <t>MOSSE DE SAMBAYON</t>
  </si>
  <si>
    <t>oporto</t>
  </si>
  <si>
    <t>BALLOTIME</t>
  </si>
  <si>
    <t>Pollo</t>
  </si>
  <si>
    <t>Queso mozzarela</t>
  </si>
  <si>
    <t>Jamon cocido</t>
  </si>
  <si>
    <t>Tomate</t>
  </si>
  <si>
    <t>con cremaqueso azul</t>
  </si>
  <si>
    <t>con polenta frita</t>
  </si>
  <si>
    <t>cremaQUESO AZUL</t>
  </si>
  <si>
    <t>Queso roquefort</t>
  </si>
  <si>
    <t>POLENTA FRITA</t>
  </si>
  <si>
    <t>Caldo de verdura</t>
  </si>
  <si>
    <t>Harina de maiz</t>
  </si>
  <si>
    <t>Hierbas</t>
  </si>
  <si>
    <t>Pan rallado</t>
  </si>
  <si>
    <t>BOUQUET HOJAS</t>
  </si>
  <si>
    <t>Lechuga criolla</t>
  </si>
  <si>
    <t>Lechuga repollada</t>
  </si>
  <si>
    <t>LENGUADO</t>
  </si>
  <si>
    <t>Berenjena</t>
  </si>
  <si>
    <t>Papa</t>
  </si>
  <si>
    <t>Batata</t>
  </si>
  <si>
    <t>Calabaza</t>
  </si>
  <si>
    <t>Lenguado</t>
  </si>
  <si>
    <t>Zapallito</t>
  </si>
  <si>
    <t>con salsa estragon</t>
  </si>
  <si>
    <t>con bouquet de hojas</t>
  </si>
  <si>
    <t>Precio de Venta . $ 25</t>
  </si>
  <si>
    <t>SALSA ESTRAGON</t>
  </si>
  <si>
    <t>Ajo</t>
  </si>
  <si>
    <t>Estragon</t>
  </si>
  <si>
    <t>CERDO</t>
  </si>
  <si>
    <t>Morron</t>
  </si>
  <si>
    <t>Panceta ahumada</t>
  </si>
  <si>
    <t>Bondiola</t>
  </si>
  <si>
    <t>Precio de Venta . $ 27</t>
  </si>
  <si>
    <t>BATATA</t>
  </si>
  <si>
    <t>Morcilla</t>
  </si>
  <si>
    <t>SALSA DE CERVEZA</t>
  </si>
  <si>
    <t>Demi Glace</t>
  </si>
  <si>
    <t>Cerveza negra</t>
  </si>
  <si>
    <t>PIE DE VEGETALES</t>
  </si>
  <si>
    <t>Acelga</t>
  </si>
  <si>
    <t>Huevo</t>
  </si>
  <si>
    <t>Queso rallado</t>
  </si>
  <si>
    <t>PAPA GRATIN</t>
  </si>
  <si>
    <t>Perejil</t>
  </si>
  <si>
    <t>SALDA DE PUERRO</t>
  </si>
  <si>
    <t>Puerro</t>
  </si>
  <si>
    <t>PURE RUSTICO</t>
  </si>
  <si>
    <t>Papa cubos</t>
  </si>
  <si>
    <t>Queso Crema</t>
  </si>
  <si>
    <t>SALSA DE AJOS</t>
  </si>
  <si>
    <t>MOUSSELINE DE CHOCOLATE</t>
  </si>
  <si>
    <t>Galletitas Lincoln</t>
  </si>
  <si>
    <t>Manteca</t>
  </si>
  <si>
    <t>Chocolate</t>
  </si>
  <si>
    <t>Gelatina</t>
  </si>
  <si>
    <t>Almibar</t>
  </si>
  <si>
    <t>Licor de menta</t>
  </si>
  <si>
    <t>ROULEAU DE LIMON</t>
  </si>
  <si>
    <t>Harina</t>
  </si>
  <si>
    <t>Almidon</t>
  </si>
  <si>
    <t xml:space="preserve">Jugo de limon </t>
  </si>
  <si>
    <t>BARBAROISE DE NARANJAS</t>
  </si>
  <si>
    <t>Galletitas Chocolinas</t>
  </si>
  <si>
    <t>Jugo de naranja</t>
  </si>
  <si>
    <t>Crema</t>
  </si>
  <si>
    <t>PETIT CARRE (con moke y mosse de cafe)</t>
  </si>
  <si>
    <t>cafe grano</t>
  </si>
  <si>
    <t>MOSSE DE QUESO</t>
  </si>
  <si>
    <t>TUILS CON TE</t>
  </si>
  <si>
    <t>Azucar impalpable</t>
  </si>
  <si>
    <t>Miel</t>
  </si>
  <si>
    <t>Te</t>
  </si>
  <si>
    <t>MAESTRO DE PROVEEDORES</t>
  </si>
  <si>
    <t>Promedidado</t>
  </si>
  <si>
    <t>No encontrado</t>
  </si>
  <si>
    <t>Nro</t>
  </si>
  <si>
    <t>Detalle</t>
  </si>
  <si>
    <t>Marca</t>
  </si>
  <si>
    <t>Cantidad</t>
  </si>
  <si>
    <t>Unidad</t>
  </si>
  <si>
    <t>Precio</t>
  </si>
  <si>
    <t>Ultima actualizacion</t>
  </si>
  <si>
    <t>Precio (por kg / lt / un)</t>
  </si>
  <si>
    <t>Agrupados en</t>
  </si>
  <si>
    <t>PUREZA</t>
  </si>
  <si>
    <t>ml</t>
  </si>
  <si>
    <t>15/11/2023</t>
  </si>
  <si>
    <t>DÍA</t>
  </si>
  <si>
    <t>cc</t>
  </si>
  <si>
    <t>CASTELL</t>
  </si>
  <si>
    <t>gr</t>
  </si>
  <si>
    <t>ACETO BALSAMICO</t>
  </si>
  <si>
    <t>COCINERO</t>
  </si>
  <si>
    <t>ACHURAS</t>
  </si>
  <si>
    <t>NA</t>
  </si>
  <si>
    <t>AJI MOLIDO</t>
  </si>
  <si>
    <t>LA PARMESANA</t>
  </si>
  <si>
    <t>AJO</t>
  </si>
  <si>
    <t>PROMEDIO</t>
  </si>
  <si>
    <t>ALBAHACA</t>
  </si>
  <si>
    <t>ANANA EN ALMIBAR</t>
  </si>
  <si>
    <t>MARBELLA</t>
  </si>
  <si>
    <t>APIO</t>
  </si>
  <si>
    <t>LA CAMPAGNOLA</t>
  </si>
  <si>
    <t>AZUCAR IMPALPABLE</t>
  </si>
  <si>
    <t>BANANA</t>
  </si>
  <si>
    <t>BERBERECHOS</t>
  </si>
  <si>
    <t>BERENJENA</t>
  </si>
  <si>
    <t>BERRO</t>
  </si>
  <si>
    <t>BIFE DE CHORIZO</t>
  </si>
  <si>
    <t>BONDIOLA</t>
  </si>
  <si>
    <t>NO ENCONTRADOS</t>
  </si>
  <si>
    <t>BROTES DE ALFALFA</t>
  </si>
  <si>
    <t>dos bochas</t>
  </si>
  <si>
    <t>BROTES DE SOJA</t>
  </si>
  <si>
    <t>CACAO AMARGO</t>
  </si>
  <si>
    <t>DICOMERE</t>
  </si>
  <si>
    <t>CALAMAR</t>
  </si>
  <si>
    <t>CAMARONES</t>
  </si>
  <si>
    <t>CANELA EN POLVO</t>
  </si>
  <si>
    <t>CARACU/ALA DE PECHO</t>
  </si>
  <si>
    <t>conf. de berenjenas</t>
  </si>
  <si>
    <t>CEBOLLA DE VERDEO</t>
  </si>
  <si>
    <t>SIN MARCA</t>
  </si>
  <si>
    <t>CHOCOLATE HELADO</t>
  </si>
  <si>
    <t>CHOCOLATE</t>
  </si>
  <si>
    <t>MILKA</t>
  </si>
  <si>
    <t>CHOLGAS PELADAS</t>
  </si>
  <si>
    <t>CHORIZOS</t>
  </si>
  <si>
    <t>CIBOULET</t>
  </si>
  <si>
    <t>CIRUELAS</t>
  </si>
  <si>
    <t>COCO RALLADO</t>
  </si>
  <si>
    <t>ALICANTE</t>
  </si>
  <si>
    <t>papa cubos</t>
  </si>
  <si>
    <t>COLITA DE CUADRIL</t>
  </si>
  <si>
    <t>yemas</t>
  </si>
  <si>
    <t>claras</t>
  </si>
  <si>
    <t>COSTILLA</t>
  </si>
  <si>
    <t>TREGAR</t>
  </si>
  <si>
    <t>CREMA AMERICANA</t>
  </si>
  <si>
    <t>DANETTE</t>
  </si>
  <si>
    <t>none</t>
  </si>
  <si>
    <t>CREMA DE LECHE</t>
  </si>
  <si>
    <t>CROCANTE DE ALMENDRAS</t>
  </si>
  <si>
    <t>CURRY</t>
  </si>
  <si>
    <t>DULCE DE BATATA</t>
  </si>
  <si>
    <t>DULCE DE LECHE</t>
  </si>
  <si>
    <t>DULCE DE MEMBRILLO</t>
  </si>
  <si>
    <t>DURAZNO</t>
  </si>
  <si>
    <t>DURAZNOS EN ALMIBAR</t>
  </si>
  <si>
    <t>ESENCIA DE VAINILLA</t>
  </si>
  <si>
    <t>ESPINACA</t>
  </si>
  <si>
    <t>YUSPE</t>
  </si>
  <si>
    <t>FIDEOS DE ARROZ</t>
  </si>
  <si>
    <t>BLUE PATNA</t>
  </si>
  <si>
    <t>FILET DE MERLUZA</t>
  </si>
  <si>
    <t>FRUTILLA</t>
  </si>
  <si>
    <t>FRUTOS ROJOS</t>
  </si>
  <si>
    <t>ROYAL</t>
  </si>
  <si>
    <t>GELATINA</t>
  </si>
  <si>
    <t>GLUCOSA</t>
  </si>
  <si>
    <t>gruyere</t>
  </si>
  <si>
    <t>HONGOS SECOS</t>
  </si>
  <si>
    <t>KIWI</t>
  </si>
  <si>
    <t>LANGOSTA CON CASCARA</t>
  </si>
  <si>
    <t>LA SERENÍSIMA</t>
  </si>
  <si>
    <t>lt</t>
  </si>
  <si>
    <t>LECHUGA CRIOLLA</t>
  </si>
  <si>
    <t>LECHUGA ESCAROLA</t>
  </si>
  <si>
    <t>LECHUGA MORADA</t>
  </si>
  <si>
    <t>LECHUGA REPOLLADA</t>
  </si>
  <si>
    <t>LENGUA</t>
  </si>
  <si>
    <t>CALSA</t>
  </si>
  <si>
    <t>LIMON HELADO</t>
  </si>
  <si>
    <t>LIMON</t>
  </si>
  <si>
    <t>TANG</t>
  </si>
  <si>
    <t>LOMO C/CORDON</t>
  </si>
  <si>
    <t>MAIZENA</t>
  </si>
  <si>
    <t>MANGO</t>
  </si>
  <si>
    <t>MANI CON CASCARA</t>
  </si>
  <si>
    <t>LAEST</t>
  </si>
  <si>
    <t>MANZANA VERDE</t>
  </si>
  <si>
    <t>CLIGHT</t>
  </si>
  <si>
    <t>MARUCHA</t>
  </si>
  <si>
    <t>MATAMBRE</t>
  </si>
  <si>
    <t>MATAMBRE DE CERDO</t>
  </si>
  <si>
    <t>NUESTRA CARNICERIA</t>
  </si>
  <si>
    <t>HELLMANNS</t>
  </si>
  <si>
    <t>MEJILLON 1/2 VALVA</t>
  </si>
  <si>
    <t>MEJILLON PELADO</t>
  </si>
  <si>
    <t>MELON</t>
  </si>
  <si>
    <t>MENTA FRESCA</t>
  </si>
  <si>
    <t>COLGATE</t>
  </si>
  <si>
    <t>MERENGUE</t>
  </si>
  <si>
    <t>MIEL</t>
  </si>
  <si>
    <t>ALELUYA</t>
  </si>
  <si>
    <t>MOSTAZA</t>
  </si>
  <si>
    <t>SAVORA</t>
  </si>
  <si>
    <t>NALGA PARA MILANESAS</t>
  </si>
  <si>
    <t>NERVIOS</t>
  </si>
  <si>
    <t>NUECES</t>
  </si>
  <si>
    <t>ÑOQUIS DE VERDURA</t>
  </si>
  <si>
    <t>PAN SABORIZADO</t>
  </si>
  <si>
    <t>PECETO</t>
  </si>
  <si>
    <t>PECHITO DE CERDO C/MANTA</t>
  </si>
  <si>
    <t>PERAS SECA</t>
  </si>
  <si>
    <t>PEREJIL</t>
  </si>
  <si>
    <t>pescado(lenguado)</t>
  </si>
  <si>
    <t>PIMENTON DULCE</t>
  </si>
  <si>
    <t>POMELO ROSADO</t>
  </si>
  <si>
    <t>TERMA</t>
  </si>
  <si>
    <t>PUERRO</t>
  </si>
  <si>
    <t>QUESO PATEGRAS</t>
  </si>
  <si>
    <t>QUESO ROQUEFORT</t>
  </si>
  <si>
    <t>RAVIOLES DE VERDURA</t>
  </si>
  <si>
    <t>ORALÍ</t>
  </si>
  <si>
    <t>REPOLLO BLANCO</t>
  </si>
  <si>
    <t>REPOLLO COLORADO</t>
  </si>
  <si>
    <t>ROMERO</t>
  </si>
  <si>
    <t>SANDIA</t>
  </si>
  <si>
    <t>SESAMO BLANCO</t>
  </si>
  <si>
    <t>STURLA</t>
  </si>
  <si>
    <t>SESAMO NEGRO</t>
  </si>
  <si>
    <t>soja salsa</t>
  </si>
  <si>
    <t>TALLARINES COMUNES</t>
  </si>
  <si>
    <t>TALLARINES INTEGRALES</t>
  </si>
  <si>
    <t>TINTA NEGRA</t>
  </si>
  <si>
    <t>tomate LATA</t>
  </si>
  <si>
    <t>TOMATES SECOS</t>
  </si>
  <si>
    <t>BUY &amp; EAT</t>
  </si>
  <si>
    <t>TOMILLO</t>
  </si>
  <si>
    <t>LA EGIPCIANA</t>
  </si>
  <si>
    <t>UVAS</t>
  </si>
  <si>
    <t>SAN FELIPE</t>
  </si>
  <si>
    <t>VACIO</t>
  </si>
  <si>
    <t>COSECHA TARDÍA</t>
  </si>
  <si>
    <t xml:space="preserve">PORTILLO </t>
  </si>
  <si>
    <t>ZAPALLITO</t>
  </si>
  <si>
    <t>ZUCHINI</t>
  </si>
  <si>
    <t>CALDOS KNOR</t>
  </si>
  <si>
    <t>KNORR</t>
  </si>
  <si>
    <t>Tomates</t>
  </si>
  <si>
    <t>LINCOLN</t>
  </si>
  <si>
    <t>PALMOLIVE</t>
  </si>
  <si>
    <t>NO APLICA MARCA</t>
  </si>
  <si>
    <t>zapallo en almibar</t>
  </si>
  <si>
    <t>CARREFOUR</t>
  </si>
  <si>
    <t>DIA</t>
  </si>
  <si>
    <t>café pocillo</t>
  </si>
  <si>
    <t>café al cognac</t>
  </si>
  <si>
    <t>CUSENIER</t>
  </si>
  <si>
    <t>CBSÉ</t>
  </si>
  <si>
    <t>EL ABUELO</t>
  </si>
  <si>
    <t>lenguado</t>
  </si>
  <si>
    <t>estragon</t>
  </si>
  <si>
    <t>Peras</t>
  </si>
  <si>
    <t>Oporto</t>
  </si>
  <si>
    <t>MAGGI</t>
  </si>
  <si>
    <t>Cerveza Negra</t>
  </si>
  <si>
    <t>IMPERIAL</t>
  </si>
  <si>
    <t>Queso Rallado</t>
  </si>
  <si>
    <t>Papa Gratin</t>
  </si>
  <si>
    <t>FLOR DE JARDÍN</t>
  </si>
  <si>
    <t>Chocolinas</t>
  </si>
  <si>
    <t>CHOCOLINAS</t>
  </si>
  <si>
    <t>Café</t>
  </si>
  <si>
    <t>NESCAFÉ</t>
  </si>
  <si>
    <t>Salmòn Rosado</t>
  </si>
  <si>
    <t>PET'S CLASS</t>
  </si>
  <si>
    <t>Morron en lata</t>
  </si>
  <si>
    <t>Puré de berro</t>
  </si>
  <si>
    <t>Pimienta</t>
  </si>
  <si>
    <t>Fileto</t>
  </si>
  <si>
    <t>ARCOR</t>
  </si>
  <si>
    <t>palmitos</t>
  </si>
  <si>
    <t>GREAT VALUE</t>
  </si>
  <si>
    <t xml:space="preserve">choclo en granos </t>
  </si>
  <si>
    <t>INCA</t>
  </si>
  <si>
    <t>queso barra x kg</t>
  </si>
  <si>
    <t>queso regiano</t>
  </si>
  <si>
    <t>LA ESPAÑOLA</t>
  </si>
  <si>
    <t>vinagreta</t>
  </si>
  <si>
    <t>CASAMCREM</t>
  </si>
  <si>
    <t>ÁGUILA</t>
  </si>
  <si>
    <t>jugo de naranja</t>
  </si>
  <si>
    <t>DEL VALLE</t>
  </si>
  <si>
    <t>harina de maiz</t>
  </si>
  <si>
    <t>PRESTOPRONTA</t>
  </si>
  <si>
    <t>queso crema</t>
  </si>
  <si>
    <t>chocolinas</t>
  </si>
  <si>
    <t>jugo de limon</t>
  </si>
  <si>
    <t>MINERVA</t>
  </si>
  <si>
    <t>DETALLE</t>
  </si>
  <si>
    <t>Margen</t>
  </si>
  <si>
    <t>%</t>
  </si>
  <si>
    <t>ESCALOPE DE BERENGENAS (Porcion)</t>
  </si>
  <si>
    <t>PAN DE CAMPO</t>
  </si>
  <si>
    <t>PINCHO DE MOZARELLA</t>
  </si>
  <si>
    <t>PANQUEQUE con HELADO</t>
  </si>
  <si>
    <t>CREMA QUESO AZUL</t>
  </si>
  <si>
    <t>PETIT CARRE (con moke y mosse de café)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</si>
</sst>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$&quot;\ * #,##0.00_ ;_ &quot;$&quot;\ * \-#,##0.00_ ;_ &quot;$&quot;\ * &quot;-&quot;??_ ;_ @_ "/>
    <numFmt numFmtId="178" formatCode="_ * #,##0_ ;_ * \-#,##0_ ;_ * &quot;-&quot;_ ;_ @_ "/>
    <numFmt numFmtId="179" formatCode="_ &quot;$&quot;\ * #,##0_ ;_ &quot;$&quot;\ * \-#,##0_ ;_ &quot;$&quot;\ * &quot;-&quot;_ ;_ @_ "/>
    <numFmt numFmtId="180" formatCode="0.000"/>
    <numFmt numFmtId="181" formatCode="[$$-2C0A]#\ ##0.00;[Red]\([$$-2C0A]#\ ##0.00\)"/>
  </numFmts>
  <fonts count="34">
    <font>
      <sz val="10"/>
      <name val="Arial"/>
      <charset val="0"/>
    </font>
    <font>
      <sz val="12"/>
      <name val="Arial"/>
      <charset val="0"/>
    </font>
    <font>
      <sz val="12"/>
      <color indexed="8"/>
      <name val="Arial"/>
      <charset val="0"/>
    </font>
    <font>
      <u/>
      <sz val="18"/>
      <color indexed="8"/>
      <name val="Arial"/>
      <charset val="0"/>
    </font>
    <font>
      <b/>
      <sz val="14"/>
      <color indexed="8"/>
      <name val="Arial"/>
      <charset val="0"/>
    </font>
    <font>
      <b/>
      <sz val="12"/>
      <color indexed="8"/>
      <name val="Arial"/>
      <charset val="0"/>
    </font>
    <font>
      <i/>
      <sz val="12"/>
      <color indexed="8"/>
      <name val="Arial"/>
      <charset val="0"/>
    </font>
    <font>
      <b/>
      <u/>
      <sz val="24"/>
      <name val="Arial"/>
      <charset val="0"/>
    </font>
    <font>
      <sz val="14"/>
      <name val="Arial"/>
      <charset val="0"/>
    </font>
    <font>
      <sz val="9"/>
      <name val="Arial"/>
      <charset val="0"/>
    </font>
    <font>
      <b/>
      <u/>
      <sz val="18"/>
      <color indexed="8"/>
      <name val="Arial"/>
      <charset val="0"/>
    </font>
    <font>
      <b/>
      <i/>
      <sz val="12"/>
      <color indexed="8"/>
      <name val="Arial"/>
      <charset val="0"/>
    </font>
    <font>
      <sz val="14"/>
      <name val="Bahnschrift"/>
      <charset val="0"/>
    </font>
    <font>
      <sz val="12"/>
      <name val="Bahnschrift"/>
      <charset val="0"/>
    </font>
    <font>
      <sz val="12"/>
      <color indexed="10"/>
      <name val="Arial"/>
      <charset val="0"/>
    </font>
    <font>
      <u/>
      <sz val="8.5"/>
      <color indexed="12"/>
      <name val="Arial"/>
      <charset val="0"/>
    </font>
    <font>
      <u/>
      <sz val="8.5"/>
      <color indexed="36"/>
      <name val="Arial"/>
      <charset val="0"/>
    </font>
    <font>
      <sz val="11"/>
      <color rgb="FFFF0000"/>
      <name val="Calibri"/>
      <charset val="0"/>
      <scheme val="minor"/>
    </font>
    <font>
      <b/>
      <sz val="18"/>
      <color theme="3"/>
      <name val="Cambria"/>
      <charset val="0"/>
      <scheme val="maj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indexed="65"/>
        <bgColor rgb="FFFCD5B4"/>
      </patternFill>
    </fill>
    <fill>
      <patternFill patternType="solid">
        <fgColor rgb="FF00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2" fontId="0" fillId="0" borderId="0"/>
    <xf numFmtId="176" fontId="0" fillId="0" borderId="0"/>
    <xf numFmtId="177" fontId="0" fillId="0" borderId="0"/>
    <xf numFmtId="9" fontId="0" fillId="0" borderId="0"/>
    <xf numFmtId="178" fontId="0" fillId="0" borderId="0"/>
    <xf numFmtId="179" fontId="0" fillId="0" borderId="0"/>
    <xf numFmtId="0" fontId="15" fillId="0" borderId="0">
      <alignment vertical="top"/>
      <protection locked="0"/>
    </xf>
    <xf numFmtId="0" fontId="16" fillId="0" borderId="0">
      <alignment vertical="top"/>
      <protection locked="0"/>
    </xf>
    <xf numFmtId="0" fontId="0" fillId="15" borderId="16"/>
    <xf numFmtId="0" fontId="17" fillId="0" borderId="0"/>
    <xf numFmtId="0" fontId="18" fillId="0" borderId="0"/>
    <xf numFmtId="0" fontId="19" fillId="0" borderId="0"/>
    <xf numFmtId="0" fontId="20" fillId="0" borderId="17"/>
    <xf numFmtId="0" fontId="21" fillId="0" borderId="18"/>
    <xf numFmtId="0" fontId="22" fillId="0" borderId="19"/>
    <xf numFmtId="0" fontId="22" fillId="0" borderId="0"/>
    <xf numFmtId="0" fontId="23" fillId="16" borderId="20"/>
    <xf numFmtId="0" fontId="24" fillId="17" borderId="21"/>
    <xf numFmtId="0" fontId="25" fillId="17" borderId="20"/>
    <xf numFmtId="0" fontId="26" fillId="18" borderId="22"/>
    <xf numFmtId="0" fontId="27" fillId="0" borderId="23"/>
    <xf numFmtId="0" fontId="28" fillId="0" borderId="24"/>
    <xf numFmtId="0" fontId="29" fillId="19" borderId="0"/>
    <xf numFmtId="0" fontId="30" fillId="20" borderId="0"/>
    <xf numFmtId="0" fontId="31" fillId="21" borderId="0"/>
    <xf numFmtId="0" fontId="32" fillId="22" borderId="0"/>
    <xf numFmtId="0" fontId="33" fillId="23" borderId="0"/>
    <xf numFmtId="0" fontId="33" fillId="24" borderId="0"/>
    <xf numFmtId="0" fontId="32" fillId="25" borderId="0"/>
    <xf numFmtId="0" fontId="32" fillId="26" borderId="0"/>
    <xf numFmtId="0" fontId="33" fillId="27" borderId="0"/>
    <xf numFmtId="0" fontId="33" fillId="28" borderId="0"/>
    <xf numFmtId="0" fontId="32" fillId="29" borderId="0"/>
    <xf numFmtId="0" fontId="32" fillId="30" borderId="0"/>
    <xf numFmtId="0" fontId="33" fillId="31" borderId="0"/>
    <xf numFmtId="0" fontId="33" fillId="32" borderId="0"/>
    <xf numFmtId="0" fontId="32" fillId="33" borderId="0"/>
    <xf numFmtId="0" fontId="32" fillId="34" borderId="0"/>
    <xf numFmtId="0" fontId="33" fillId="35" borderId="0"/>
    <xf numFmtId="0" fontId="33" fillId="36" borderId="0"/>
    <xf numFmtId="0" fontId="32" fillId="37" borderId="0"/>
    <xf numFmtId="0" fontId="32" fillId="38" borderId="0"/>
    <xf numFmtId="0" fontId="33" fillId="39" borderId="0"/>
    <xf numFmtId="0" fontId="33" fillId="40" borderId="0"/>
    <xf numFmtId="0" fontId="32" fillId="41" borderId="0"/>
    <xf numFmtId="0" fontId="32" fillId="42" borderId="0"/>
    <xf numFmtId="0" fontId="33" fillId="43" borderId="0"/>
    <xf numFmtId="0" fontId="33" fillId="44" borderId="0"/>
    <xf numFmtId="0" fontId="32" fillId="45" borderId="0"/>
  </cellStyleXfs>
  <cellXfs count="106">
    <xf numFmtId="2" fontId="0" fillId="0" borderId="0" xfId="0"/>
    <xf numFmtId="2" fontId="1" fillId="0" borderId="0" xfId="0" applyFont="1"/>
    <xf numFmtId="2" fontId="1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2" fontId="2" fillId="0" borderId="0" xfId="0" applyFont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5" fillId="2" borderId="2" xfId="0" applyNumberFormat="1" applyFont="1" applyFill="1" applyBorder="1" applyAlignment="1">
      <alignment horizontal="center"/>
    </xf>
    <xf numFmtId="0" fontId="5" fillId="2" borderId="3" xfId="0" applyNumberFormat="1" applyFont="1" applyFill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left"/>
    </xf>
    <xf numFmtId="2" fontId="2" fillId="0" borderId="4" xfId="0" applyFont="1" applyBorder="1" applyAlignment="1">
      <alignment horizontal="center"/>
    </xf>
    <xf numFmtId="9" fontId="2" fillId="0" borderId="4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left"/>
    </xf>
    <xf numFmtId="2" fontId="2" fillId="0" borderId="5" xfId="0" applyFont="1" applyBorder="1" applyAlignment="1">
      <alignment horizontal="center"/>
    </xf>
    <xf numFmtId="9" fontId="2" fillId="0" borderId="5" xfId="0" applyNumberFormat="1" applyFont="1" applyBorder="1" applyAlignment="1">
      <alignment horizontal="center"/>
    </xf>
    <xf numFmtId="0" fontId="2" fillId="0" borderId="0" xfId="0" applyNumberFormat="1" applyFont="1"/>
    <xf numFmtId="0" fontId="5" fillId="0" borderId="0" xfId="0" applyNumberFormat="1" applyFont="1" applyAlignment="1">
      <alignment horizontal="center"/>
    </xf>
    <xf numFmtId="0" fontId="2" fillId="3" borderId="4" xfId="0" applyNumberFormat="1" applyFont="1" applyFill="1" applyBorder="1" applyAlignment="1">
      <alignment horizontal="center"/>
    </xf>
    <xf numFmtId="0" fontId="6" fillId="3" borderId="5" xfId="0" applyNumberFormat="1" applyFont="1" applyFill="1" applyBorder="1" applyAlignment="1">
      <alignment horizontal="left"/>
    </xf>
    <xf numFmtId="2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0" fontId="2" fillId="3" borderId="5" xfId="0" applyNumberFormat="1" applyFont="1" applyFill="1" applyBorder="1" applyAlignment="1">
      <alignment horizontal="center"/>
    </xf>
    <xf numFmtId="2" fontId="1" fillId="0" borderId="5" xfId="0" applyFont="1" applyBorder="1" applyAlignment="1">
      <alignment horizontal="center"/>
    </xf>
    <xf numFmtId="2" fontId="1" fillId="3" borderId="5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2" fontId="7" fillId="0" borderId="0" xfId="0" applyFont="1"/>
    <xf numFmtId="2" fontId="0" fillId="4" borderId="0" xfId="0" applyFill="1"/>
    <xf numFmtId="2" fontId="0" fillId="5" borderId="0" xfId="0" applyFill="1"/>
    <xf numFmtId="2" fontId="8" fillId="6" borderId="5" xfId="0" applyFont="1" applyFill="1" applyBorder="1" applyAlignment="1">
      <alignment horizontal="center"/>
    </xf>
    <xf numFmtId="2" fontId="8" fillId="6" borderId="6" xfId="0" applyFont="1" applyFill="1" applyBorder="1" applyAlignment="1">
      <alignment horizontal="center"/>
    </xf>
    <xf numFmtId="2" fontId="8" fillId="6" borderId="5" xfId="0" applyFont="1" applyFill="1" applyBorder="1"/>
    <xf numFmtId="0" fontId="8" fillId="6" borderId="5" xfId="0" applyNumberFormat="1" applyFont="1" applyFill="1" applyBorder="1"/>
    <xf numFmtId="1" fontId="0" fillId="0" borderId="5" xfId="0" applyNumberFormat="1" applyBorder="1" applyAlignment="1">
      <alignment horizontal="center"/>
    </xf>
    <xf numFmtId="0" fontId="2" fillId="0" borderId="6" xfId="0" applyNumberFormat="1" applyFont="1" applyBorder="1"/>
    <xf numFmtId="2" fontId="0" fillId="0" borderId="5" xfId="0" applyBorder="1"/>
    <xf numFmtId="2" fontId="0" fillId="0" borderId="6" xfId="0" applyBorder="1"/>
    <xf numFmtId="2" fontId="9" fillId="0" borderId="6" xfId="0" applyFont="1" applyBorder="1"/>
    <xf numFmtId="2" fontId="0" fillId="5" borderId="5" xfId="0" applyFill="1" applyBorder="1"/>
    <xf numFmtId="2" fontId="9" fillId="0" borderId="6" xfId="0" applyFont="1" applyBorder="1" applyAlignment="1">
      <alignment horizontal="left"/>
    </xf>
    <xf numFmtId="2" fontId="0" fillId="7" borderId="5" xfId="0" applyFill="1" applyBorder="1"/>
    <xf numFmtId="2" fontId="0" fillId="8" borderId="5" xfId="0" applyFill="1" applyBorder="1"/>
    <xf numFmtId="0" fontId="8" fillId="6" borderId="5" xfId="0" applyNumberFormat="1" applyFont="1" applyFill="1" applyBorder="1" applyAlignment="1">
      <alignment horizontal="center"/>
    </xf>
    <xf numFmtId="2" fontId="1" fillId="0" borderId="5" xfId="0" applyFont="1" applyBorder="1"/>
    <xf numFmtId="0" fontId="0" fillId="0" borderId="5" xfId="0" applyNumberFormat="1" applyBorder="1" applyAlignment="1">
      <alignment horizontal="center"/>
    </xf>
    <xf numFmtId="0" fontId="0" fillId="0" borderId="5" xfId="0" applyNumberFormat="1" applyBorder="1"/>
    <xf numFmtId="0" fontId="0" fillId="0" borderId="6" xfId="0" applyNumberFormat="1" applyBorder="1"/>
    <xf numFmtId="0" fontId="0" fillId="7" borderId="5" xfId="0" applyNumberFormat="1" applyFill="1" applyBorder="1"/>
    <xf numFmtId="0" fontId="0" fillId="0" borderId="5" xfId="0" applyNumberFormat="1" applyBorder="1"/>
    <xf numFmtId="0" fontId="0" fillId="0" borderId="5" xfId="0" applyNumberFormat="1" applyBorder="1" applyAlignment="1">
      <alignment horizontal="center"/>
    </xf>
    <xf numFmtId="2" fontId="2" fillId="0" borderId="0" xfId="0" applyFont="1"/>
    <xf numFmtId="0" fontId="10" fillId="9" borderId="0" xfId="0" applyNumberFormat="1" applyFont="1" applyFill="1" applyAlignment="1">
      <alignment horizontal="center"/>
    </xf>
    <xf numFmtId="0" fontId="3" fillId="0" borderId="0" xfId="0" applyNumberFormat="1" applyFont="1" applyAlignment="1">
      <alignment horizontal="left"/>
    </xf>
    <xf numFmtId="10" fontId="5" fillId="0" borderId="0" xfId="0" applyNumberFormat="1" applyFont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5" fillId="10" borderId="8" xfId="0" applyNumberFormat="1" applyFont="1" applyFill="1" applyBorder="1" applyAlignment="1">
      <alignment horizontal="center"/>
    </xf>
    <xf numFmtId="0" fontId="11" fillId="2" borderId="8" xfId="0" applyNumberFormat="1" applyFont="1" applyFill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2" fillId="0" borderId="9" xfId="0" applyNumberFormat="1" applyFont="1" applyBorder="1" applyAlignment="1">
      <alignment horizontal="center"/>
    </xf>
    <xf numFmtId="180" fontId="2" fillId="0" borderId="10" xfId="0" applyNumberFormat="1" applyFont="1" applyBorder="1" applyAlignment="1">
      <alignment horizontal="center"/>
    </xf>
    <xf numFmtId="2" fontId="2" fillId="11" borderId="0" xfId="0" applyFont="1" applyFill="1" applyAlignment="1">
      <alignment horizontal="center"/>
    </xf>
    <xf numFmtId="2" fontId="2" fillId="0" borderId="11" xfId="0" applyFont="1" applyBorder="1" applyAlignment="1">
      <alignment horizontal="center"/>
    </xf>
    <xf numFmtId="2" fontId="2" fillId="12" borderId="0" xfId="0" applyFont="1" applyFill="1" applyAlignment="1">
      <alignment horizontal="center"/>
    </xf>
    <xf numFmtId="2" fontId="2" fillId="0" borderId="12" xfId="0" applyFont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2" fontId="5" fillId="0" borderId="11" xfId="0" applyFont="1" applyBorder="1" applyAlignment="1">
      <alignment horizontal="center"/>
    </xf>
    <xf numFmtId="0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center"/>
    </xf>
    <xf numFmtId="2" fontId="5" fillId="0" borderId="12" xfId="0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11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2" fontId="1" fillId="0" borderId="14" xfId="0" applyFont="1" applyBorder="1"/>
    <xf numFmtId="0" fontId="2" fillId="0" borderId="14" xfId="0" applyNumberFormat="1" applyFont="1" applyBorder="1" applyAlignment="1">
      <alignment horizontal="left"/>
    </xf>
    <xf numFmtId="0" fontId="2" fillId="0" borderId="15" xfId="0" applyNumberFormat="1" applyFont="1" applyBorder="1"/>
    <xf numFmtId="0" fontId="5" fillId="0" borderId="11" xfId="0" applyNumberFormat="1" applyFont="1" applyBorder="1" applyAlignment="1">
      <alignment horizontal="center"/>
    </xf>
    <xf numFmtId="180" fontId="2" fillId="0" borderId="0" xfId="0" applyNumberFormat="1" applyFont="1" applyAlignment="1">
      <alignment horizontal="center"/>
    </xf>
    <xf numFmtId="0" fontId="2" fillId="0" borderId="14" xfId="0" applyNumberFormat="1" applyFont="1" applyBorder="1" applyAlignment="1">
      <alignment horizontal="center"/>
    </xf>
    <xf numFmtId="0" fontId="2" fillId="0" borderId="14" xfId="0" applyNumberFormat="1" applyFont="1" applyBorder="1"/>
    <xf numFmtId="0" fontId="2" fillId="0" borderId="15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80" fontId="2" fillId="0" borderId="13" xfId="0" applyNumberFormat="1" applyFont="1" applyBorder="1" applyAlignment="1">
      <alignment horizontal="center"/>
    </xf>
    <xf numFmtId="2" fontId="1" fillId="13" borderId="0" xfId="0" applyFont="1" applyFill="1"/>
    <xf numFmtId="2" fontId="12" fillId="0" borderId="5" xfId="0" applyFont="1" applyBorder="1"/>
    <xf numFmtId="2" fontId="13" fillId="0" borderId="0" xfId="0" applyFont="1"/>
    <xf numFmtId="2" fontId="12" fillId="0" borderId="5" xfId="0" applyFont="1" applyBorder="1"/>
    <xf numFmtId="2" fontId="1" fillId="14" borderId="0" xfId="0" applyFont="1" applyFill="1"/>
    <xf numFmtId="2" fontId="12" fillId="0" borderId="0" xfId="0" applyFont="1"/>
    <xf numFmtId="2" fontId="12" fillId="0" borderId="5" xfId="0" applyFont="1" applyBorder="1"/>
    <xf numFmtId="2" fontId="12" fillId="0" borderId="0" xfId="0" applyFont="1"/>
    <xf numFmtId="0" fontId="2" fillId="0" borderId="8" xfId="0" applyNumberFormat="1" applyFont="1" applyBorder="1"/>
    <xf numFmtId="0" fontId="2" fillId="0" borderId="9" xfId="0" applyNumberFormat="1" applyFont="1" applyBorder="1"/>
    <xf numFmtId="0" fontId="5" fillId="0" borderId="14" xfId="0" applyNumberFormat="1" applyFont="1" applyBorder="1"/>
    <xf numFmtId="2" fontId="5" fillId="0" borderId="15" xfId="0" applyFont="1" applyBorder="1" applyAlignment="1">
      <alignment horizontal="center"/>
    </xf>
    <xf numFmtId="181" fontId="5" fillId="0" borderId="0" xfId="0" applyNumberFormat="1" applyFont="1" applyAlignment="1">
      <alignment horizontal="center"/>
    </xf>
    <xf numFmtId="2" fontId="1" fillId="0" borderId="10" xfId="0" applyFont="1" applyBorder="1"/>
    <xf numFmtId="0" fontId="14" fillId="0" borderId="0" xfId="0" applyNumberFormat="1" applyFont="1" applyAlignment="1">
      <alignment horizontal="center"/>
    </xf>
    <xf numFmtId="0" fontId="2" fillId="0" borderId="14" xfId="0" applyNumberFormat="1" applyFont="1" applyBorder="1" applyAlignment="1">
      <alignment horizontal="right"/>
    </xf>
    <xf numFmtId="2" fontId="5" fillId="0" borderId="0" xfId="0" applyFont="1" applyAlignment="1">
      <alignment horizontal="center"/>
    </xf>
    <xf numFmtId="181" fontId="5" fillId="0" borderId="0" xfId="0" applyNumberFormat="1" applyFont="1" applyAlignment="1">
      <alignment horizontal="right"/>
    </xf>
    <xf numFmtId="1" fontId="2" fillId="0" borderId="10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2" fontId="2" fillId="0" borderId="0" xfId="0" applyFon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E6E6E6"/>
      <rgbColor rgb="00E6E6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66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85"/>
  <sheetViews>
    <sheetView tabSelected="1" zoomScale="85" zoomScaleNormal="85" zoomScaleSheetLayoutView="60" workbookViewId="0">
      <selection activeCell="M32" sqref="M32"/>
    </sheetView>
  </sheetViews>
  <sheetFormatPr defaultColWidth="11.2857142857143" defaultRowHeight="15"/>
  <cols>
    <col min="1" max="1" width="3.42857142857143" style="1" customWidth="1"/>
    <col min="2" max="2" width="16.4285714285714" style="1" customWidth="1"/>
    <col min="3" max="3" width="6.42857142857143" style="1" customWidth="1"/>
    <col min="4" max="4" width="57.8571428571429" style="1" customWidth="1"/>
    <col min="5" max="5" width="12.4285714285714" style="1" customWidth="1"/>
    <col min="6" max="6" width="13.7142857142857" style="1" customWidth="1"/>
    <col min="7" max="7" width="6.42857142857143" style="1" customWidth="1"/>
    <col min="8" max="8" width="17" style="1" customWidth="1"/>
    <col min="9" max="9" width="20" style="1" customWidth="1"/>
    <col min="10" max="10" width="7.28571428571429" style="1" customWidth="1"/>
    <col min="11" max="11" width="35.7142857142857" style="1" customWidth="1"/>
    <col min="12" max="12" width="8" style="1" customWidth="1"/>
    <col min="13" max="13" width="61.2857142857143" style="1" customWidth="1"/>
    <col min="14" max="14" width="44.4285714285714" style="1" customWidth="1"/>
    <col min="15" max="15" width="20" style="1" customWidth="1"/>
    <col min="16" max="16" width="15.7142857142857" style="1" customWidth="1"/>
    <col min="17" max="17" width="11.7142857142857" style="1" customWidth="1"/>
    <col min="18" max="18" width="9.28571428571429" style="1" customWidth="1"/>
    <col min="19" max="16384" width="11.2857142857143" style="1" customWidth="1"/>
  </cols>
  <sheetData>
    <row r="1" ht="23.25" customHeight="1" spans="1:8">
      <c r="A1" s="53"/>
      <c r="B1" s="3"/>
      <c r="C1" s="3"/>
      <c r="D1" s="54" t="s">
        <v>0</v>
      </c>
      <c r="E1" s="5" t="s">
        <v>1</v>
      </c>
      <c r="F1" s="3"/>
      <c r="G1" s="3"/>
      <c r="H1" s="6"/>
    </row>
    <row r="2" ht="23.25" customHeight="1" spans="1:8">
      <c r="A2" s="53"/>
      <c r="B2" s="3"/>
      <c r="C2" s="3"/>
      <c r="D2" s="55" t="s">
        <v>2</v>
      </c>
      <c r="E2" s="19"/>
      <c r="F2" s="3"/>
      <c r="G2" s="3"/>
      <c r="H2" s="6"/>
    </row>
    <row r="3" ht="15.75" customHeight="1" spans="1:8">
      <c r="A3" s="53"/>
      <c r="B3" s="3"/>
      <c r="C3" s="3"/>
      <c r="D3" s="18" t="s">
        <v>3</v>
      </c>
      <c r="E3" s="56">
        <v>0.45</v>
      </c>
      <c r="F3" s="3"/>
      <c r="G3" s="3"/>
      <c r="H3" s="6"/>
    </row>
    <row r="4" ht="15.75" customHeight="1" spans="1:8">
      <c r="A4" s="18"/>
      <c r="B4" s="3"/>
      <c r="C4" s="3"/>
      <c r="D4" s="18" t="s">
        <v>4</v>
      </c>
      <c r="E4" s="56">
        <v>1.6</v>
      </c>
      <c r="F4" s="3"/>
      <c r="G4" s="3"/>
      <c r="H4" s="6"/>
    </row>
    <row r="5" spans="1:8">
      <c r="A5" s="18"/>
      <c r="B5" s="3"/>
      <c r="C5" s="3"/>
      <c r="D5" s="18"/>
      <c r="E5" s="3"/>
      <c r="F5" s="3"/>
      <c r="G5" s="3"/>
      <c r="H5" s="6"/>
    </row>
    <row r="6" ht="15.75" customHeight="1" spans="1:8">
      <c r="A6" s="18"/>
      <c r="B6" s="3"/>
      <c r="C6" s="3"/>
      <c r="D6" s="18"/>
      <c r="E6" s="3"/>
      <c r="F6" s="3"/>
      <c r="G6" s="3"/>
      <c r="H6" s="6"/>
    </row>
    <row r="7" ht="15.75" customHeight="1" spans="1:17">
      <c r="A7" s="18"/>
      <c r="B7" s="57"/>
      <c r="C7" s="58">
        <v>1</v>
      </c>
      <c r="D7" s="59" t="s">
        <v>5</v>
      </c>
      <c r="E7" s="60"/>
      <c r="F7" s="61"/>
      <c r="G7" s="3"/>
      <c r="H7" s="6"/>
      <c r="M7"/>
      <c r="N7"/>
      <c r="O7"/>
      <c r="P7"/>
      <c r="Q7"/>
    </row>
    <row r="8" ht="15.75" customHeight="1" spans="1:17">
      <c r="A8" s="18"/>
      <c r="B8" s="62">
        <v>3</v>
      </c>
      <c r="C8" s="3" t="s">
        <v>6</v>
      </c>
      <c r="D8" s="18" t="s">
        <v>7</v>
      </c>
      <c r="E8" s="63"/>
      <c r="F8" s="64">
        <f>B8*E8</f>
        <v>0</v>
      </c>
      <c r="G8" s="3"/>
      <c r="H8" s="6"/>
      <c r="I8" s="85"/>
      <c r="K8" s="86" t="s">
        <v>8</v>
      </c>
      <c r="L8" s="87"/>
      <c r="M8" s="88" t="s">
        <v>9</v>
      </c>
      <c r="N8"/>
      <c r="O8"/>
      <c r="P8"/>
      <c r="Q8"/>
    </row>
    <row r="9" ht="15.75" customHeight="1" spans="1:17">
      <c r="A9" s="18"/>
      <c r="B9" s="62">
        <v>0.02</v>
      </c>
      <c r="C9" s="3" t="s">
        <v>10</v>
      </c>
      <c r="D9" s="18" t="s">
        <v>11</v>
      </c>
      <c r="E9" s="65">
        <v>5783.5</v>
      </c>
      <c r="F9" s="66">
        <f>B9*E9</f>
        <v>115.67</v>
      </c>
      <c r="G9" s="19"/>
      <c r="H9" s="6"/>
      <c r="I9" s="89"/>
      <c r="K9" s="86" t="s">
        <v>12</v>
      </c>
      <c r="L9" s="87"/>
      <c r="M9" s="88" t="s">
        <v>13</v>
      </c>
      <c r="N9"/>
      <c r="O9"/>
      <c r="P9"/>
      <c r="Q9"/>
    </row>
    <row r="10" ht="15.75" customHeight="1" spans="1:17">
      <c r="A10" s="18"/>
      <c r="B10" s="67"/>
      <c r="C10" s="3"/>
      <c r="D10" s="18"/>
      <c r="E10" s="3"/>
      <c r="F10" s="68">
        <f>SUM(F8:F9)</f>
        <v>115.67</v>
      </c>
      <c r="G10" s="3"/>
      <c r="H10" s="6"/>
      <c r="K10" s="86" t="s">
        <v>14</v>
      </c>
      <c r="L10" s="87"/>
      <c r="M10" s="88" t="s">
        <v>15</v>
      </c>
      <c r="N10"/>
      <c r="O10"/>
      <c r="P10"/>
      <c r="Q10"/>
    </row>
    <row r="11" ht="18" spans="1:17">
      <c r="A11" s="18"/>
      <c r="G11" s="3"/>
      <c r="H11" s="6"/>
      <c r="K11" s="86" t="s">
        <v>16</v>
      </c>
      <c r="L11" s="87"/>
      <c r="M11" s="88" t="s">
        <v>17</v>
      </c>
      <c r="N11"/>
      <c r="O11"/>
      <c r="P11"/>
      <c r="Q11"/>
    </row>
    <row r="12" ht="15.75" customHeight="1" spans="1:17">
      <c r="A12" s="18"/>
      <c r="G12" s="3"/>
      <c r="H12" s="6"/>
      <c r="K12" s="86" t="s">
        <v>18</v>
      </c>
      <c r="L12" s="87"/>
      <c r="M12" s="90"/>
      <c r="N12"/>
      <c r="O12"/>
      <c r="P12"/>
      <c r="Q12"/>
    </row>
    <row r="13" ht="15.75" customHeight="1" spans="1:17">
      <c r="A13" s="18"/>
      <c r="B13" s="67"/>
      <c r="C13" s="3"/>
      <c r="D13" s="18"/>
      <c r="E13" s="3"/>
      <c r="F13" s="68"/>
      <c r="G13" s="3"/>
      <c r="H13" s="6"/>
      <c r="K13" s="86" t="s">
        <v>19</v>
      </c>
      <c r="L13" s="87"/>
      <c r="M13" s="91" t="s">
        <v>20</v>
      </c>
      <c r="N13"/>
      <c r="O13"/>
      <c r="P13"/>
      <c r="Q13"/>
    </row>
    <row r="14" ht="15.75" customHeight="1" spans="1:17">
      <c r="A14" s="18"/>
      <c r="B14" s="67"/>
      <c r="C14" s="3"/>
      <c r="D14" s="18"/>
      <c r="E14" s="3"/>
      <c r="F14" s="68"/>
      <c r="G14" s="3"/>
      <c r="H14" s="6"/>
      <c r="K14" s="86" t="s">
        <v>21</v>
      </c>
      <c r="L14" s="87"/>
      <c r="M14" s="91" t="s">
        <v>22</v>
      </c>
      <c r="N14"/>
      <c r="O14"/>
      <c r="P14"/>
      <c r="Q14"/>
    </row>
    <row r="15" ht="15.75" customHeight="1" spans="1:17">
      <c r="A15" s="18"/>
      <c r="B15" s="67"/>
      <c r="C15" s="3"/>
      <c r="D15" s="69" t="s">
        <v>23</v>
      </c>
      <c r="E15" s="3"/>
      <c r="F15" s="68">
        <f>F10</f>
        <v>115.67</v>
      </c>
      <c r="G15" s="3"/>
      <c r="H15" s="6"/>
      <c r="K15" s="86" t="s">
        <v>24</v>
      </c>
      <c r="L15" s="87"/>
      <c r="M15" s="91" t="s">
        <v>25</v>
      </c>
      <c r="N15"/>
      <c r="O15"/>
      <c r="P15"/>
      <c r="Q15"/>
    </row>
    <row r="16" ht="15.75" customHeight="1" spans="1:17">
      <c r="A16" s="18"/>
      <c r="B16" s="67"/>
      <c r="C16" s="3"/>
      <c r="D16" s="69" t="s">
        <v>26</v>
      </c>
      <c r="E16" s="70">
        <f>E3</f>
        <v>0.45</v>
      </c>
      <c r="F16" s="68">
        <f>F15*E16+F15</f>
        <v>167.7215</v>
      </c>
      <c r="G16" s="3"/>
      <c r="H16" s="6"/>
      <c r="K16" s="86" t="s">
        <v>27</v>
      </c>
      <c r="L16" s="87"/>
      <c r="M16" s="91" t="s">
        <v>28</v>
      </c>
      <c r="N16"/>
      <c r="O16"/>
      <c r="P16"/>
      <c r="Q16"/>
    </row>
    <row r="17" ht="15.75" customHeight="1" spans="1:17">
      <c r="A17" s="18"/>
      <c r="B17" s="67"/>
      <c r="C17" s="3"/>
      <c r="D17" s="69" t="s">
        <v>29</v>
      </c>
      <c r="E17" s="70">
        <f>E4</f>
        <v>1.6</v>
      </c>
      <c r="F17" s="71">
        <f>F16*E17+F16</f>
        <v>436.0759</v>
      </c>
      <c r="G17" s="3"/>
      <c r="H17" s="6"/>
      <c r="K17" s="86" t="s">
        <v>30</v>
      </c>
      <c r="L17" s="87"/>
      <c r="M17" s="91" t="s">
        <v>31</v>
      </c>
      <c r="N17"/>
      <c r="O17"/>
      <c r="P17"/>
      <c r="Q17"/>
    </row>
    <row r="18" ht="15.75" customHeight="1" spans="1:17">
      <c r="A18" s="18"/>
      <c r="B18" s="67"/>
      <c r="C18" s="3"/>
      <c r="D18" s="69" t="s">
        <v>32</v>
      </c>
      <c r="E18" s="70">
        <v>0.21</v>
      </c>
      <c r="F18" s="68">
        <f>F17*1.21</f>
        <v>527.651839</v>
      </c>
      <c r="G18" s="3"/>
      <c r="H18" s="6"/>
      <c r="K18" s="86" t="s">
        <v>33</v>
      </c>
      <c r="L18" s="87"/>
      <c r="M18" s="90"/>
      <c r="N18"/>
      <c r="O18"/>
      <c r="P18"/>
      <c r="Q18"/>
    </row>
    <row r="19" ht="18" spans="1:17">
      <c r="A19" s="18"/>
      <c r="B19" s="67"/>
      <c r="C19" s="72" t="s">
        <v>34</v>
      </c>
      <c r="D19" s="18"/>
      <c r="E19" s="3"/>
      <c r="F19" s="73"/>
      <c r="G19" s="3"/>
      <c r="H19" s="6"/>
      <c r="K19" s="86" t="s">
        <v>35</v>
      </c>
      <c r="L19" s="87"/>
      <c r="M19" s="90"/>
      <c r="N19"/>
      <c r="O19"/>
      <c r="P19"/>
      <c r="Q19"/>
    </row>
    <row r="20" ht="16.5" customHeight="1" spans="1:17">
      <c r="A20" s="18"/>
      <c r="B20" s="74"/>
      <c r="C20" s="75"/>
      <c r="D20" s="75"/>
      <c r="E20" s="76" t="s">
        <v>36</v>
      </c>
      <c r="F20" s="77"/>
      <c r="G20" s="3"/>
      <c r="H20" s="6"/>
      <c r="K20" s="86" t="s">
        <v>37</v>
      </c>
      <c r="L20" s="87"/>
      <c r="M20" s="90"/>
      <c r="N20"/>
      <c r="O20"/>
      <c r="P20"/>
      <c r="Q20"/>
    </row>
    <row r="21" ht="15.75" customHeight="1" spans="1:17">
      <c r="A21" s="18"/>
      <c r="B21" s="3"/>
      <c r="C21" s="72"/>
      <c r="D21" s="18"/>
      <c r="E21" s="3"/>
      <c r="F21" s="3"/>
      <c r="G21" s="3"/>
      <c r="H21" s="6"/>
      <c r="K21" s="86" t="s">
        <v>38</v>
      </c>
      <c r="L21" s="87"/>
      <c r="M21" s="90"/>
      <c r="N21"/>
      <c r="O21"/>
      <c r="P21"/>
      <c r="Q21"/>
    </row>
    <row r="22" ht="15.75" customHeight="1" spans="1:17">
      <c r="A22" s="18"/>
      <c r="B22" s="57"/>
      <c r="C22" s="58">
        <v>2</v>
      </c>
      <c r="D22" s="59" t="s">
        <v>39</v>
      </c>
      <c r="E22" s="60"/>
      <c r="F22" s="61"/>
      <c r="G22" s="3"/>
      <c r="H22" s="6"/>
      <c r="K22" s="86" t="s">
        <v>40</v>
      </c>
      <c r="L22" s="87"/>
      <c r="M22" s="90"/>
      <c r="N22"/>
      <c r="O22"/>
      <c r="P22"/>
      <c r="Q22"/>
    </row>
    <row r="23" ht="15.75" customHeight="1" spans="1:17">
      <c r="A23" s="18"/>
      <c r="B23" s="62">
        <v>0.45</v>
      </c>
      <c r="C23" s="3" t="s">
        <v>10</v>
      </c>
      <c r="D23" s="18" t="s">
        <v>41</v>
      </c>
      <c r="E23" s="65">
        <v>564.325</v>
      </c>
      <c r="F23" s="64">
        <f>B23*E23</f>
        <v>253.94625</v>
      </c>
      <c r="G23" s="3"/>
      <c r="H23" s="6"/>
      <c r="K23" s="86" t="s">
        <v>42</v>
      </c>
      <c r="L23" s="87"/>
      <c r="M23" s="90"/>
      <c r="N23"/>
      <c r="O23"/>
      <c r="P23"/>
      <c r="Q23"/>
    </row>
    <row r="24" ht="18" spans="1:13">
      <c r="A24" s="18"/>
      <c r="B24" s="62">
        <v>0.8</v>
      </c>
      <c r="C24" s="3" t="s">
        <v>10</v>
      </c>
      <c r="D24" s="18" t="s">
        <v>43</v>
      </c>
      <c r="E24" s="65">
        <v>1277.5</v>
      </c>
      <c r="F24" s="64">
        <f>B24*E24</f>
        <v>1022</v>
      </c>
      <c r="G24" s="3"/>
      <c r="H24" s="6"/>
      <c r="K24" s="86" t="s">
        <v>44</v>
      </c>
      <c r="L24" s="87"/>
      <c r="M24" s="92"/>
    </row>
    <row r="25" ht="18" spans="1:13">
      <c r="A25" s="18"/>
      <c r="B25" s="62">
        <v>8</v>
      </c>
      <c r="C25" s="3" t="s">
        <v>6</v>
      </c>
      <c r="D25" s="18" t="s">
        <v>14</v>
      </c>
      <c r="E25" s="65">
        <v>96.85</v>
      </c>
      <c r="F25" s="66">
        <f>B25*E25</f>
        <v>774.8</v>
      </c>
      <c r="G25" s="3"/>
      <c r="H25" s="6"/>
      <c r="K25" s="86" t="s">
        <v>45</v>
      </c>
      <c r="L25" s="87"/>
      <c r="M25" s="92"/>
    </row>
    <row r="26" ht="15.75" customHeight="1" spans="1:13">
      <c r="A26" s="18"/>
      <c r="B26" s="67"/>
      <c r="C26" s="3"/>
      <c r="D26" s="18"/>
      <c r="E26" s="3"/>
      <c r="F26" s="68">
        <f>SUM(F23:F25)</f>
        <v>2050.74625</v>
      </c>
      <c r="G26" s="3"/>
      <c r="H26" s="6"/>
      <c r="K26" s="86" t="s">
        <v>46</v>
      </c>
      <c r="L26" s="87"/>
      <c r="M26" s="92"/>
    </row>
    <row r="27" ht="15.75" customHeight="1" spans="1:13">
      <c r="A27" s="18"/>
      <c r="B27" s="67" t="s">
        <v>47</v>
      </c>
      <c r="C27" s="3">
        <v>8</v>
      </c>
      <c r="D27" s="18" t="s">
        <v>48</v>
      </c>
      <c r="E27" s="3"/>
      <c r="F27" s="78"/>
      <c r="G27" s="3"/>
      <c r="H27" s="6"/>
      <c r="K27" s="86" t="s">
        <v>49</v>
      </c>
      <c r="L27" s="87"/>
      <c r="M27" s="92"/>
    </row>
    <row r="28" spans="1:8">
      <c r="A28" s="18"/>
      <c r="B28" s="67"/>
      <c r="C28" s="79"/>
      <c r="D28" s="18"/>
      <c r="E28" s="72"/>
      <c r="F28" s="73"/>
      <c r="G28" s="3"/>
      <c r="H28" s="6"/>
    </row>
    <row r="29" ht="15.75" customHeight="1" spans="1:8">
      <c r="A29" s="18"/>
      <c r="B29" s="67"/>
      <c r="C29" s="72"/>
      <c r="D29" s="69" t="s">
        <v>23</v>
      </c>
      <c r="E29" s="3"/>
      <c r="F29" s="68">
        <f>F26/C27</f>
        <v>256.34328125</v>
      </c>
      <c r="G29" s="3"/>
      <c r="H29" s="6"/>
    </row>
    <row r="30" ht="15.75" customHeight="1" spans="1:8">
      <c r="A30" s="18"/>
      <c r="B30" s="67"/>
      <c r="C30" s="72"/>
      <c r="D30" s="69" t="s">
        <v>26</v>
      </c>
      <c r="E30" s="70">
        <f>E3</f>
        <v>0.45</v>
      </c>
      <c r="F30" s="68">
        <f>F29*E30+F29</f>
        <v>371.6977578125</v>
      </c>
      <c r="G30" s="3"/>
      <c r="H30" s="6"/>
    </row>
    <row r="31" ht="15.75" customHeight="1" spans="1:8">
      <c r="A31" s="18"/>
      <c r="B31" s="67"/>
      <c r="C31" s="72"/>
      <c r="D31" s="69" t="s">
        <v>29</v>
      </c>
      <c r="E31" s="70">
        <v>2.5</v>
      </c>
      <c r="F31" s="71">
        <f>F30*E31+F30</f>
        <v>1300.94215234375</v>
      </c>
      <c r="G31" s="3"/>
      <c r="H31" s="6"/>
    </row>
    <row r="32" ht="15.75" customHeight="1" spans="1:8">
      <c r="A32" s="18"/>
      <c r="B32" s="67"/>
      <c r="C32" s="72"/>
      <c r="D32" s="69" t="s">
        <v>32</v>
      </c>
      <c r="E32" s="70">
        <v>0.21</v>
      </c>
      <c r="F32" s="68">
        <f>F31*1.21</f>
        <v>1574.14000433594</v>
      </c>
      <c r="G32" s="3"/>
      <c r="H32" s="6"/>
    </row>
    <row r="33" ht="15.75" customHeight="1" spans="1:8">
      <c r="A33" s="18"/>
      <c r="B33" s="67"/>
      <c r="C33" s="72"/>
      <c r="D33" s="72" t="s">
        <v>34</v>
      </c>
      <c r="E33" s="70"/>
      <c r="F33" s="68"/>
      <c r="G33" s="3"/>
      <c r="H33" s="6"/>
    </row>
    <row r="34" ht="16.5" customHeight="1" spans="1:8">
      <c r="A34" s="18"/>
      <c r="B34" s="74"/>
      <c r="C34" s="80"/>
      <c r="D34" s="81"/>
      <c r="E34" s="76" t="s">
        <v>50</v>
      </c>
      <c r="F34" s="82"/>
      <c r="G34" s="3"/>
      <c r="H34" s="6"/>
    </row>
    <row r="35" ht="15.75" customHeight="1" spans="1:8">
      <c r="A35" s="18"/>
      <c r="B35" s="3"/>
      <c r="C35" s="3"/>
      <c r="D35" s="18"/>
      <c r="E35" s="3"/>
      <c r="F35" s="3"/>
      <c r="G35" s="3"/>
      <c r="H35" s="6"/>
    </row>
    <row r="36" ht="15.75" customHeight="1" spans="1:8">
      <c r="A36" s="18"/>
      <c r="B36" s="57"/>
      <c r="C36" s="58">
        <v>3</v>
      </c>
      <c r="D36" s="59" t="s">
        <v>51</v>
      </c>
      <c r="E36" s="60"/>
      <c r="F36" s="61"/>
      <c r="G36" s="3"/>
      <c r="H36" s="6"/>
    </row>
    <row r="37" spans="1:8">
      <c r="A37" s="18"/>
      <c r="B37" s="62">
        <v>2</v>
      </c>
      <c r="C37" s="3" t="s">
        <v>10</v>
      </c>
      <c r="D37" s="18" t="s">
        <v>52</v>
      </c>
      <c r="E37" s="65">
        <v>1499</v>
      </c>
      <c r="F37" s="64">
        <f>B37*E37</f>
        <v>2998</v>
      </c>
      <c r="G37" s="3"/>
      <c r="H37" s="6"/>
    </row>
    <row r="38" spans="1:8">
      <c r="A38" s="18"/>
      <c r="B38" s="62">
        <v>0.5</v>
      </c>
      <c r="C38" s="3" t="s">
        <v>53</v>
      </c>
      <c r="D38" s="18" t="s">
        <v>54</v>
      </c>
      <c r="E38" s="63"/>
      <c r="F38" s="64">
        <f>B38*E38</f>
        <v>0</v>
      </c>
      <c r="G38" s="3"/>
      <c r="H38" s="6"/>
    </row>
    <row r="39" spans="1:8">
      <c r="A39" s="18"/>
      <c r="B39" s="62">
        <v>2</v>
      </c>
      <c r="C39" s="3" t="s">
        <v>53</v>
      </c>
      <c r="D39" s="18" t="s">
        <v>55</v>
      </c>
      <c r="E39" s="65">
        <v>943.333333333333</v>
      </c>
      <c r="F39" s="64">
        <f>B39*E39</f>
        <v>1886.66666666667</v>
      </c>
      <c r="G39" s="3"/>
      <c r="H39" s="6"/>
    </row>
    <row r="40" spans="1:8">
      <c r="A40" s="18"/>
      <c r="B40" s="62">
        <v>0.4</v>
      </c>
      <c r="C40" s="3" t="s">
        <v>10</v>
      </c>
      <c r="D40" s="18" t="s">
        <v>56</v>
      </c>
      <c r="E40" s="65">
        <v>516.5</v>
      </c>
      <c r="F40" s="64">
        <f>B40*E40</f>
        <v>206.6</v>
      </c>
      <c r="G40" s="3"/>
      <c r="H40" s="6"/>
    </row>
    <row r="41" spans="1:8">
      <c r="A41" s="18"/>
      <c r="B41" s="62">
        <v>0.1</v>
      </c>
      <c r="C41" s="3" t="s">
        <v>10</v>
      </c>
      <c r="D41" s="18" t="s">
        <v>57</v>
      </c>
      <c r="E41" s="65">
        <v>564.325</v>
      </c>
      <c r="F41" s="66">
        <f>B41*E41</f>
        <v>56.4325</v>
      </c>
      <c r="G41" s="3"/>
      <c r="H41" s="6"/>
    </row>
    <row r="42" ht="15.75" customHeight="1" spans="1:8">
      <c r="A42" s="18"/>
      <c r="B42" s="62"/>
      <c r="C42" s="3"/>
      <c r="D42" s="18"/>
      <c r="E42" s="6"/>
      <c r="F42" s="68">
        <f>SUM(F37:F41)</f>
        <v>5147.69916666667</v>
      </c>
      <c r="G42" s="3"/>
      <c r="H42" s="6"/>
    </row>
    <row r="43" ht="15.75" customHeight="1" spans="1:8">
      <c r="A43" s="18"/>
      <c r="B43" s="67" t="s">
        <v>47</v>
      </c>
      <c r="C43" s="83">
        <v>35</v>
      </c>
      <c r="D43" s="18" t="s">
        <v>58</v>
      </c>
      <c r="E43" s="3"/>
      <c r="F43" s="78"/>
      <c r="G43" s="3"/>
      <c r="H43" s="6"/>
    </row>
    <row r="44" ht="15.75" customHeight="1" spans="1:8">
      <c r="A44" s="18"/>
      <c r="B44" s="67"/>
      <c r="C44" s="3"/>
      <c r="D44" s="69" t="s">
        <v>59</v>
      </c>
      <c r="E44" s="3"/>
      <c r="F44" s="68">
        <f>F42/C43</f>
        <v>147.077119047619</v>
      </c>
      <c r="G44" s="3"/>
      <c r="H44" s="6"/>
    </row>
    <row r="45" ht="15.75" customHeight="1" spans="1:8">
      <c r="A45" s="18"/>
      <c r="B45" s="67"/>
      <c r="C45" s="3"/>
      <c r="D45" s="69" t="s">
        <v>26</v>
      </c>
      <c r="E45" s="70">
        <f>E3</f>
        <v>0.45</v>
      </c>
      <c r="F45" s="68">
        <f>F44*E45+F44</f>
        <v>213.261822619048</v>
      </c>
      <c r="G45" s="3"/>
      <c r="H45" s="6"/>
    </row>
    <row r="46" ht="15.75" customHeight="1" spans="1:8">
      <c r="A46" s="18"/>
      <c r="B46" s="67"/>
      <c r="C46" s="3"/>
      <c r="D46" s="69" t="s">
        <v>29</v>
      </c>
      <c r="E46" s="70">
        <f>E4</f>
        <v>1.6</v>
      </c>
      <c r="F46" s="71">
        <f>F45*E46+F45</f>
        <v>554.480738809524</v>
      </c>
      <c r="G46" s="3"/>
      <c r="H46" s="6"/>
    </row>
    <row r="47" ht="15.75" customHeight="1" spans="1:8">
      <c r="A47" s="18"/>
      <c r="B47" s="67"/>
      <c r="C47" s="3"/>
      <c r="D47" s="69" t="s">
        <v>32</v>
      </c>
      <c r="E47" s="70">
        <v>0.21</v>
      </c>
      <c r="F47" s="68">
        <f>F46*1.21</f>
        <v>670.921693959524</v>
      </c>
      <c r="G47" s="3"/>
      <c r="H47" s="6"/>
    </row>
    <row r="48" spans="1:8">
      <c r="A48" s="18"/>
      <c r="B48" s="62"/>
      <c r="C48" s="72" t="s">
        <v>60</v>
      </c>
      <c r="D48" s="18"/>
      <c r="E48" s="6"/>
      <c r="F48" s="73"/>
      <c r="G48" s="3"/>
      <c r="H48" s="6"/>
    </row>
    <row r="49" ht="16.5" customHeight="1" spans="1:8">
      <c r="A49" s="18"/>
      <c r="B49" s="84"/>
      <c r="C49" s="76"/>
      <c r="D49" s="75"/>
      <c r="E49" s="76" t="s">
        <v>61</v>
      </c>
      <c r="F49" s="82"/>
      <c r="G49" s="3"/>
      <c r="H49" s="6"/>
    </row>
    <row r="50" spans="1:8">
      <c r="A50" s="18"/>
      <c r="B50" s="3"/>
      <c r="C50" s="3"/>
      <c r="D50" s="18"/>
      <c r="E50" s="3"/>
      <c r="F50" s="3"/>
      <c r="G50" s="3"/>
      <c r="H50" s="6"/>
    </row>
    <row r="51" spans="1:8">
      <c r="A51" s="18"/>
      <c r="B51" s="3"/>
      <c r="C51" s="3"/>
      <c r="D51" s="18"/>
      <c r="E51" s="3"/>
      <c r="F51" s="3"/>
      <c r="G51" s="3"/>
      <c r="H51" s="6"/>
    </row>
    <row r="52" ht="15.75" customHeight="1" spans="1:8">
      <c r="A52" s="18"/>
      <c r="B52" s="3"/>
      <c r="C52" s="3"/>
      <c r="D52" s="18"/>
      <c r="E52" s="3"/>
      <c r="F52" s="3"/>
      <c r="G52" s="3"/>
      <c r="H52" s="6"/>
    </row>
    <row r="53" ht="15.75" customHeight="1" spans="1:8">
      <c r="A53" s="18"/>
      <c r="B53" s="57"/>
      <c r="C53" s="58">
        <v>4</v>
      </c>
      <c r="D53" s="59" t="s">
        <v>62</v>
      </c>
      <c r="E53" s="60"/>
      <c r="F53" s="61"/>
      <c r="G53" s="3"/>
      <c r="H53" s="6"/>
    </row>
    <row r="54" spans="1:8">
      <c r="A54" s="18"/>
      <c r="B54" s="62">
        <v>0.175</v>
      </c>
      <c r="C54" s="3" t="s">
        <v>10</v>
      </c>
      <c r="D54" s="18" t="s">
        <v>63</v>
      </c>
      <c r="E54" s="65">
        <v>1409.5</v>
      </c>
      <c r="F54" s="64">
        <f t="shared" ref="F54:F60" si="0">B54*E54</f>
        <v>246.6625</v>
      </c>
      <c r="G54" s="3"/>
      <c r="H54" s="6"/>
    </row>
    <row r="55" spans="1:8">
      <c r="A55" s="18"/>
      <c r="B55" s="62">
        <v>0.004</v>
      </c>
      <c r="C55" s="3" t="s">
        <v>10</v>
      </c>
      <c r="D55" s="18" t="s">
        <v>64</v>
      </c>
      <c r="E55" s="65">
        <v>3304</v>
      </c>
      <c r="F55" s="64">
        <f t="shared" si="0"/>
        <v>13.216</v>
      </c>
      <c r="G55" s="3"/>
      <c r="H55" s="6"/>
    </row>
    <row r="56" spans="1:8">
      <c r="A56" s="18"/>
      <c r="B56" s="62">
        <v>0.012</v>
      </c>
      <c r="C56" s="3" t="s">
        <v>10</v>
      </c>
      <c r="D56" s="18" t="s">
        <v>65</v>
      </c>
      <c r="E56" s="65">
        <v>632</v>
      </c>
      <c r="F56" s="64">
        <f t="shared" si="0"/>
        <v>7.584</v>
      </c>
      <c r="G56" s="3"/>
      <c r="H56" s="6"/>
    </row>
    <row r="57" spans="1:8">
      <c r="A57" s="18"/>
      <c r="B57" s="62">
        <v>2</v>
      </c>
      <c r="C57" s="3" t="s">
        <v>6</v>
      </c>
      <c r="D57" s="18" t="s">
        <v>14</v>
      </c>
      <c r="E57" s="65">
        <v>96.85</v>
      </c>
      <c r="F57" s="64">
        <f t="shared" si="0"/>
        <v>193.7</v>
      </c>
      <c r="G57" s="3"/>
      <c r="H57" s="6"/>
    </row>
    <row r="58" spans="1:8">
      <c r="A58" s="18"/>
      <c r="B58" s="62">
        <v>0.004</v>
      </c>
      <c r="C58" s="3" t="s">
        <v>10</v>
      </c>
      <c r="D58" s="18" t="s">
        <v>66</v>
      </c>
      <c r="E58" s="65">
        <v>780</v>
      </c>
      <c r="F58" s="64">
        <f t="shared" si="0"/>
        <v>3.12</v>
      </c>
      <c r="G58" s="3"/>
      <c r="H58" s="6"/>
    </row>
    <row r="59" spans="1:8">
      <c r="A59" s="18"/>
      <c r="B59" s="62">
        <v>0.005</v>
      </c>
      <c r="C59" s="3" t="s">
        <v>10</v>
      </c>
      <c r="D59" s="18" t="s">
        <v>67</v>
      </c>
      <c r="E59" s="65">
        <v>1844</v>
      </c>
      <c r="F59" s="64">
        <f t="shared" si="0"/>
        <v>9.22</v>
      </c>
      <c r="G59" s="3"/>
      <c r="H59" s="6"/>
    </row>
    <row r="60" spans="1:8">
      <c r="A60" s="18"/>
      <c r="B60" s="62">
        <v>0.005</v>
      </c>
      <c r="C60" s="3" t="s">
        <v>10</v>
      </c>
      <c r="D60" s="18" t="s">
        <v>68</v>
      </c>
      <c r="E60" s="65">
        <v>110.7</v>
      </c>
      <c r="F60" s="66">
        <f t="shared" si="0"/>
        <v>0.5535</v>
      </c>
      <c r="G60" s="3"/>
      <c r="H60" s="6"/>
    </row>
    <row r="61" ht="15.75" customHeight="1" spans="1:8">
      <c r="A61" s="18"/>
      <c r="B61" s="67"/>
      <c r="C61" s="3"/>
      <c r="D61" s="18"/>
      <c r="E61" s="3"/>
      <c r="F61" s="68">
        <f>SUM(F54:F60)</f>
        <v>474.056</v>
      </c>
      <c r="G61" s="3"/>
      <c r="H61" s="6"/>
    </row>
    <row r="62" ht="15.75" customHeight="1" spans="1:8">
      <c r="A62" s="18"/>
      <c r="B62" s="67" t="s">
        <v>47</v>
      </c>
      <c r="C62" s="83">
        <v>1</v>
      </c>
      <c r="D62" s="18" t="s">
        <v>69</v>
      </c>
      <c r="E62" s="3"/>
      <c r="F62" s="78"/>
      <c r="G62" s="3"/>
      <c r="H62" s="6"/>
    </row>
    <row r="63" ht="15.75" customHeight="1" spans="1:8">
      <c r="A63" s="18"/>
      <c r="B63" s="67"/>
      <c r="C63" s="3"/>
      <c r="D63" s="69" t="s">
        <v>70</v>
      </c>
      <c r="E63" s="3"/>
      <c r="F63" s="68">
        <f>F61/C62</f>
        <v>474.056</v>
      </c>
      <c r="G63" s="3"/>
      <c r="H63" s="70"/>
    </row>
    <row r="64" ht="15.75" customHeight="1" spans="1:8">
      <c r="A64" s="18"/>
      <c r="B64" s="67"/>
      <c r="C64" s="3"/>
      <c r="D64" s="69" t="s">
        <v>26</v>
      </c>
      <c r="E64" s="70">
        <f>E3</f>
        <v>0.45</v>
      </c>
      <c r="F64" s="68">
        <f>F63*E64+F63</f>
        <v>687.3812</v>
      </c>
      <c r="G64" s="3"/>
      <c r="H64" s="70"/>
    </row>
    <row r="65" ht="15.75" customHeight="1" spans="1:8">
      <c r="A65" s="18"/>
      <c r="B65" s="67"/>
      <c r="C65" s="3"/>
      <c r="D65" s="69" t="s">
        <v>29</v>
      </c>
      <c r="E65" s="70">
        <v>1.35</v>
      </c>
      <c r="F65" s="71">
        <f>F64*E65+F64</f>
        <v>1615.34582</v>
      </c>
      <c r="G65" s="3"/>
      <c r="H65" s="70"/>
    </row>
    <row r="66" ht="15.75" customHeight="1" spans="1:8">
      <c r="A66" s="18"/>
      <c r="B66" s="67"/>
      <c r="C66" s="3"/>
      <c r="D66" s="69" t="s">
        <v>32</v>
      </c>
      <c r="E66" s="70">
        <v>0.21</v>
      </c>
      <c r="F66" s="68">
        <f>F65*1.21</f>
        <v>1954.5684422</v>
      </c>
      <c r="G66" s="3"/>
      <c r="H66" s="6"/>
    </row>
    <row r="67" ht="15.75" customHeight="1" spans="1:8">
      <c r="A67" s="18"/>
      <c r="B67" s="67"/>
      <c r="C67" s="3"/>
      <c r="D67" s="72" t="s">
        <v>60</v>
      </c>
      <c r="E67" s="3"/>
      <c r="F67" s="68"/>
      <c r="G67" s="3"/>
      <c r="H67" s="6"/>
    </row>
    <row r="68" ht="15.75" customHeight="1" spans="1:8">
      <c r="A68" s="18"/>
      <c r="B68" s="74"/>
      <c r="C68" s="76"/>
      <c r="D68" s="81"/>
      <c r="E68" s="76" t="s">
        <v>71</v>
      </c>
      <c r="F68" s="77"/>
      <c r="G68" s="3"/>
      <c r="H68" s="6"/>
    </row>
    <row r="69" spans="1:8">
      <c r="A69" s="18"/>
      <c r="B69" s="3"/>
      <c r="C69" s="72"/>
      <c r="D69" s="18"/>
      <c r="E69" s="3"/>
      <c r="F69" s="3"/>
      <c r="G69" s="3"/>
      <c r="H69" s="6"/>
    </row>
    <row r="70" ht="15.75" customHeight="1" spans="1:8">
      <c r="A70" s="18"/>
      <c r="B70" s="3"/>
      <c r="C70" s="72"/>
      <c r="D70" s="18"/>
      <c r="E70" s="3"/>
      <c r="F70" s="3"/>
      <c r="G70" s="3"/>
      <c r="H70" s="6"/>
    </row>
    <row r="71" ht="15.75" customHeight="1" spans="1:8">
      <c r="A71" s="18"/>
      <c r="B71" s="57"/>
      <c r="C71" s="58">
        <v>5</v>
      </c>
      <c r="D71" s="59" t="s">
        <v>72</v>
      </c>
      <c r="E71" s="60"/>
      <c r="F71" s="61"/>
      <c r="G71" s="3"/>
      <c r="H71" s="6"/>
    </row>
    <row r="72" spans="1:8">
      <c r="A72" s="18"/>
      <c r="B72" s="62">
        <v>0.16</v>
      </c>
      <c r="C72" s="3" t="s">
        <v>10</v>
      </c>
      <c r="D72" s="18" t="s">
        <v>73</v>
      </c>
      <c r="E72" s="65">
        <v>985</v>
      </c>
      <c r="F72" s="64">
        <f>B72*E72</f>
        <v>157.6</v>
      </c>
      <c r="G72" s="3"/>
      <c r="H72" s="6"/>
    </row>
    <row r="73" spans="1:8">
      <c r="A73" s="18"/>
      <c r="B73" s="62">
        <v>0.038</v>
      </c>
      <c r="C73" s="3" t="s">
        <v>10</v>
      </c>
      <c r="D73" s="18" t="s">
        <v>41</v>
      </c>
      <c r="E73" s="65">
        <v>564.325</v>
      </c>
      <c r="F73" s="64">
        <f>B73*E73</f>
        <v>21.44435</v>
      </c>
      <c r="G73" s="3"/>
      <c r="H73" s="6"/>
    </row>
    <row r="74" spans="1:8">
      <c r="A74" s="18"/>
      <c r="B74" s="62">
        <v>0.024</v>
      </c>
      <c r="C74" s="3" t="s">
        <v>10</v>
      </c>
      <c r="D74" s="18" t="s">
        <v>74</v>
      </c>
      <c r="E74" s="65">
        <v>516.5</v>
      </c>
      <c r="F74" s="64">
        <f>B74*E74</f>
        <v>12.396</v>
      </c>
      <c r="G74" s="3"/>
      <c r="H74" s="6"/>
    </row>
    <row r="75" spans="1:8">
      <c r="A75" s="18"/>
      <c r="B75" s="62">
        <v>0.024</v>
      </c>
      <c r="C75" s="3" t="s">
        <v>10</v>
      </c>
      <c r="D75" s="18" t="s">
        <v>75</v>
      </c>
      <c r="E75" s="65">
        <v>351.3</v>
      </c>
      <c r="F75" s="64">
        <f>E75*B75</f>
        <v>8.4312</v>
      </c>
      <c r="G75" s="3"/>
      <c r="H75" s="6"/>
    </row>
    <row r="76" spans="1:8">
      <c r="A76" s="18"/>
      <c r="B76" s="62">
        <v>0.04</v>
      </c>
      <c r="C76" s="3" t="s">
        <v>53</v>
      </c>
      <c r="D76" s="18" t="s">
        <v>76</v>
      </c>
      <c r="E76" s="65">
        <v>2677.33333333333</v>
      </c>
      <c r="F76" s="66">
        <f>B76*E76</f>
        <v>107.093333333333</v>
      </c>
      <c r="G76" s="3"/>
      <c r="H76" s="6"/>
    </row>
    <row r="77" ht="15.75" customHeight="1" spans="1:8">
      <c r="A77" s="18"/>
      <c r="B77" s="67"/>
      <c r="C77" s="3"/>
      <c r="D77" s="18"/>
      <c r="E77" s="3"/>
      <c r="F77" s="68">
        <f>SUM(F72:F76)</f>
        <v>306.964883333333</v>
      </c>
      <c r="G77" s="3"/>
      <c r="H77" s="6"/>
    </row>
    <row r="78" ht="15.75" customHeight="1" spans="1:8">
      <c r="A78" s="18"/>
      <c r="B78" s="67" t="s">
        <v>47</v>
      </c>
      <c r="C78" s="6">
        <v>1</v>
      </c>
      <c r="D78" s="18" t="s">
        <v>69</v>
      </c>
      <c r="E78" s="3"/>
      <c r="F78" s="78"/>
      <c r="G78" s="3"/>
      <c r="H78" s="6"/>
    </row>
    <row r="79" ht="15.75" customHeight="1" spans="1:8">
      <c r="A79" s="18"/>
      <c r="B79" s="67"/>
      <c r="C79" s="3"/>
      <c r="D79" s="69" t="s">
        <v>77</v>
      </c>
      <c r="E79" s="3"/>
      <c r="F79" s="68">
        <f>F77/C78</f>
        <v>306.964883333333</v>
      </c>
      <c r="G79" s="3"/>
      <c r="H79" s="6"/>
    </row>
    <row r="80" ht="15.75" customHeight="1" spans="1:8">
      <c r="A80" s="18"/>
      <c r="B80" s="67"/>
      <c r="C80" s="3"/>
      <c r="D80" s="69" t="s">
        <v>26</v>
      </c>
      <c r="E80" s="70">
        <f>E3</f>
        <v>0.45</v>
      </c>
      <c r="F80" s="68">
        <f>F79*E80+F79</f>
        <v>445.099080833333</v>
      </c>
      <c r="G80" s="3"/>
      <c r="H80" s="6"/>
    </row>
    <row r="81" ht="15.75" customHeight="1" spans="1:8">
      <c r="A81" s="18"/>
      <c r="B81" s="67"/>
      <c r="C81" s="3"/>
      <c r="D81" s="69" t="s">
        <v>29</v>
      </c>
      <c r="E81" s="70">
        <v>2.15</v>
      </c>
      <c r="F81" s="71">
        <f>F80*E81+F80</f>
        <v>1402.062104625</v>
      </c>
      <c r="G81" s="3"/>
      <c r="H81" s="6"/>
    </row>
    <row r="82" ht="15.75" customHeight="1" spans="1:8">
      <c r="A82" s="18"/>
      <c r="B82" s="67"/>
      <c r="C82" s="3"/>
      <c r="D82" s="69" t="s">
        <v>32</v>
      </c>
      <c r="E82" s="70">
        <v>0.21</v>
      </c>
      <c r="F82" s="68">
        <f>F81*1.21</f>
        <v>1696.49514659625</v>
      </c>
      <c r="G82" s="3"/>
      <c r="H82" s="6"/>
    </row>
    <row r="83" ht="15.75" customHeight="1" spans="1:8">
      <c r="A83" s="18"/>
      <c r="B83" s="67"/>
      <c r="C83" s="3"/>
      <c r="D83" s="72" t="s">
        <v>60</v>
      </c>
      <c r="E83" s="70"/>
      <c r="F83" s="68"/>
      <c r="G83" s="3"/>
      <c r="H83" s="6"/>
    </row>
    <row r="84" ht="15.75" customHeight="1" spans="1:8">
      <c r="A84" s="18"/>
      <c r="B84" s="74"/>
      <c r="C84" s="75"/>
      <c r="D84" s="81"/>
      <c r="E84" s="76" t="s">
        <v>78</v>
      </c>
      <c r="F84" s="82"/>
      <c r="G84" s="3"/>
      <c r="H84" s="6"/>
    </row>
    <row r="85" spans="1:8">
      <c r="A85" s="18"/>
      <c r="B85" s="3"/>
      <c r="C85" s="72"/>
      <c r="D85" s="18"/>
      <c r="E85" s="3"/>
      <c r="F85" s="3"/>
      <c r="G85" s="3"/>
      <c r="H85" s="6"/>
    </row>
    <row r="86" ht="15.75" customHeight="1" spans="1:8">
      <c r="A86" s="18"/>
      <c r="B86" s="3"/>
      <c r="C86" s="72"/>
      <c r="D86" s="18"/>
      <c r="E86" s="3"/>
      <c r="F86" s="3"/>
      <c r="G86" s="3"/>
      <c r="H86" s="6"/>
    </row>
    <row r="87" ht="15.75" customHeight="1" spans="1:8">
      <c r="A87" s="18"/>
      <c r="B87" s="57"/>
      <c r="C87" s="58">
        <v>6</v>
      </c>
      <c r="D87" s="59" t="s">
        <v>79</v>
      </c>
      <c r="E87" s="60"/>
      <c r="F87" s="61"/>
      <c r="G87" s="3"/>
      <c r="H87" s="6"/>
    </row>
    <row r="88" spans="1:8">
      <c r="A88" s="18"/>
      <c r="B88" s="62">
        <v>0.25</v>
      </c>
      <c r="C88" s="3" t="s">
        <v>10</v>
      </c>
      <c r="D88" s="18" t="s">
        <v>80</v>
      </c>
      <c r="E88" s="63"/>
      <c r="F88" s="64">
        <f>B88*E88</f>
        <v>0</v>
      </c>
      <c r="G88" s="3"/>
      <c r="H88" s="6"/>
    </row>
    <row r="89" spans="1:8">
      <c r="A89" s="18"/>
      <c r="B89" s="62">
        <v>0.015</v>
      </c>
      <c r="C89" s="3" t="s">
        <v>81</v>
      </c>
      <c r="D89" s="18" t="s">
        <v>82</v>
      </c>
      <c r="E89" s="65">
        <v>417.75</v>
      </c>
      <c r="F89" s="64">
        <f>B89*E89</f>
        <v>6.26625</v>
      </c>
      <c r="G89" s="3"/>
      <c r="H89" s="6"/>
    </row>
    <row r="90" spans="1:8">
      <c r="A90" s="18"/>
      <c r="B90" s="67"/>
      <c r="C90" s="3"/>
      <c r="D90" s="18"/>
      <c r="E90" s="6"/>
      <c r="F90" s="66">
        <f>B90*E90</f>
        <v>0</v>
      </c>
      <c r="G90" s="3"/>
      <c r="H90" s="6"/>
    </row>
    <row r="91" ht="15.75" customHeight="1" spans="1:8">
      <c r="A91" s="18"/>
      <c r="B91" s="67"/>
      <c r="C91" s="3"/>
      <c r="D91" s="18"/>
      <c r="E91" s="3"/>
      <c r="F91" s="68">
        <f>SUM(F88:F90)</f>
        <v>6.26625</v>
      </c>
      <c r="G91" s="3"/>
      <c r="H91" s="6"/>
    </row>
    <row r="92" ht="15.75" customHeight="1" spans="1:8">
      <c r="A92" s="18"/>
      <c r="B92" s="67" t="s">
        <v>47</v>
      </c>
      <c r="C92" s="3">
        <v>1</v>
      </c>
      <c r="D92" s="18" t="s">
        <v>69</v>
      </c>
      <c r="E92" s="3"/>
      <c r="F92" s="78"/>
      <c r="G92" s="3"/>
      <c r="H92" s="6"/>
    </row>
    <row r="93" ht="15.75" customHeight="1" spans="1:8">
      <c r="A93" s="18"/>
      <c r="B93" s="67"/>
      <c r="C93" s="3"/>
      <c r="D93" s="69" t="s">
        <v>77</v>
      </c>
      <c r="E93" s="3"/>
      <c r="F93" s="68">
        <f>F91/C92</f>
        <v>6.26625</v>
      </c>
      <c r="G93" s="3"/>
      <c r="H93" s="6"/>
    </row>
    <row r="94" ht="15.75" customHeight="1" spans="1:8">
      <c r="A94" s="18"/>
      <c r="B94" s="67"/>
      <c r="C94" s="3"/>
      <c r="D94" s="69" t="s">
        <v>26</v>
      </c>
      <c r="E94" s="70">
        <f>E3</f>
        <v>0.45</v>
      </c>
      <c r="F94" s="68">
        <f>F93*E94+F93</f>
        <v>9.0860625</v>
      </c>
      <c r="G94" s="3"/>
      <c r="H94" s="6"/>
    </row>
    <row r="95" ht="15.75" customHeight="1" spans="1:8">
      <c r="A95" s="18"/>
      <c r="B95" s="67"/>
      <c r="C95" s="3"/>
      <c r="D95" s="69" t="s">
        <v>29</v>
      </c>
      <c r="E95" s="70">
        <v>1.2</v>
      </c>
      <c r="F95" s="71">
        <f>F94*E95+F94</f>
        <v>19.9893375</v>
      </c>
      <c r="G95" s="3"/>
      <c r="H95" s="6"/>
    </row>
    <row r="96" ht="15.75" customHeight="1" spans="1:8">
      <c r="A96" s="18"/>
      <c r="B96" s="67"/>
      <c r="C96" s="3"/>
      <c r="D96" s="69" t="s">
        <v>32</v>
      </c>
      <c r="E96" s="70">
        <v>0.21</v>
      </c>
      <c r="F96" s="68">
        <f>F95*1.21</f>
        <v>24.187098375</v>
      </c>
      <c r="G96" s="3"/>
      <c r="H96" s="6"/>
    </row>
    <row r="97" ht="15.75" customHeight="1" spans="1:8">
      <c r="A97" s="18"/>
      <c r="B97" s="67"/>
      <c r="C97" s="3"/>
      <c r="D97" s="72" t="s">
        <v>60</v>
      </c>
      <c r="E97" s="3"/>
      <c r="F97" s="68"/>
      <c r="G97" s="3"/>
      <c r="H97" s="6"/>
    </row>
    <row r="98" ht="15.75" customHeight="1" spans="1:8">
      <c r="A98" s="18"/>
      <c r="B98" s="74"/>
      <c r="C98" s="75"/>
      <c r="D98" s="81"/>
      <c r="E98" s="76" t="s">
        <v>83</v>
      </c>
      <c r="F98" s="82"/>
      <c r="G98" s="3"/>
      <c r="H98" s="6"/>
    </row>
    <row r="99" spans="1:8">
      <c r="A99" s="18"/>
      <c r="B99" s="3"/>
      <c r="C99" s="72"/>
      <c r="D99" s="18"/>
      <c r="E99" s="3"/>
      <c r="F99" s="3"/>
      <c r="G99" s="3"/>
      <c r="H99" s="6"/>
    </row>
    <row r="100" spans="1:8">
      <c r="A100" s="18"/>
      <c r="B100" s="3"/>
      <c r="C100" s="72"/>
      <c r="D100" s="18"/>
      <c r="E100" s="3"/>
      <c r="F100" s="3"/>
      <c r="G100" s="3"/>
      <c r="H100" s="6"/>
    </row>
    <row r="101" ht="15.75" customHeight="1" spans="1:8">
      <c r="A101" s="18"/>
      <c r="B101" s="3"/>
      <c r="C101" s="72"/>
      <c r="D101" s="18"/>
      <c r="E101" s="3"/>
      <c r="F101" s="3"/>
      <c r="G101" s="3"/>
      <c r="H101" s="6"/>
    </row>
    <row r="102" ht="15.75" customHeight="1" spans="1:8">
      <c r="A102" s="18"/>
      <c r="B102" s="57"/>
      <c r="C102" s="58">
        <v>7</v>
      </c>
      <c r="D102" s="59" t="s">
        <v>84</v>
      </c>
      <c r="E102" s="60"/>
      <c r="F102" s="61"/>
      <c r="G102" s="3"/>
      <c r="H102" s="6"/>
    </row>
    <row r="103" spans="1:8">
      <c r="A103" s="18"/>
      <c r="B103" s="62">
        <v>0.07</v>
      </c>
      <c r="C103" s="3" t="s">
        <v>10</v>
      </c>
      <c r="D103" s="18" t="s">
        <v>85</v>
      </c>
      <c r="E103" s="65">
        <v>2420</v>
      </c>
      <c r="F103" s="64">
        <f>B103*E103</f>
        <v>169.4</v>
      </c>
      <c r="G103" s="3"/>
      <c r="H103" s="6"/>
    </row>
    <row r="104" spans="1:8">
      <c r="A104" s="18"/>
      <c r="B104" s="62">
        <v>0.008</v>
      </c>
      <c r="C104" s="3" t="s">
        <v>10</v>
      </c>
      <c r="D104" s="18" t="s">
        <v>86</v>
      </c>
      <c r="E104" s="65">
        <v>1437.5</v>
      </c>
      <c r="F104" s="64">
        <f>B104*E104</f>
        <v>11.5</v>
      </c>
      <c r="G104" s="3"/>
      <c r="H104" s="6"/>
    </row>
    <row r="105" spans="1:8">
      <c r="A105" s="18"/>
      <c r="B105" s="62">
        <v>0.7</v>
      </c>
      <c r="C105" s="3" t="s">
        <v>6</v>
      </c>
      <c r="D105" s="18" t="s">
        <v>14</v>
      </c>
      <c r="E105" s="65">
        <v>96.85</v>
      </c>
      <c r="F105" s="64">
        <f>B105*E105</f>
        <v>67.795</v>
      </c>
      <c r="G105" s="3"/>
      <c r="H105" s="6"/>
    </row>
    <row r="106" spans="1:8">
      <c r="A106" s="18"/>
      <c r="B106" s="67">
        <v>0.018</v>
      </c>
      <c r="C106" s="3" t="s">
        <v>10</v>
      </c>
      <c r="D106" s="18" t="s">
        <v>41</v>
      </c>
      <c r="E106" s="65">
        <v>564.325</v>
      </c>
      <c r="F106" s="64">
        <f>B106*E106</f>
        <v>10.15785</v>
      </c>
      <c r="G106" s="3"/>
      <c r="H106" s="6"/>
    </row>
    <row r="107" spans="1:8">
      <c r="A107" s="18"/>
      <c r="B107" s="62">
        <v>0.1</v>
      </c>
      <c r="C107" s="3" t="s">
        <v>10</v>
      </c>
      <c r="D107" s="18" t="s">
        <v>87</v>
      </c>
      <c r="E107" s="65">
        <v>299</v>
      </c>
      <c r="F107" s="66">
        <f>B107*E107</f>
        <v>29.9</v>
      </c>
      <c r="G107" s="3"/>
      <c r="H107" s="6"/>
    </row>
    <row r="108" ht="15.75" customHeight="1" spans="1:8">
      <c r="A108" s="18"/>
      <c r="B108" s="67"/>
      <c r="C108" s="3"/>
      <c r="D108" s="18"/>
      <c r="E108" s="6"/>
      <c r="F108" s="68">
        <f>SUM(F103:F107)</f>
        <v>288.75285</v>
      </c>
      <c r="G108" s="3"/>
      <c r="H108" s="6"/>
    </row>
    <row r="109" ht="15.75" customHeight="1" spans="1:8">
      <c r="A109" s="18"/>
      <c r="B109" s="67" t="s">
        <v>47</v>
      </c>
      <c r="C109" s="83">
        <v>1</v>
      </c>
      <c r="D109" s="18" t="s">
        <v>69</v>
      </c>
      <c r="E109" s="3"/>
      <c r="F109" s="78"/>
      <c r="G109" s="3"/>
      <c r="H109" s="6"/>
    </row>
    <row r="110" ht="15.75" customHeight="1" spans="1:8">
      <c r="A110" s="18"/>
      <c r="B110" s="67"/>
      <c r="C110" s="3"/>
      <c r="D110" s="69" t="s">
        <v>77</v>
      </c>
      <c r="E110" s="3"/>
      <c r="F110" s="68">
        <f>F108/C109</f>
        <v>288.75285</v>
      </c>
      <c r="G110" s="3"/>
      <c r="H110" s="6"/>
    </row>
    <row r="111" ht="15.75" customHeight="1" spans="1:8">
      <c r="A111" s="18"/>
      <c r="B111" s="67"/>
      <c r="C111" s="3"/>
      <c r="D111" s="69" t="s">
        <v>26</v>
      </c>
      <c r="E111" s="70">
        <f>E3</f>
        <v>0.45</v>
      </c>
      <c r="F111" s="68">
        <f>F110*E111+F110</f>
        <v>418.6916325</v>
      </c>
      <c r="G111" s="3"/>
      <c r="H111" s="6"/>
    </row>
    <row r="112" ht="15.75" customHeight="1" spans="1:8">
      <c r="A112" s="18"/>
      <c r="B112" s="67"/>
      <c r="C112" s="3"/>
      <c r="D112" s="69" t="s">
        <v>29</v>
      </c>
      <c r="E112" s="70">
        <v>0.9</v>
      </c>
      <c r="F112" s="71">
        <f>F111*E112+F111</f>
        <v>795.51410175</v>
      </c>
      <c r="G112" s="3"/>
      <c r="H112" s="6"/>
    </row>
    <row r="113" ht="15.75" customHeight="1" spans="1:8">
      <c r="A113" s="18"/>
      <c r="B113" s="67"/>
      <c r="C113" s="3"/>
      <c r="D113" s="69" t="s">
        <v>32</v>
      </c>
      <c r="E113" s="70">
        <v>0.21</v>
      </c>
      <c r="F113" s="68">
        <f>F112*1.21</f>
        <v>962.5720631175</v>
      </c>
      <c r="G113" s="3"/>
      <c r="H113" s="6"/>
    </row>
    <row r="114" spans="1:8">
      <c r="A114" s="18"/>
      <c r="B114" s="67"/>
      <c r="D114" s="72" t="s">
        <v>60</v>
      </c>
      <c r="E114" s="3"/>
      <c r="F114" s="73"/>
      <c r="G114" s="3"/>
      <c r="H114" s="6"/>
    </row>
    <row r="115" ht="15.75" customHeight="1" spans="1:8">
      <c r="A115" s="18"/>
      <c r="B115" s="74"/>
      <c r="C115" s="76"/>
      <c r="D115" s="81"/>
      <c r="E115" s="76" t="s">
        <v>50</v>
      </c>
      <c r="F115" s="82"/>
      <c r="G115" s="3"/>
      <c r="H115" s="6"/>
    </row>
    <row r="116" spans="1:8">
      <c r="A116" s="18"/>
      <c r="B116" s="3"/>
      <c r="C116" s="72"/>
      <c r="D116" s="18"/>
      <c r="E116" s="3"/>
      <c r="F116" s="3"/>
      <c r="G116" s="3"/>
      <c r="H116" s="6"/>
    </row>
    <row r="117" spans="1:8">
      <c r="A117" s="18"/>
      <c r="B117" s="3"/>
      <c r="C117" s="72"/>
      <c r="D117" s="18"/>
      <c r="E117" s="3"/>
      <c r="F117" s="3"/>
      <c r="G117" s="3"/>
      <c r="H117" s="6"/>
    </row>
    <row r="118" spans="1:8">
      <c r="A118" s="18"/>
      <c r="B118" s="3"/>
      <c r="C118" s="72"/>
      <c r="D118" s="18"/>
      <c r="E118" s="3"/>
      <c r="F118" s="3"/>
      <c r="G118" s="3"/>
      <c r="H118" s="6"/>
    </row>
    <row r="119" ht="15.75" customHeight="1" spans="1:8">
      <c r="A119" s="18"/>
      <c r="B119" s="3"/>
      <c r="C119" s="72"/>
      <c r="D119" s="18"/>
      <c r="E119" s="3"/>
      <c r="F119" s="3"/>
      <c r="G119" s="3"/>
      <c r="H119" s="6"/>
    </row>
    <row r="120" ht="15.75" customHeight="1" spans="1:8">
      <c r="A120" s="18"/>
      <c r="B120" s="57"/>
      <c r="C120" s="58">
        <v>8</v>
      </c>
      <c r="D120" s="59" t="s">
        <v>88</v>
      </c>
      <c r="E120" s="93"/>
      <c r="F120" s="94"/>
      <c r="G120" s="3"/>
      <c r="H120" s="6"/>
    </row>
    <row r="121" spans="1:8">
      <c r="A121" s="18"/>
      <c r="B121" s="62">
        <v>0.09</v>
      </c>
      <c r="C121" s="3" t="s">
        <v>10</v>
      </c>
      <c r="D121" s="18" t="s">
        <v>89</v>
      </c>
      <c r="E121" s="65">
        <v>267</v>
      </c>
      <c r="F121" s="64">
        <f>B121*E121</f>
        <v>24.03</v>
      </c>
      <c r="G121" s="6"/>
      <c r="H121" s="6"/>
    </row>
    <row r="122" spans="1:8">
      <c r="A122" s="18"/>
      <c r="B122" s="62">
        <v>0.005</v>
      </c>
      <c r="C122" s="3" t="s">
        <v>53</v>
      </c>
      <c r="D122" s="18" t="s">
        <v>90</v>
      </c>
      <c r="E122" s="65">
        <v>2824.16</v>
      </c>
      <c r="F122" s="64">
        <f>B122*E122</f>
        <v>14.1208</v>
      </c>
      <c r="G122" s="18"/>
      <c r="H122" s="6"/>
    </row>
    <row r="123" spans="1:8">
      <c r="A123" s="18"/>
      <c r="B123" s="62"/>
      <c r="C123" s="3"/>
      <c r="D123" s="18"/>
      <c r="E123" s="6"/>
      <c r="F123" s="66">
        <f>B123*E123</f>
        <v>0</v>
      </c>
      <c r="G123" s="18"/>
      <c r="H123" s="6"/>
    </row>
    <row r="124" ht="15.75" customHeight="1" spans="1:8">
      <c r="A124" s="18"/>
      <c r="B124" s="67"/>
      <c r="D124" s="18"/>
      <c r="E124" s="18"/>
      <c r="F124" s="68">
        <f>SUM(F121:F123)</f>
        <v>38.1508</v>
      </c>
      <c r="G124" s="18"/>
      <c r="H124" s="6"/>
    </row>
    <row r="125" ht="15.75" customHeight="1" spans="1:8">
      <c r="A125" s="18"/>
      <c r="B125" s="67" t="s">
        <v>47</v>
      </c>
      <c r="C125" s="3">
        <v>1</v>
      </c>
      <c r="D125" s="18" t="s">
        <v>69</v>
      </c>
      <c r="E125" s="3"/>
      <c r="F125" s="78"/>
      <c r="G125" s="18"/>
      <c r="H125" s="6"/>
    </row>
    <row r="126" ht="15.75" customHeight="1" spans="1:8">
      <c r="A126" s="18"/>
      <c r="B126" s="67"/>
      <c r="C126" s="3"/>
      <c r="D126" s="69" t="s">
        <v>77</v>
      </c>
      <c r="E126" s="3"/>
      <c r="F126" s="68">
        <f>F124/C125</f>
        <v>38.1508</v>
      </c>
      <c r="G126" s="18"/>
      <c r="H126" s="6"/>
    </row>
    <row r="127" ht="15.75" customHeight="1" spans="1:8">
      <c r="A127" s="18"/>
      <c r="B127" s="67"/>
      <c r="C127" s="3"/>
      <c r="D127" s="69" t="s">
        <v>26</v>
      </c>
      <c r="E127" s="70">
        <f>E3</f>
        <v>0.45</v>
      </c>
      <c r="F127" s="68">
        <f>F126*E127+F126</f>
        <v>55.31866</v>
      </c>
      <c r="G127" s="18"/>
      <c r="H127" s="6"/>
    </row>
    <row r="128" ht="15.75" customHeight="1" spans="1:8">
      <c r="A128" s="18"/>
      <c r="B128" s="67"/>
      <c r="C128" s="3"/>
      <c r="D128" s="69" t="s">
        <v>29</v>
      </c>
      <c r="E128" s="70">
        <v>0.82</v>
      </c>
      <c r="F128" s="71">
        <f>F127*E128+F127</f>
        <v>100.6799612</v>
      </c>
      <c r="G128" s="18"/>
      <c r="H128" s="6"/>
    </row>
    <row r="129" ht="15.75" customHeight="1" spans="1:8">
      <c r="A129" s="18"/>
      <c r="B129" s="67"/>
      <c r="C129" s="3"/>
      <c r="D129" s="69" t="s">
        <v>32</v>
      </c>
      <c r="E129" s="70">
        <v>0.21</v>
      </c>
      <c r="F129" s="68">
        <f>F128*1.21</f>
        <v>121.822753052</v>
      </c>
      <c r="G129" s="18"/>
      <c r="H129" s="6"/>
    </row>
    <row r="130" ht="15.75" customHeight="1" spans="1:8">
      <c r="A130" s="18"/>
      <c r="B130" s="67"/>
      <c r="D130" s="72" t="s">
        <v>91</v>
      </c>
      <c r="E130" s="18"/>
      <c r="F130" s="68"/>
      <c r="G130" s="18"/>
      <c r="H130" s="6"/>
    </row>
    <row r="131" ht="16.5" customHeight="1" spans="1:8">
      <c r="A131" s="18"/>
      <c r="B131" s="74"/>
      <c r="C131" s="75"/>
      <c r="D131" s="95"/>
      <c r="E131" s="76" t="s">
        <v>92</v>
      </c>
      <c r="F131" s="77"/>
      <c r="G131" s="18"/>
      <c r="H131" s="6"/>
    </row>
    <row r="132" spans="1:8">
      <c r="A132" s="18"/>
      <c r="B132" s="3"/>
      <c r="C132" s="72"/>
      <c r="D132" s="18"/>
      <c r="E132" s="18"/>
      <c r="F132" s="18"/>
      <c r="G132" s="18"/>
      <c r="H132" s="6"/>
    </row>
    <row r="133" ht="15.75" customHeight="1" spans="1:8">
      <c r="A133" s="18"/>
      <c r="B133" s="3"/>
      <c r="C133" s="72"/>
      <c r="D133" s="18"/>
      <c r="E133" s="18"/>
      <c r="F133" s="18"/>
      <c r="G133" s="18"/>
      <c r="H133" s="6"/>
    </row>
    <row r="134" ht="15.75" customHeight="1" spans="1:8">
      <c r="A134" s="18"/>
      <c r="B134" s="57"/>
      <c r="C134" s="58">
        <v>9</v>
      </c>
      <c r="D134" s="59" t="s">
        <v>93</v>
      </c>
      <c r="E134" s="60"/>
      <c r="F134" s="61"/>
      <c r="G134" s="3"/>
      <c r="H134" s="6"/>
    </row>
    <row r="135" spans="1:8">
      <c r="A135" s="18"/>
      <c r="B135" s="62">
        <v>0.09</v>
      </c>
      <c r="C135" s="3" t="s">
        <v>10</v>
      </c>
      <c r="D135" s="18" t="s">
        <v>30</v>
      </c>
      <c r="E135" s="65">
        <v>646</v>
      </c>
      <c r="F135" s="64">
        <f>B135*E135</f>
        <v>58.14</v>
      </c>
      <c r="G135" s="3"/>
      <c r="H135" s="6"/>
    </row>
    <row r="136" spans="1:8">
      <c r="A136" s="18"/>
      <c r="B136" s="62">
        <v>0.1</v>
      </c>
      <c r="C136" s="3" t="s">
        <v>6</v>
      </c>
      <c r="D136" s="18" t="s">
        <v>16</v>
      </c>
      <c r="E136" s="65">
        <v>646</v>
      </c>
      <c r="F136" s="64">
        <f>B136*E136</f>
        <v>64.6</v>
      </c>
      <c r="G136" s="3"/>
      <c r="H136" s="6"/>
    </row>
    <row r="137" spans="1:8">
      <c r="A137" s="18"/>
      <c r="B137" s="62">
        <v>0.04</v>
      </c>
      <c r="C137" s="3" t="s">
        <v>10</v>
      </c>
      <c r="D137" s="18" t="s">
        <v>94</v>
      </c>
      <c r="E137" s="63"/>
      <c r="F137" s="64">
        <f>B137*E137</f>
        <v>0</v>
      </c>
      <c r="G137" s="3"/>
      <c r="H137" s="6"/>
    </row>
    <row r="138" spans="1:8">
      <c r="A138" s="18"/>
      <c r="B138" s="62">
        <v>0.005</v>
      </c>
      <c r="C138" s="3" t="s">
        <v>53</v>
      </c>
      <c r="D138" s="18" t="s">
        <v>90</v>
      </c>
      <c r="E138" s="65">
        <v>2824.16</v>
      </c>
      <c r="F138" s="66">
        <f>B138*E138</f>
        <v>14.1208</v>
      </c>
      <c r="G138" s="3"/>
      <c r="H138" s="6"/>
    </row>
    <row r="139" ht="15.75" customHeight="1" spans="1:8">
      <c r="A139" s="18"/>
      <c r="B139" s="67"/>
      <c r="C139" s="3"/>
      <c r="D139" s="18"/>
      <c r="E139" s="3"/>
      <c r="F139" s="68">
        <f>SUM(F135:F138)</f>
        <v>136.8608</v>
      </c>
      <c r="G139" s="3"/>
      <c r="H139" s="6"/>
    </row>
    <row r="140" ht="15.75" customHeight="1" spans="1:8">
      <c r="A140" s="18"/>
      <c r="B140" s="67" t="s">
        <v>47</v>
      </c>
      <c r="C140" s="3">
        <v>1</v>
      </c>
      <c r="D140" s="18" t="s">
        <v>69</v>
      </c>
      <c r="E140" s="3"/>
      <c r="F140" s="78"/>
      <c r="G140" s="3"/>
      <c r="H140" s="6"/>
    </row>
    <row r="141" ht="15.75" customHeight="1" spans="1:8">
      <c r="A141" s="18"/>
      <c r="B141" s="67"/>
      <c r="C141" s="3"/>
      <c r="D141" s="69" t="s">
        <v>77</v>
      </c>
      <c r="E141" s="3"/>
      <c r="F141" s="68">
        <f>F139/C140</f>
        <v>136.8608</v>
      </c>
      <c r="G141" s="3"/>
      <c r="H141" s="6"/>
    </row>
    <row r="142" ht="15.75" customHeight="1" spans="1:8">
      <c r="A142" s="18"/>
      <c r="B142" s="67"/>
      <c r="C142" s="3"/>
      <c r="D142" s="69" t="s">
        <v>26</v>
      </c>
      <c r="E142" s="70">
        <f>E3</f>
        <v>0.45</v>
      </c>
      <c r="F142" s="68">
        <f>F141*E142+F141</f>
        <v>198.44816</v>
      </c>
      <c r="G142" s="3"/>
      <c r="H142" s="6"/>
    </row>
    <row r="143" ht="15.75" customHeight="1" spans="1:8">
      <c r="A143" s="18"/>
      <c r="B143" s="67"/>
      <c r="C143" s="3"/>
      <c r="D143" s="69" t="s">
        <v>29</v>
      </c>
      <c r="E143" s="70">
        <v>1.3</v>
      </c>
      <c r="F143" s="71">
        <f>F142*E143+F142</f>
        <v>456.430768</v>
      </c>
      <c r="G143" s="3"/>
      <c r="H143" s="6"/>
    </row>
    <row r="144" ht="15.75" customHeight="1" spans="1:8">
      <c r="A144" s="18"/>
      <c r="B144" s="67"/>
      <c r="C144" s="3"/>
      <c r="D144" s="69" t="s">
        <v>32</v>
      </c>
      <c r="E144" s="70">
        <v>0.21</v>
      </c>
      <c r="F144" s="68">
        <f>F143*1.21</f>
        <v>552.28122928</v>
      </c>
      <c r="G144" s="3"/>
      <c r="H144" s="6"/>
    </row>
    <row r="145" ht="15.75" customHeight="1" spans="1:8">
      <c r="A145" s="18"/>
      <c r="B145" s="67"/>
      <c r="C145" s="3"/>
      <c r="D145" s="72" t="s">
        <v>91</v>
      </c>
      <c r="E145" s="70"/>
      <c r="F145" s="68"/>
      <c r="G145" s="3"/>
      <c r="H145" s="6"/>
    </row>
    <row r="146" ht="16.5" customHeight="1" spans="1:8">
      <c r="A146" s="18"/>
      <c r="B146" s="74"/>
      <c r="C146" s="80"/>
      <c r="D146" s="80"/>
      <c r="E146" s="76" t="s">
        <v>95</v>
      </c>
      <c r="F146" s="96"/>
      <c r="G146" s="3"/>
      <c r="H146" s="6"/>
    </row>
    <row r="147" ht="15.75" customHeight="1" spans="1:8">
      <c r="A147" s="18"/>
      <c r="B147" s="3"/>
      <c r="C147" s="72"/>
      <c r="D147" s="3"/>
      <c r="E147" s="3"/>
      <c r="F147" s="97"/>
      <c r="G147" s="3"/>
      <c r="H147" s="6"/>
    </row>
    <row r="148" ht="15.75" customHeight="1" spans="1:8">
      <c r="A148" s="18"/>
      <c r="B148" s="3"/>
      <c r="C148" s="72"/>
      <c r="D148" s="18"/>
      <c r="E148" s="3"/>
      <c r="F148" s="3"/>
      <c r="G148" s="3"/>
      <c r="H148" s="6"/>
    </row>
    <row r="149" ht="15.75" customHeight="1" spans="1:8">
      <c r="A149" s="18"/>
      <c r="B149" s="57"/>
      <c r="C149" s="58">
        <v>10</v>
      </c>
      <c r="D149" s="59" t="s">
        <v>96</v>
      </c>
      <c r="E149" s="60"/>
      <c r="F149" s="61"/>
      <c r="G149" s="3"/>
      <c r="H149" s="6"/>
    </row>
    <row r="150" spans="1:8">
      <c r="A150" s="18"/>
      <c r="B150" s="62">
        <v>0.05</v>
      </c>
      <c r="C150" s="3" t="s">
        <v>10</v>
      </c>
      <c r="D150" s="18" t="s">
        <v>97</v>
      </c>
      <c r="E150" s="65">
        <v>5572.3</v>
      </c>
      <c r="F150" s="64">
        <f>B150*E150</f>
        <v>278.615</v>
      </c>
      <c r="G150" s="3"/>
      <c r="H150" s="6"/>
    </row>
    <row r="151" spans="1:8">
      <c r="A151" s="18"/>
      <c r="B151" s="62">
        <v>0.035</v>
      </c>
      <c r="C151" s="3" t="s">
        <v>10</v>
      </c>
      <c r="D151" s="18" t="s">
        <v>98</v>
      </c>
      <c r="E151" s="65">
        <v>2838.55</v>
      </c>
      <c r="F151" s="64">
        <f>B151*E151</f>
        <v>99.34925</v>
      </c>
      <c r="G151" s="3"/>
      <c r="H151" s="6"/>
    </row>
    <row r="152" spans="1:8">
      <c r="A152" s="18"/>
      <c r="B152" s="62">
        <v>1</v>
      </c>
      <c r="C152" s="3" t="s">
        <v>6</v>
      </c>
      <c r="D152" s="18" t="s">
        <v>18</v>
      </c>
      <c r="E152" s="65">
        <v>1151.69</v>
      </c>
      <c r="F152" s="64">
        <f>B152*E152</f>
        <v>1151.69</v>
      </c>
      <c r="G152" s="3"/>
      <c r="H152" s="6"/>
    </row>
    <row r="153" spans="1:8">
      <c r="A153" s="18"/>
      <c r="B153" s="67">
        <v>0.005</v>
      </c>
      <c r="C153" s="3" t="s">
        <v>53</v>
      </c>
      <c r="D153" s="18" t="s">
        <v>90</v>
      </c>
      <c r="E153" s="65">
        <v>2824.16</v>
      </c>
      <c r="F153" s="66">
        <f>B153*E153</f>
        <v>14.1208</v>
      </c>
      <c r="G153" s="3"/>
      <c r="H153" s="6"/>
    </row>
    <row r="154" ht="15.75" customHeight="1" spans="1:8">
      <c r="A154" s="18"/>
      <c r="B154" s="67"/>
      <c r="C154" s="3"/>
      <c r="D154" s="18"/>
      <c r="E154" s="3"/>
      <c r="F154" s="68">
        <f>SUM(F150:F153)</f>
        <v>1543.77505</v>
      </c>
      <c r="G154" s="3"/>
      <c r="H154" s="6"/>
    </row>
    <row r="155" ht="15.75" customHeight="1" spans="1:8">
      <c r="A155" s="18"/>
      <c r="B155" s="67" t="s">
        <v>47</v>
      </c>
      <c r="C155" s="3">
        <v>1</v>
      </c>
      <c r="D155" s="18" t="s">
        <v>69</v>
      </c>
      <c r="E155" s="3"/>
      <c r="F155" s="78"/>
      <c r="G155" s="3"/>
      <c r="H155" s="6"/>
    </row>
    <row r="156" ht="15.75" customHeight="1" spans="1:8">
      <c r="A156" s="18"/>
      <c r="B156" s="67"/>
      <c r="C156" s="3"/>
      <c r="D156" s="69" t="s">
        <v>77</v>
      </c>
      <c r="E156" s="3"/>
      <c r="F156" s="68">
        <f>F154/C155</f>
        <v>1543.77505</v>
      </c>
      <c r="G156" s="3"/>
      <c r="H156" s="6"/>
    </row>
    <row r="157" ht="15.75" customHeight="1" spans="1:8">
      <c r="A157" s="18"/>
      <c r="B157" s="67"/>
      <c r="C157" s="3"/>
      <c r="D157" s="69" t="s">
        <v>26</v>
      </c>
      <c r="E157" s="70">
        <f>E3</f>
        <v>0.45</v>
      </c>
      <c r="F157" s="68">
        <f>F156*E157+F156</f>
        <v>2238.4738225</v>
      </c>
      <c r="G157" s="3"/>
      <c r="H157" s="6"/>
    </row>
    <row r="158" ht="15.75" customHeight="1" spans="1:8">
      <c r="A158" s="18"/>
      <c r="B158" s="67"/>
      <c r="C158" s="3"/>
      <c r="D158" s="69" t="s">
        <v>29</v>
      </c>
      <c r="E158" s="70">
        <v>2.6</v>
      </c>
      <c r="F158" s="71">
        <f>F157*E158+F157</f>
        <v>8058.505761</v>
      </c>
      <c r="G158" s="3"/>
      <c r="H158" s="6"/>
    </row>
    <row r="159" ht="15.75" customHeight="1" spans="1:8">
      <c r="A159" s="18"/>
      <c r="B159" s="67"/>
      <c r="C159" s="3"/>
      <c r="D159" s="69" t="s">
        <v>32</v>
      </c>
      <c r="E159" s="70">
        <v>0.21</v>
      </c>
      <c r="F159" s="68">
        <f>F158*1.21</f>
        <v>9750.79197081</v>
      </c>
      <c r="G159" s="3"/>
      <c r="H159" s="6"/>
    </row>
    <row r="160" ht="15.75" customHeight="1" spans="1:8">
      <c r="A160" s="18"/>
      <c r="B160" s="67"/>
      <c r="C160" s="3"/>
      <c r="D160" s="72" t="s">
        <v>91</v>
      </c>
      <c r="E160" s="70"/>
      <c r="F160" s="68"/>
      <c r="G160" s="3"/>
      <c r="H160" s="6"/>
    </row>
    <row r="161" ht="16.5" customHeight="1" spans="1:8">
      <c r="A161" s="18"/>
      <c r="B161" s="74"/>
      <c r="C161" s="76"/>
      <c r="D161" s="81"/>
      <c r="E161" s="76" t="s">
        <v>99</v>
      </c>
      <c r="F161" s="82"/>
      <c r="G161" s="3"/>
      <c r="H161" s="6"/>
    </row>
    <row r="162" spans="1:8">
      <c r="A162" s="18"/>
      <c r="B162" s="3"/>
      <c r="C162" s="72"/>
      <c r="D162" s="18"/>
      <c r="E162" s="3"/>
      <c r="F162" s="3"/>
      <c r="G162" s="3"/>
      <c r="H162" s="6"/>
    </row>
    <row r="163" ht="15.75" customHeight="1" spans="1:8">
      <c r="A163" s="18"/>
      <c r="B163" s="3"/>
      <c r="C163" s="72"/>
      <c r="D163" s="18"/>
      <c r="E163" s="3"/>
      <c r="F163" s="3"/>
      <c r="G163" s="3"/>
      <c r="H163" s="6"/>
    </row>
    <row r="164" ht="15.75" customHeight="1" spans="1:8">
      <c r="A164" s="18"/>
      <c r="B164" s="57"/>
      <c r="C164" s="58">
        <v>11</v>
      </c>
      <c r="D164" s="59" t="s">
        <v>100</v>
      </c>
      <c r="E164" s="93"/>
      <c r="F164" s="94"/>
      <c r="G164" s="18"/>
      <c r="H164" s="6"/>
    </row>
    <row r="165" spans="1:8">
      <c r="A165" s="18"/>
      <c r="B165" s="62">
        <v>5</v>
      </c>
      <c r="C165" s="18" t="s">
        <v>10</v>
      </c>
      <c r="D165" s="18" t="s">
        <v>101</v>
      </c>
      <c r="E165" s="63"/>
      <c r="F165" s="64">
        <f t="shared" ref="F165:F171" si="1">B165*E165</f>
        <v>0</v>
      </c>
      <c r="G165" s="3"/>
      <c r="H165" s="6"/>
    </row>
    <row r="166" spans="1:8">
      <c r="A166" s="18"/>
      <c r="B166" s="62">
        <v>1.5</v>
      </c>
      <c r="C166" s="18" t="s">
        <v>53</v>
      </c>
      <c r="D166" s="18" t="s">
        <v>55</v>
      </c>
      <c r="E166" s="65">
        <v>943.333333333333</v>
      </c>
      <c r="F166" s="64">
        <f t="shared" si="1"/>
        <v>1415</v>
      </c>
      <c r="G166" s="3"/>
      <c r="H166" s="6"/>
    </row>
    <row r="167" spans="1:8">
      <c r="A167" s="18"/>
      <c r="B167" s="62">
        <v>2</v>
      </c>
      <c r="C167" s="18" t="s">
        <v>6</v>
      </c>
      <c r="D167" s="18" t="s">
        <v>19</v>
      </c>
      <c r="E167" s="65">
        <v>378.94</v>
      </c>
      <c r="F167" s="64">
        <f t="shared" si="1"/>
        <v>757.88</v>
      </c>
      <c r="G167" s="3"/>
      <c r="H167" s="6"/>
    </row>
    <row r="168" spans="1:8">
      <c r="A168" s="18"/>
      <c r="B168" s="62">
        <v>0.4</v>
      </c>
      <c r="C168" s="18" t="s">
        <v>53</v>
      </c>
      <c r="D168" s="18" t="s">
        <v>54</v>
      </c>
      <c r="E168" s="63"/>
      <c r="F168" s="64">
        <f t="shared" si="1"/>
        <v>0</v>
      </c>
      <c r="G168" s="3"/>
      <c r="H168" s="6"/>
    </row>
    <row r="169" spans="1:8">
      <c r="A169" s="18"/>
      <c r="B169" s="62">
        <v>0.8</v>
      </c>
      <c r="C169" s="18" t="s">
        <v>10</v>
      </c>
      <c r="D169" s="18" t="s">
        <v>30</v>
      </c>
      <c r="E169" s="65">
        <v>646</v>
      </c>
      <c r="F169" s="64">
        <f t="shared" si="1"/>
        <v>516.8</v>
      </c>
      <c r="G169" s="3"/>
      <c r="H169" s="6"/>
    </row>
    <row r="170" spans="1:8">
      <c r="A170" s="18"/>
      <c r="B170" s="62">
        <v>0.85</v>
      </c>
      <c r="C170" s="18" t="s">
        <v>10</v>
      </c>
      <c r="D170" s="18" t="s">
        <v>102</v>
      </c>
      <c r="E170" s="65">
        <v>1399</v>
      </c>
      <c r="F170" s="64">
        <f t="shared" si="1"/>
        <v>1189.15</v>
      </c>
      <c r="G170" s="3"/>
      <c r="H170" s="6"/>
    </row>
    <row r="171" spans="1:8">
      <c r="A171" s="18"/>
      <c r="B171" s="62">
        <v>0.8</v>
      </c>
      <c r="C171" s="18" t="s">
        <v>10</v>
      </c>
      <c r="D171" s="18" t="s">
        <v>41</v>
      </c>
      <c r="E171" s="65">
        <v>564.325</v>
      </c>
      <c r="F171" s="66">
        <f t="shared" si="1"/>
        <v>451.46</v>
      </c>
      <c r="G171" s="3"/>
      <c r="H171" s="6"/>
    </row>
    <row r="172" ht="15.75" customHeight="1" spans="1:8">
      <c r="A172" s="18"/>
      <c r="B172" s="98"/>
      <c r="C172" s="18"/>
      <c r="D172" s="18"/>
      <c r="E172" s="3"/>
      <c r="F172" s="68">
        <f>SUM(F165:F169)</f>
        <v>2689.68</v>
      </c>
      <c r="G172" s="3"/>
      <c r="H172" s="6"/>
    </row>
    <row r="173" ht="15.75" customHeight="1" spans="1:8">
      <c r="A173" s="18"/>
      <c r="B173" s="67" t="s">
        <v>47</v>
      </c>
      <c r="C173" s="99">
        <v>75</v>
      </c>
      <c r="D173" s="18" t="s">
        <v>69</v>
      </c>
      <c r="E173" s="3"/>
      <c r="F173" s="78"/>
      <c r="G173" s="3"/>
      <c r="H173" s="6"/>
    </row>
    <row r="174" ht="15.75" customHeight="1" spans="1:8">
      <c r="A174" s="18"/>
      <c r="B174" s="67"/>
      <c r="C174" s="3"/>
      <c r="D174" s="69" t="s">
        <v>77</v>
      </c>
      <c r="E174" s="3"/>
      <c r="F174" s="68">
        <f>F172/C173</f>
        <v>35.8624</v>
      </c>
      <c r="G174" s="3"/>
      <c r="H174" s="6"/>
    </row>
    <row r="175" ht="15.75" customHeight="1" spans="1:8">
      <c r="A175" s="18"/>
      <c r="B175" s="67"/>
      <c r="C175" s="3"/>
      <c r="D175" s="69" t="s">
        <v>26</v>
      </c>
      <c r="E175" s="70">
        <f>E3</f>
        <v>0.45</v>
      </c>
      <c r="F175" s="68">
        <f>F174*E175+F174</f>
        <v>52.00048</v>
      </c>
      <c r="G175" s="3"/>
      <c r="H175" s="6"/>
    </row>
    <row r="176" ht="15.75" customHeight="1" spans="1:8">
      <c r="A176" s="18"/>
      <c r="B176" s="67"/>
      <c r="C176" s="3"/>
      <c r="D176" s="69" t="s">
        <v>29</v>
      </c>
      <c r="E176" s="70">
        <v>0.9</v>
      </c>
      <c r="F176" s="71">
        <f>F175*E176+F175</f>
        <v>98.800912</v>
      </c>
      <c r="G176" s="3"/>
      <c r="H176" s="6"/>
    </row>
    <row r="177" ht="15.75" customHeight="1" spans="1:8">
      <c r="A177" s="18"/>
      <c r="B177" s="67"/>
      <c r="C177" s="3"/>
      <c r="D177" s="69" t="s">
        <v>32</v>
      </c>
      <c r="E177" s="70">
        <v>0.21</v>
      </c>
      <c r="F177" s="68">
        <f>F176*1.21</f>
        <v>119.54910352</v>
      </c>
      <c r="G177" s="3"/>
      <c r="H177" s="6"/>
    </row>
    <row r="178" ht="15.75" customHeight="1" spans="1:8">
      <c r="A178" s="18"/>
      <c r="B178" s="67"/>
      <c r="C178" s="3"/>
      <c r="D178" s="72" t="s">
        <v>91</v>
      </c>
      <c r="E178" s="70"/>
      <c r="F178" s="68"/>
      <c r="G178" s="3"/>
      <c r="H178" s="6"/>
    </row>
    <row r="179" ht="16.5" customHeight="1" spans="1:8">
      <c r="A179" s="18"/>
      <c r="B179" s="74"/>
      <c r="C179" s="80"/>
      <c r="D179" s="100"/>
      <c r="E179" s="76" t="s">
        <v>103</v>
      </c>
      <c r="F179" s="96"/>
      <c r="G179" s="3"/>
      <c r="H179" s="6"/>
    </row>
    <row r="180" ht="15.75" customHeight="1" spans="1:8">
      <c r="A180" s="18"/>
      <c r="B180" s="3"/>
      <c r="C180" s="3"/>
      <c r="D180" s="69"/>
      <c r="E180" s="72"/>
      <c r="F180" s="101"/>
      <c r="G180" s="3"/>
      <c r="H180" s="6"/>
    </row>
    <row r="181" ht="16.5" customHeight="1" spans="1:8">
      <c r="A181" s="18"/>
      <c r="B181" s="3"/>
      <c r="C181" s="18"/>
      <c r="D181" s="18"/>
      <c r="E181" s="102"/>
      <c r="F181" s="3"/>
      <c r="G181" s="3"/>
      <c r="H181" s="6"/>
    </row>
    <row r="182" ht="15.75" customHeight="1" spans="1:8">
      <c r="A182" s="18"/>
      <c r="B182" s="57"/>
      <c r="C182" s="58">
        <v>12</v>
      </c>
      <c r="D182" s="59" t="s">
        <v>104</v>
      </c>
      <c r="E182" s="60"/>
      <c r="F182" s="61"/>
      <c r="G182" s="19"/>
      <c r="H182" s="6"/>
    </row>
    <row r="183" spans="1:8">
      <c r="A183" s="18"/>
      <c r="B183" s="62">
        <v>2</v>
      </c>
      <c r="C183" s="3" t="s">
        <v>10</v>
      </c>
      <c r="D183" s="18" t="s">
        <v>52</v>
      </c>
      <c r="E183" s="65">
        <v>1499</v>
      </c>
      <c r="F183" s="64">
        <f>B183*E183</f>
        <v>2998</v>
      </c>
      <c r="G183" s="3"/>
      <c r="H183" s="6"/>
    </row>
    <row r="184" spans="1:8">
      <c r="A184" s="18"/>
      <c r="B184" s="62">
        <v>0.5</v>
      </c>
      <c r="C184" s="3" t="s">
        <v>10</v>
      </c>
      <c r="D184" s="18" t="s">
        <v>54</v>
      </c>
      <c r="E184" s="63"/>
      <c r="F184" s="64">
        <f>B184*E184</f>
        <v>0</v>
      </c>
      <c r="G184" s="3"/>
      <c r="H184" s="6"/>
    </row>
    <row r="185" spans="1:8">
      <c r="A185" s="18"/>
      <c r="B185" s="62">
        <v>2</v>
      </c>
      <c r="C185" s="3" t="s">
        <v>10</v>
      </c>
      <c r="D185" s="18" t="s">
        <v>55</v>
      </c>
      <c r="E185" s="65">
        <v>943.333333333333</v>
      </c>
      <c r="F185" s="64">
        <f>B185*E185</f>
        <v>1886.66666666667</v>
      </c>
      <c r="G185" s="3"/>
      <c r="H185" s="6"/>
    </row>
    <row r="186" spans="1:8">
      <c r="A186" s="18"/>
      <c r="B186" s="62">
        <v>0.4</v>
      </c>
      <c r="C186" s="3" t="s">
        <v>10</v>
      </c>
      <c r="D186" s="18" t="s">
        <v>74</v>
      </c>
      <c r="E186" s="65">
        <v>516.5</v>
      </c>
      <c r="F186" s="64">
        <f>B186*E186</f>
        <v>206.6</v>
      </c>
      <c r="G186" s="3"/>
      <c r="H186" s="6"/>
    </row>
    <row r="187" spans="1:8">
      <c r="A187" s="18"/>
      <c r="B187" s="62">
        <v>0.7</v>
      </c>
      <c r="C187" s="3" t="s">
        <v>10</v>
      </c>
      <c r="D187" s="18" t="s">
        <v>41</v>
      </c>
      <c r="E187" s="65">
        <v>564.325</v>
      </c>
      <c r="F187" s="66">
        <f>B187*E187</f>
        <v>395.0275</v>
      </c>
      <c r="G187" s="3"/>
      <c r="H187" s="6"/>
    </row>
    <row r="188" ht="15.75" customHeight="1" spans="1:8">
      <c r="A188" s="18"/>
      <c r="B188" s="67"/>
      <c r="C188" s="3"/>
      <c r="D188" s="18"/>
      <c r="E188" s="3"/>
      <c r="F188" s="68">
        <f>SUM(F183:F187)</f>
        <v>5486.29416666667</v>
      </c>
      <c r="G188" s="3"/>
      <c r="H188" s="6"/>
    </row>
    <row r="189" ht="15.75" customHeight="1" spans="1:8">
      <c r="A189" s="18"/>
      <c r="B189" s="67" t="s">
        <v>47</v>
      </c>
      <c r="C189" s="99">
        <v>24</v>
      </c>
      <c r="D189" s="18" t="s">
        <v>105</v>
      </c>
      <c r="E189" s="3"/>
      <c r="F189" s="78"/>
      <c r="G189" s="3"/>
      <c r="H189" s="6"/>
    </row>
    <row r="190" ht="15.75" customHeight="1" spans="1:8">
      <c r="A190" s="18"/>
      <c r="B190" s="67"/>
      <c r="C190" s="3"/>
      <c r="D190" s="69" t="s">
        <v>77</v>
      </c>
      <c r="E190" s="3"/>
      <c r="F190" s="68">
        <f>F188/C189</f>
        <v>228.595590277778</v>
      </c>
      <c r="G190" s="3"/>
      <c r="H190" s="6"/>
    </row>
    <row r="191" ht="15.75" customHeight="1" spans="1:8">
      <c r="A191" s="18"/>
      <c r="B191" s="67"/>
      <c r="C191" s="3"/>
      <c r="D191" s="69" t="s">
        <v>26</v>
      </c>
      <c r="E191" s="70">
        <f>E3</f>
        <v>0.45</v>
      </c>
      <c r="F191" s="68">
        <f>F190*E191+F190</f>
        <v>331.463605902778</v>
      </c>
      <c r="G191" s="3"/>
      <c r="H191" s="6"/>
    </row>
    <row r="192" ht="15.75" customHeight="1" spans="1:8">
      <c r="A192" s="18"/>
      <c r="B192" s="67"/>
      <c r="C192" s="3"/>
      <c r="D192" s="69" t="s">
        <v>29</v>
      </c>
      <c r="E192" s="70">
        <v>1.25</v>
      </c>
      <c r="F192" s="71">
        <f>F191*E192+F191</f>
        <v>745.79311328125</v>
      </c>
      <c r="G192" s="3"/>
      <c r="H192" s="6"/>
    </row>
    <row r="193" ht="15.75" customHeight="1" spans="1:8">
      <c r="A193" s="18"/>
      <c r="B193" s="67"/>
      <c r="C193" s="3"/>
      <c r="D193" s="69" t="s">
        <v>32</v>
      </c>
      <c r="E193" s="70">
        <v>0.21</v>
      </c>
      <c r="F193" s="68">
        <f>F192*1.21</f>
        <v>902.409667070312</v>
      </c>
      <c r="G193" s="3"/>
      <c r="H193" s="6"/>
    </row>
    <row r="194" spans="1:8">
      <c r="A194" s="18"/>
      <c r="B194" s="67"/>
      <c r="C194" s="72" t="s">
        <v>106</v>
      </c>
      <c r="D194" s="18"/>
      <c r="E194" s="3"/>
      <c r="F194" s="73"/>
      <c r="G194" s="3"/>
      <c r="H194" s="6"/>
    </row>
    <row r="195" ht="16.5" customHeight="1" spans="1:8">
      <c r="A195" s="18"/>
      <c r="B195" s="74"/>
      <c r="C195" s="76"/>
      <c r="D195" s="81"/>
      <c r="E195" s="76" t="s">
        <v>107</v>
      </c>
      <c r="F195" s="82"/>
      <c r="G195" s="3"/>
      <c r="H195" s="6"/>
    </row>
    <row r="196" ht="15.75" customHeight="1" spans="1:8">
      <c r="A196" s="18"/>
      <c r="B196" s="3"/>
      <c r="C196" s="72"/>
      <c r="D196" s="18"/>
      <c r="E196" s="3"/>
      <c r="F196" s="3"/>
      <c r="G196" s="3"/>
      <c r="H196" s="6"/>
    </row>
    <row r="197" ht="15.75" customHeight="1" spans="1:8">
      <c r="A197" s="18"/>
      <c r="B197" s="57"/>
      <c r="C197" s="58">
        <v>13</v>
      </c>
      <c r="D197" s="59" t="s">
        <v>108</v>
      </c>
      <c r="E197" s="60"/>
      <c r="F197" s="61"/>
      <c r="G197" s="19"/>
      <c r="H197" s="6"/>
    </row>
    <row r="198" spans="1:8">
      <c r="A198" s="18"/>
      <c r="B198" s="103"/>
      <c r="C198" s="3" t="s">
        <v>10</v>
      </c>
      <c r="D198" s="18" t="s">
        <v>85</v>
      </c>
      <c r="E198" s="65">
        <v>2420</v>
      </c>
      <c r="F198" s="64">
        <f>B198*E198</f>
        <v>0</v>
      </c>
      <c r="G198" s="3"/>
      <c r="H198" s="6"/>
    </row>
    <row r="199" spans="1:8">
      <c r="A199" s="18"/>
      <c r="B199" s="103"/>
      <c r="C199" s="3" t="s">
        <v>10</v>
      </c>
      <c r="D199" s="18" t="s">
        <v>109</v>
      </c>
      <c r="E199" s="63"/>
      <c r="F199" s="64">
        <f>B199*E199</f>
        <v>0</v>
      </c>
      <c r="G199" s="3"/>
      <c r="H199" s="6"/>
    </row>
    <row r="200" spans="1:8">
      <c r="A200" s="18"/>
      <c r="B200" s="62"/>
      <c r="C200" s="3" t="s">
        <v>10</v>
      </c>
      <c r="D200" s="18" t="s">
        <v>41</v>
      </c>
      <c r="E200" s="65">
        <v>564.325</v>
      </c>
      <c r="F200" s="64">
        <f>B200*E200</f>
        <v>0</v>
      </c>
      <c r="G200" s="3"/>
      <c r="H200" s="6"/>
    </row>
    <row r="201" spans="1:8">
      <c r="A201" s="18"/>
      <c r="B201" s="62"/>
      <c r="C201" s="3" t="s">
        <v>10</v>
      </c>
      <c r="D201" s="18" t="s">
        <v>102</v>
      </c>
      <c r="E201" s="65">
        <v>1399</v>
      </c>
      <c r="F201" s="64">
        <f>B201*E201</f>
        <v>0</v>
      </c>
      <c r="G201" s="3"/>
      <c r="H201" s="6"/>
    </row>
    <row r="202" spans="1:8">
      <c r="A202" s="18"/>
      <c r="B202" s="103"/>
      <c r="C202" s="3" t="s">
        <v>10</v>
      </c>
      <c r="D202" s="18" t="s">
        <v>75</v>
      </c>
      <c r="E202" s="65">
        <v>351.3</v>
      </c>
      <c r="F202" s="66">
        <f>B202*E202</f>
        <v>0</v>
      </c>
      <c r="G202" s="3"/>
      <c r="H202" s="6"/>
    </row>
    <row r="203" ht="15.75" customHeight="1" spans="1:8">
      <c r="A203" s="18"/>
      <c r="B203" s="67"/>
      <c r="C203" s="3"/>
      <c r="D203" s="18"/>
      <c r="E203" s="3"/>
      <c r="F203" s="68">
        <f>SUM(F198:F202)</f>
        <v>0</v>
      </c>
      <c r="G203" s="3"/>
      <c r="H203" s="6"/>
    </row>
    <row r="204" ht="15.75" customHeight="1" spans="1:8">
      <c r="A204" s="18"/>
      <c r="B204" s="67" t="s">
        <v>47</v>
      </c>
      <c r="C204" s="99">
        <v>0</v>
      </c>
      <c r="D204" s="18" t="s">
        <v>105</v>
      </c>
      <c r="E204" s="3"/>
      <c r="F204" s="78"/>
      <c r="G204" s="3"/>
      <c r="H204" s="6"/>
    </row>
    <row r="205" ht="15.75" customHeight="1" spans="1:8">
      <c r="A205" s="18"/>
      <c r="B205" s="67"/>
      <c r="C205" s="3"/>
      <c r="D205" s="69" t="s">
        <v>77</v>
      </c>
      <c r="E205" s="3"/>
      <c r="F205" s="68" t="e">
        <f>F203/C204</f>
        <v>#DIV/0!</v>
      </c>
      <c r="G205" s="3"/>
      <c r="H205" s="6"/>
    </row>
    <row r="206" ht="15.75" customHeight="1" spans="1:8">
      <c r="A206" s="18"/>
      <c r="B206" s="67"/>
      <c r="C206" s="3"/>
      <c r="D206" s="69" t="s">
        <v>26</v>
      </c>
      <c r="E206" s="70">
        <f>E3</f>
        <v>0.45</v>
      </c>
      <c r="F206" s="68" t="e">
        <f>F205*E206+F205</f>
        <v>#DIV/0!</v>
      </c>
      <c r="G206" s="3"/>
      <c r="H206" s="6"/>
    </row>
    <row r="207" ht="15.75" customHeight="1" spans="1:8">
      <c r="A207" s="18"/>
      <c r="B207" s="67"/>
      <c r="C207" s="3"/>
      <c r="D207" s="69" t="s">
        <v>29</v>
      </c>
      <c r="E207" s="70">
        <f>E4</f>
        <v>1.6</v>
      </c>
      <c r="F207" s="71" t="e">
        <f>F206*E207+F206</f>
        <v>#DIV/0!</v>
      </c>
      <c r="G207" s="3"/>
      <c r="H207" s="6"/>
    </row>
    <row r="208" ht="15.75" customHeight="1" spans="1:8">
      <c r="A208" s="18"/>
      <c r="B208" s="67"/>
      <c r="C208" s="3"/>
      <c r="D208" s="69" t="s">
        <v>32</v>
      </c>
      <c r="E208" s="70">
        <v>0.21</v>
      </c>
      <c r="F208" s="68" t="e">
        <f>F207*1.21</f>
        <v>#DIV/0!</v>
      </c>
      <c r="G208" s="3"/>
      <c r="H208" s="6"/>
    </row>
    <row r="209" ht="15.75" customHeight="1" spans="1:8">
      <c r="A209" s="18"/>
      <c r="B209" s="67"/>
      <c r="C209" s="3"/>
      <c r="D209" s="72" t="s">
        <v>106</v>
      </c>
      <c r="E209" s="18"/>
      <c r="F209" s="68"/>
      <c r="G209" s="3"/>
      <c r="H209" s="6"/>
    </row>
    <row r="210" ht="16.5" customHeight="1" spans="1:8">
      <c r="A210" s="18"/>
      <c r="B210" s="74"/>
      <c r="C210" s="76"/>
      <c r="D210" s="81"/>
      <c r="E210" s="76" t="s">
        <v>110</v>
      </c>
      <c r="F210" s="82"/>
      <c r="G210" s="3"/>
      <c r="H210" s="6"/>
    </row>
    <row r="211" ht="15.75" customHeight="1" spans="1:8">
      <c r="A211" s="18"/>
      <c r="B211" s="3"/>
      <c r="C211" s="72"/>
      <c r="D211" s="18"/>
      <c r="E211" s="3"/>
      <c r="F211" s="3"/>
      <c r="G211" s="3"/>
      <c r="H211" s="6"/>
    </row>
    <row r="212" ht="15.75" customHeight="1" spans="1:8">
      <c r="A212" s="18"/>
      <c r="B212" s="57"/>
      <c r="C212" s="58">
        <v>14</v>
      </c>
      <c r="D212" s="59" t="s">
        <v>111</v>
      </c>
      <c r="E212" s="60"/>
      <c r="F212" s="61"/>
      <c r="G212" s="19"/>
      <c r="H212" s="6"/>
    </row>
    <row r="213" spans="1:8">
      <c r="A213" s="18"/>
      <c r="B213" s="62">
        <v>3.5</v>
      </c>
      <c r="C213" s="3" t="s">
        <v>10</v>
      </c>
      <c r="D213" s="18" t="s">
        <v>112</v>
      </c>
      <c r="E213" s="63"/>
      <c r="F213" s="64">
        <f t="shared" ref="F213:F219" si="2">B213*E213</f>
        <v>0</v>
      </c>
      <c r="G213" s="3"/>
      <c r="H213" s="6"/>
    </row>
    <row r="214" spans="1:8">
      <c r="A214" s="18"/>
      <c r="B214" s="62">
        <v>1</v>
      </c>
      <c r="C214" s="3" t="s">
        <v>53</v>
      </c>
      <c r="D214" s="18" t="s">
        <v>55</v>
      </c>
      <c r="E214" s="65">
        <v>943.333333333333</v>
      </c>
      <c r="F214" s="64">
        <f t="shared" si="2"/>
        <v>943.333333333333</v>
      </c>
      <c r="G214" s="3"/>
      <c r="H214" s="6"/>
    </row>
    <row r="215" spans="1:8">
      <c r="A215" s="18"/>
      <c r="B215" s="62">
        <v>0.3</v>
      </c>
      <c r="C215" s="3" t="s">
        <v>53</v>
      </c>
      <c r="D215" s="18" t="s">
        <v>54</v>
      </c>
      <c r="E215" s="63"/>
      <c r="F215" s="64">
        <f t="shared" si="2"/>
        <v>0</v>
      </c>
      <c r="G215" s="3"/>
      <c r="H215" s="6"/>
    </row>
    <row r="216" spans="1:8">
      <c r="A216" s="18"/>
      <c r="B216" s="62">
        <v>0.7</v>
      </c>
      <c r="C216" s="3" t="s">
        <v>10</v>
      </c>
      <c r="D216" s="18" t="s">
        <v>41</v>
      </c>
      <c r="E216" s="65">
        <v>564.325</v>
      </c>
      <c r="F216" s="64">
        <f t="shared" si="2"/>
        <v>395.0275</v>
      </c>
      <c r="G216" s="3"/>
      <c r="H216" s="6"/>
    </row>
    <row r="217" spans="1:8">
      <c r="A217" s="18"/>
      <c r="B217" s="62">
        <v>0.7</v>
      </c>
      <c r="C217" s="3" t="s">
        <v>10</v>
      </c>
      <c r="D217" s="18" t="s">
        <v>102</v>
      </c>
      <c r="E217" s="65">
        <v>1399</v>
      </c>
      <c r="F217" s="64">
        <f t="shared" si="2"/>
        <v>979.3</v>
      </c>
      <c r="G217" s="3"/>
      <c r="H217" s="6"/>
    </row>
    <row r="218" spans="1:8">
      <c r="A218" s="18"/>
      <c r="B218" s="62">
        <v>0.7</v>
      </c>
      <c r="C218" s="3" t="s">
        <v>10</v>
      </c>
      <c r="D218" s="18" t="s">
        <v>74</v>
      </c>
      <c r="E218" s="65">
        <v>516.5</v>
      </c>
      <c r="F218" s="64">
        <f t="shared" si="2"/>
        <v>361.55</v>
      </c>
      <c r="G218" s="3"/>
      <c r="H218" s="6"/>
    </row>
    <row r="219" spans="1:8">
      <c r="A219" s="18"/>
      <c r="B219" s="62">
        <v>0.5</v>
      </c>
      <c r="C219" s="3" t="s">
        <v>53</v>
      </c>
      <c r="D219" s="18" t="s">
        <v>113</v>
      </c>
      <c r="E219" s="65">
        <v>2844</v>
      </c>
      <c r="F219" s="66">
        <f t="shared" si="2"/>
        <v>1422</v>
      </c>
      <c r="G219" s="3"/>
      <c r="H219" s="6"/>
    </row>
    <row r="220" ht="15.75" customHeight="1" spans="1:8">
      <c r="A220" s="18"/>
      <c r="B220" s="67"/>
      <c r="C220" s="3"/>
      <c r="D220" s="18"/>
      <c r="E220" s="3"/>
      <c r="F220" s="68">
        <f>SUM(F213:F219)</f>
        <v>4101.21083333333</v>
      </c>
      <c r="G220" s="3"/>
      <c r="H220" s="6"/>
    </row>
    <row r="221" ht="15.75" customHeight="1" spans="1:8">
      <c r="A221" s="18"/>
      <c r="B221" s="67" t="s">
        <v>47</v>
      </c>
      <c r="C221" s="99">
        <v>42</v>
      </c>
      <c r="D221" s="18" t="s">
        <v>105</v>
      </c>
      <c r="E221" s="3"/>
      <c r="F221" s="78"/>
      <c r="G221" s="3"/>
      <c r="H221" s="6"/>
    </row>
    <row r="222" ht="15.75" customHeight="1" spans="1:8">
      <c r="A222" s="18"/>
      <c r="B222" s="67"/>
      <c r="C222" s="3"/>
      <c r="D222" s="69" t="s">
        <v>77</v>
      </c>
      <c r="E222" s="3"/>
      <c r="F222" s="68">
        <f>F220/C221</f>
        <v>97.647876984127</v>
      </c>
      <c r="G222" s="3"/>
      <c r="H222" s="6"/>
    </row>
    <row r="223" ht="15.75" customHeight="1" spans="1:8">
      <c r="A223" s="18"/>
      <c r="B223" s="67"/>
      <c r="C223" s="3"/>
      <c r="D223" s="69" t="s">
        <v>26</v>
      </c>
      <c r="E223" s="70">
        <f>E3</f>
        <v>0.45</v>
      </c>
      <c r="F223" s="68">
        <f>F222*E223+F222</f>
        <v>141.589421626984</v>
      </c>
      <c r="G223" s="3"/>
      <c r="H223" s="6"/>
    </row>
    <row r="224" ht="15.75" customHeight="1" spans="1:8">
      <c r="A224" s="18"/>
      <c r="B224" s="67"/>
      <c r="C224" s="3"/>
      <c r="D224" s="69" t="s">
        <v>29</v>
      </c>
      <c r="E224" s="70">
        <v>2.25</v>
      </c>
      <c r="F224" s="71">
        <f>F223*E224+F223</f>
        <v>460.165620287699</v>
      </c>
      <c r="G224" s="3"/>
      <c r="H224" s="6"/>
    </row>
    <row r="225" ht="15.75" customHeight="1" spans="1:8">
      <c r="A225" s="18"/>
      <c r="B225" s="67"/>
      <c r="C225" s="3"/>
      <c r="D225" s="69" t="s">
        <v>32</v>
      </c>
      <c r="E225" s="70">
        <v>0.21</v>
      </c>
      <c r="F225" s="68">
        <f>F224*1.21</f>
        <v>556.800400548115</v>
      </c>
      <c r="G225" s="3"/>
      <c r="H225" s="6"/>
    </row>
    <row r="226" ht="15.75" customHeight="1" spans="1:8">
      <c r="A226" s="18"/>
      <c r="B226" s="67"/>
      <c r="C226" s="72" t="s">
        <v>114</v>
      </c>
      <c r="D226" s="18"/>
      <c r="E226" s="3"/>
      <c r="F226" s="68"/>
      <c r="G226" s="3"/>
      <c r="H226" s="6"/>
    </row>
    <row r="227" ht="16.5" customHeight="1" spans="1:8">
      <c r="A227" s="18"/>
      <c r="B227" s="74"/>
      <c r="C227" s="76"/>
      <c r="D227" s="81"/>
      <c r="E227" s="76" t="s">
        <v>115</v>
      </c>
      <c r="F227" s="96"/>
      <c r="G227" s="3"/>
      <c r="H227" s="6"/>
    </row>
    <row r="228" ht="16.5" customHeight="1" spans="1:8">
      <c r="A228" s="18"/>
      <c r="B228" s="3"/>
      <c r="C228" s="72"/>
      <c r="D228" s="18"/>
      <c r="E228" s="3"/>
      <c r="F228" s="101"/>
      <c r="G228" s="3"/>
      <c r="H228" s="6"/>
    </row>
    <row r="229" ht="15.75" customHeight="1" spans="2:6">
      <c r="B229" s="57"/>
      <c r="C229" s="58">
        <v>15</v>
      </c>
      <c r="D229" s="59" t="s">
        <v>116</v>
      </c>
      <c r="E229" s="60"/>
      <c r="F229" s="61"/>
    </row>
    <row r="230" spans="2:6">
      <c r="B230" s="62">
        <v>2</v>
      </c>
      <c r="C230" s="3" t="s">
        <v>10</v>
      </c>
      <c r="D230" s="18" t="s">
        <v>73</v>
      </c>
      <c r="E230" s="65">
        <v>985</v>
      </c>
      <c r="F230" s="64">
        <f>B230*E230</f>
        <v>1970</v>
      </c>
    </row>
    <row r="231" spans="2:6">
      <c r="B231" s="62">
        <v>0.45</v>
      </c>
      <c r="C231" s="3" t="s">
        <v>10</v>
      </c>
      <c r="D231" s="18" t="s">
        <v>41</v>
      </c>
      <c r="E231" s="65">
        <v>564.325</v>
      </c>
      <c r="F231" s="64">
        <f>B231*E231</f>
        <v>253.94625</v>
      </c>
    </row>
    <row r="232" spans="2:6">
      <c r="B232" s="62">
        <v>0.3</v>
      </c>
      <c r="C232" s="3" t="s">
        <v>10</v>
      </c>
      <c r="D232" s="18" t="s">
        <v>74</v>
      </c>
      <c r="E232" s="65">
        <v>516.5</v>
      </c>
      <c r="F232" s="64">
        <f>B232*E232</f>
        <v>154.95</v>
      </c>
    </row>
    <row r="233" spans="2:6">
      <c r="B233" s="62">
        <v>0.3</v>
      </c>
      <c r="C233" s="3" t="s">
        <v>10</v>
      </c>
      <c r="D233" s="18" t="s">
        <v>75</v>
      </c>
      <c r="E233" s="65">
        <v>351.3</v>
      </c>
      <c r="F233" s="64">
        <f>B233*E233</f>
        <v>105.39</v>
      </c>
    </row>
    <row r="234" spans="2:6">
      <c r="B234" s="62">
        <v>0.5</v>
      </c>
      <c r="C234" s="3" t="s">
        <v>53</v>
      </c>
      <c r="D234" s="18" t="s">
        <v>113</v>
      </c>
      <c r="E234" s="65">
        <v>2844</v>
      </c>
      <c r="F234" s="64">
        <f>B234*E234</f>
        <v>1422</v>
      </c>
    </row>
    <row r="235" ht="15.75" customHeight="1" spans="2:6">
      <c r="B235" s="67"/>
      <c r="C235" s="3"/>
      <c r="D235" s="18"/>
      <c r="E235" s="3"/>
      <c r="F235" s="68">
        <f>SUM(F230:F234)</f>
        <v>3906.28625</v>
      </c>
    </row>
    <row r="236" ht="15.75" customHeight="1" spans="2:6">
      <c r="B236" s="67" t="s">
        <v>47</v>
      </c>
      <c r="C236" s="104">
        <v>12.5</v>
      </c>
      <c r="D236" s="18" t="s">
        <v>69</v>
      </c>
      <c r="E236" s="3"/>
      <c r="F236" s="78"/>
    </row>
    <row r="237" ht="15.75" customHeight="1" spans="2:6">
      <c r="B237" s="67"/>
      <c r="C237" s="3"/>
      <c r="D237" s="69" t="s">
        <v>77</v>
      </c>
      <c r="E237" s="3"/>
      <c r="F237" s="68">
        <f>F235/C236</f>
        <v>312.5029</v>
      </c>
    </row>
    <row r="238" ht="15.75" customHeight="1" spans="2:6">
      <c r="B238" s="67"/>
      <c r="C238" s="3"/>
      <c r="D238" s="69" t="s">
        <v>26</v>
      </c>
      <c r="E238" s="70">
        <f>E3</f>
        <v>0.45</v>
      </c>
      <c r="F238" s="68">
        <f>F237*E238+F237</f>
        <v>453.129205</v>
      </c>
    </row>
    <row r="239" ht="15.75" customHeight="1" spans="2:6">
      <c r="B239" s="67"/>
      <c r="C239" s="3"/>
      <c r="D239" s="69" t="s">
        <v>29</v>
      </c>
      <c r="E239" s="70">
        <v>2.2</v>
      </c>
      <c r="F239" s="71">
        <f>F238*E239+F238</f>
        <v>1450.013456</v>
      </c>
    </row>
    <row r="240" ht="15.75" customHeight="1" spans="2:6">
      <c r="B240" s="67"/>
      <c r="C240" s="3"/>
      <c r="D240" s="69" t="s">
        <v>32</v>
      </c>
      <c r="E240" s="70">
        <v>0.21</v>
      </c>
      <c r="F240" s="68">
        <f>F239*1.21</f>
        <v>1754.51628176</v>
      </c>
    </row>
    <row r="241" ht="15.75" customHeight="1" spans="2:6">
      <c r="B241" s="67"/>
      <c r="C241" s="72" t="s">
        <v>114</v>
      </c>
      <c r="D241" s="18"/>
      <c r="E241" s="3"/>
      <c r="F241" s="68"/>
    </row>
    <row r="242" ht="16.5" customHeight="1" spans="2:6">
      <c r="B242" s="74"/>
      <c r="C242" s="76"/>
      <c r="D242" s="81"/>
      <c r="E242" s="76" t="s">
        <v>115</v>
      </c>
      <c r="F242" s="96"/>
    </row>
    <row r="244" ht="15.75" customHeight="1" spans="2:6">
      <c r="B244" s="57"/>
      <c r="C244" s="58">
        <v>16</v>
      </c>
      <c r="D244" s="59" t="s">
        <v>117</v>
      </c>
      <c r="E244" s="60"/>
      <c r="F244" s="61"/>
    </row>
    <row r="245" spans="2:6">
      <c r="B245" s="62">
        <v>4</v>
      </c>
      <c r="C245" s="3" t="s">
        <v>10</v>
      </c>
      <c r="D245" s="18" t="s">
        <v>85</v>
      </c>
      <c r="E245" s="65">
        <v>2420</v>
      </c>
      <c r="F245" s="64">
        <f>B245*E245</f>
        <v>9680</v>
      </c>
    </row>
    <row r="246" spans="2:6">
      <c r="B246" s="62">
        <v>0.05</v>
      </c>
      <c r="C246" s="3" t="s">
        <v>10</v>
      </c>
      <c r="D246" s="18" t="s">
        <v>86</v>
      </c>
      <c r="E246" s="65">
        <v>1437.5</v>
      </c>
      <c r="F246" s="64">
        <f>B246*E246</f>
        <v>71.875</v>
      </c>
    </row>
    <row r="247" spans="2:6">
      <c r="B247" s="62">
        <v>4</v>
      </c>
      <c r="C247" s="3" t="s">
        <v>6</v>
      </c>
      <c r="D247" s="18" t="s">
        <v>14</v>
      </c>
      <c r="E247" s="65">
        <v>96.85</v>
      </c>
      <c r="F247" s="64">
        <f>B247*E247</f>
        <v>387.4</v>
      </c>
    </row>
    <row r="248" spans="2:6">
      <c r="B248" s="62">
        <v>0.5</v>
      </c>
      <c r="C248" s="3" t="s">
        <v>10</v>
      </c>
      <c r="D248" s="18" t="s">
        <v>41</v>
      </c>
      <c r="E248" s="65">
        <v>564.325</v>
      </c>
      <c r="F248" s="64">
        <f>B248*E248</f>
        <v>282.1625</v>
      </c>
    </row>
    <row r="249" ht="15.75" customHeight="1" spans="2:6">
      <c r="B249" s="67"/>
      <c r="C249" s="3"/>
      <c r="D249" s="18"/>
      <c r="E249" s="3"/>
      <c r="F249" s="68">
        <f>SUM(F245:F248)</f>
        <v>10421.4375</v>
      </c>
    </row>
    <row r="250" ht="15.75" customHeight="1" spans="2:6">
      <c r="B250" s="67" t="s">
        <v>47</v>
      </c>
      <c r="C250" s="104">
        <v>57</v>
      </c>
      <c r="D250" s="18" t="s">
        <v>48</v>
      </c>
      <c r="E250" s="3"/>
      <c r="F250" s="78"/>
    </row>
    <row r="251" ht="15.75" customHeight="1" spans="2:6">
      <c r="B251" s="67"/>
      <c r="C251" s="3"/>
      <c r="D251" s="69" t="s">
        <v>77</v>
      </c>
      <c r="E251" s="3"/>
      <c r="F251" s="68">
        <f>F249/C250</f>
        <v>182.832236842105</v>
      </c>
    </row>
    <row r="252" ht="15.75" customHeight="1" spans="2:6">
      <c r="B252" s="67"/>
      <c r="C252" s="3"/>
      <c r="D252" s="69" t="s">
        <v>26</v>
      </c>
      <c r="E252" s="70">
        <f>E3</f>
        <v>0.45</v>
      </c>
      <c r="F252" s="68">
        <f>F251*E252+F251</f>
        <v>265.106743421053</v>
      </c>
    </row>
    <row r="253" ht="15.75" customHeight="1" spans="2:6">
      <c r="B253" s="67"/>
      <c r="C253" s="3"/>
      <c r="D253" s="69" t="s">
        <v>29</v>
      </c>
      <c r="E253" s="70">
        <v>3.4</v>
      </c>
      <c r="F253" s="71">
        <f>F252*E253+F252</f>
        <v>1166.46967105263</v>
      </c>
    </row>
    <row r="254" ht="15.75" customHeight="1" spans="2:6">
      <c r="B254" s="67"/>
      <c r="C254" s="3"/>
      <c r="D254" s="69" t="s">
        <v>32</v>
      </c>
      <c r="E254" s="70">
        <v>0.21</v>
      </c>
      <c r="F254" s="68">
        <f>F253*1.21</f>
        <v>1411.42830197368</v>
      </c>
    </row>
    <row r="255" ht="15.75" customHeight="1" spans="2:6">
      <c r="B255" s="67"/>
      <c r="C255" s="72" t="s">
        <v>114</v>
      </c>
      <c r="D255" s="18"/>
      <c r="E255" s="3"/>
      <c r="F255" s="68"/>
    </row>
    <row r="256" ht="16.5" customHeight="1" spans="2:6">
      <c r="B256" s="74"/>
      <c r="C256" s="76"/>
      <c r="D256" s="81"/>
      <c r="E256" s="76" t="s">
        <v>115</v>
      </c>
      <c r="F256" s="96"/>
    </row>
    <row r="258" ht="15.75" customHeight="1" spans="2:6">
      <c r="B258" s="57"/>
      <c r="C258" s="58">
        <v>17</v>
      </c>
      <c r="D258" s="59" t="s">
        <v>118</v>
      </c>
      <c r="E258" s="60"/>
      <c r="F258" s="61"/>
    </row>
    <row r="259" spans="2:6">
      <c r="B259" s="62">
        <v>0.8</v>
      </c>
      <c r="C259" s="3" t="s">
        <v>10</v>
      </c>
      <c r="D259" s="18" t="s">
        <v>119</v>
      </c>
      <c r="E259" s="65">
        <v>5361.11111111111</v>
      </c>
      <c r="F259" s="64">
        <f>B259*E259</f>
        <v>4288.88888888889</v>
      </c>
    </row>
    <row r="260" spans="2:6">
      <c r="B260" s="62">
        <v>2.5</v>
      </c>
      <c r="C260" s="3" t="s">
        <v>53</v>
      </c>
      <c r="D260" s="18" t="s">
        <v>55</v>
      </c>
      <c r="E260" s="65">
        <v>943.333333333333</v>
      </c>
      <c r="F260" s="64">
        <f>B260*E260</f>
        <v>2358.33333333333</v>
      </c>
    </row>
    <row r="261" spans="2:6">
      <c r="B261" s="62">
        <v>1</v>
      </c>
      <c r="C261" s="3" t="s">
        <v>6</v>
      </c>
      <c r="D261" s="18" t="s">
        <v>19</v>
      </c>
      <c r="E261" s="65">
        <v>378.94</v>
      </c>
      <c r="F261" s="64">
        <f>B261*E261</f>
        <v>378.94</v>
      </c>
    </row>
    <row r="262" ht="15.75" customHeight="1" spans="2:6">
      <c r="B262" s="67"/>
      <c r="C262" s="3"/>
      <c r="D262" s="18"/>
      <c r="E262" s="3"/>
      <c r="F262" s="68">
        <f>SUM(F259:F261)</f>
        <v>7026.16222222222</v>
      </c>
    </row>
    <row r="263" ht="15.75" customHeight="1" spans="2:6">
      <c r="B263" s="67" t="s">
        <v>47</v>
      </c>
      <c r="C263" s="99">
        <v>12</v>
      </c>
      <c r="D263" s="18" t="s">
        <v>105</v>
      </c>
      <c r="E263" s="3"/>
      <c r="F263" s="78"/>
    </row>
    <row r="264" ht="15.75" customHeight="1" spans="2:6">
      <c r="B264" s="67"/>
      <c r="C264" s="3"/>
      <c r="D264" s="69" t="s">
        <v>77</v>
      </c>
      <c r="E264" s="3"/>
      <c r="F264" s="68">
        <f>F262/C263</f>
        <v>585.513518518518</v>
      </c>
    </row>
    <row r="265" ht="15.75" customHeight="1" spans="2:6">
      <c r="B265" s="67"/>
      <c r="C265" s="3"/>
      <c r="D265" s="69" t="s">
        <v>26</v>
      </c>
      <c r="E265" s="70">
        <f>E3</f>
        <v>0.45</v>
      </c>
      <c r="F265" s="68">
        <f>F264*E265+F264</f>
        <v>848.994601851852</v>
      </c>
    </row>
    <row r="266" ht="15.75" customHeight="1" spans="2:6">
      <c r="B266" s="67"/>
      <c r="C266" s="3"/>
      <c r="D266" s="69" t="s">
        <v>29</v>
      </c>
      <c r="E266" s="70">
        <v>1.35</v>
      </c>
      <c r="F266" s="71">
        <f>F265*E266+F265</f>
        <v>1995.13731435185</v>
      </c>
    </row>
    <row r="267" ht="15.75" customHeight="1" spans="2:6">
      <c r="B267" s="67"/>
      <c r="C267" s="3"/>
      <c r="D267" s="69" t="s">
        <v>32</v>
      </c>
      <c r="E267" s="70">
        <v>0.21</v>
      </c>
      <c r="F267" s="68">
        <f>F266*1.21</f>
        <v>2414.11615036574</v>
      </c>
    </row>
    <row r="268" ht="15.75" customHeight="1" spans="2:6">
      <c r="B268" s="67"/>
      <c r="C268" s="72" t="s">
        <v>114</v>
      </c>
      <c r="D268" s="18"/>
      <c r="E268" s="3"/>
      <c r="F268" s="68"/>
    </row>
    <row r="269" ht="16.5" customHeight="1" spans="2:6">
      <c r="B269" s="74"/>
      <c r="C269" s="76"/>
      <c r="D269" s="81"/>
      <c r="E269" s="76" t="s">
        <v>115</v>
      </c>
      <c r="F269" s="96"/>
    </row>
    <row r="271" ht="15.75" customHeight="1" spans="2:6">
      <c r="B271" s="57"/>
      <c r="C271" s="58">
        <v>18</v>
      </c>
      <c r="D271" s="59" t="s">
        <v>120</v>
      </c>
      <c r="E271" s="60"/>
      <c r="F271" s="61"/>
    </row>
    <row r="272" spans="2:6">
      <c r="B272" s="62"/>
      <c r="C272" s="3" t="s">
        <v>10</v>
      </c>
      <c r="D272" s="18" t="s">
        <v>41</v>
      </c>
      <c r="E272" s="65">
        <v>564.325</v>
      </c>
      <c r="F272" s="64">
        <f>B272*E272</f>
        <v>0</v>
      </c>
    </row>
    <row r="273" spans="2:6">
      <c r="B273" s="62"/>
      <c r="C273" s="3" t="s">
        <v>10</v>
      </c>
      <c r="D273" s="18" t="s">
        <v>121</v>
      </c>
      <c r="E273" s="65">
        <v>6300</v>
      </c>
      <c r="F273" s="64">
        <f>B273*E273</f>
        <v>0</v>
      </c>
    </row>
    <row r="274" spans="2:6">
      <c r="B274" s="62"/>
      <c r="C274" s="3" t="s">
        <v>53</v>
      </c>
      <c r="D274" s="18" t="s">
        <v>122</v>
      </c>
      <c r="E274" s="65">
        <v>3145</v>
      </c>
      <c r="F274" s="64">
        <f>B274*E274</f>
        <v>0</v>
      </c>
    </row>
    <row r="275" spans="2:6">
      <c r="B275" s="62"/>
      <c r="C275" s="3" t="s">
        <v>10</v>
      </c>
      <c r="D275" s="18" t="s">
        <v>123</v>
      </c>
      <c r="E275" s="65">
        <v>813.51</v>
      </c>
      <c r="F275" s="64">
        <f>B275*E275</f>
        <v>0</v>
      </c>
    </row>
    <row r="276" spans="2:6">
      <c r="B276" s="62"/>
      <c r="C276" s="3" t="s">
        <v>10</v>
      </c>
      <c r="D276" s="18" t="s">
        <v>18</v>
      </c>
      <c r="E276" s="65">
        <v>1151.69</v>
      </c>
      <c r="F276" s="64">
        <f>B276*E276</f>
        <v>0</v>
      </c>
    </row>
    <row r="277" ht="15.75" customHeight="1" spans="2:6">
      <c r="B277" s="67"/>
      <c r="C277" s="3"/>
      <c r="D277" s="18"/>
      <c r="E277" s="3"/>
      <c r="F277" s="68">
        <f>SUM(F272:F276)</f>
        <v>0</v>
      </c>
    </row>
    <row r="278" ht="15.75" customHeight="1" spans="2:6">
      <c r="B278" s="67" t="s">
        <v>47</v>
      </c>
      <c r="C278" s="99">
        <v>0</v>
      </c>
      <c r="D278" s="18" t="s">
        <v>105</v>
      </c>
      <c r="E278" s="3"/>
      <c r="F278" s="78"/>
    </row>
    <row r="279" ht="15.75" customHeight="1" spans="2:6">
      <c r="B279" s="67"/>
      <c r="C279" s="3"/>
      <c r="D279" s="69" t="s">
        <v>77</v>
      </c>
      <c r="E279" s="3"/>
      <c r="F279" s="68" t="e">
        <f>F277/C278</f>
        <v>#DIV/0!</v>
      </c>
    </row>
    <row r="280" ht="15.75" customHeight="1" spans="2:6">
      <c r="B280" s="67"/>
      <c r="C280" s="3"/>
      <c r="D280" s="69" t="s">
        <v>26</v>
      </c>
      <c r="E280" s="70">
        <f>E3</f>
        <v>0.45</v>
      </c>
      <c r="F280" s="68" t="e">
        <f>F279*E280+F279</f>
        <v>#DIV/0!</v>
      </c>
    </row>
    <row r="281" ht="15.75" customHeight="1" spans="2:6">
      <c r="B281" s="67"/>
      <c r="C281" s="3"/>
      <c r="D281" s="69" t="s">
        <v>29</v>
      </c>
      <c r="E281" s="70">
        <f>E4</f>
        <v>1.6</v>
      </c>
      <c r="F281" s="71" t="e">
        <f>F280*E281+F280</f>
        <v>#DIV/0!</v>
      </c>
    </row>
    <row r="282" ht="15.75" customHeight="1" spans="2:6">
      <c r="B282" s="67"/>
      <c r="C282" s="3"/>
      <c r="D282" s="69" t="s">
        <v>32</v>
      </c>
      <c r="E282" s="70">
        <v>0.21</v>
      </c>
      <c r="F282" s="68" t="e">
        <f>F281*1.21</f>
        <v>#DIV/0!</v>
      </c>
    </row>
    <row r="283" ht="15.75" customHeight="1" spans="2:6">
      <c r="B283" s="67"/>
      <c r="C283" s="72" t="s">
        <v>114</v>
      </c>
      <c r="D283" s="18"/>
      <c r="E283" s="3"/>
      <c r="F283" s="68"/>
    </row>
    <row r="284" ht="16.5" customHeight="1" spans="2:6">
      <c r="B284" s="74"/>
      <c r="C284" s="76"/>
      <c r="D284" s="81"/>
      <c r="E284" s="76" t="s">
        <v>124</v>
      </c>
      <c r="F284" s="96"/>
    </row>
    <row r="286" ht="15.75" customHeight="1" spans="2:6">
      <c r="B286" s="57"/>
      <c r="C286" s="58">
        <v>19</v>
      </c>
      <c r="D286" s="59" t="s">
        <v>125</v>
      </c>
      <c r="E286" s="60"/>
      <c r="F286" s="61"/>
    </row>
    <row r="287" spans="2:6">
      <c r="B287" s="62">
        <v>0.1</v>
      </c>
      <c r="C287" s="3" t="s">
        <v>10</v>
      </c>
      <c r="D287" s="18" t="s">
        <v>30</v>
      </c>
      <c r="E287" s="65">
        <v>646</v>
      </c>
      <c r="F287" s="64">
        <f>B287*E287</f>
        <v>64.6</v>
      </c>
    </row>
    <row r="288" spans="2:6">
      <c r="B288" s="62">
        <v>0.25</v>
      </c>
      <c r="C288" s="3" t="s">
        <v>6</v>
      </c>
      <c r="D288" s="18" t="s">
        <v>16</v>
      </c>
      <c r="E288" s="65">
        <v>646</v>
      </c>
      <c r="F288" s="64">
        <f>B288*E288</f>
        <v>161.5</v>
      </c>
    </row>
    <row r="289" spans="2:6">
      <c r="B289" s="62">
        <v>0.04</v>
      </c>
      <c r="C289" s="3" t="s">
        <v>10</v>
      </c>
      <c r="D289" s="18" t="s">
        <v>126</v>
      </c>
      <c r="E289" s="63"/>
      <c r="F289" s="64">
        <f>B289*E289</f>
        <v>0</v>
      </c>
    </row>
    <row r="290" spans="2:6">
      <c r="B290" s="62">
        <v>0.08</v>
      </c>
      <c r="C290" s="3" t="s">
        <v>10</v>
      </c>
      <c r="D290" s="18" t="s">
        <v>94</v>
      </c>
      <c r="E290" s="63"/>
      <c r="F290" s="64">
        <f>B290*E290</f>
        <v>0</v>
      </c>
    </row>
    <row r="291" spans="2:6">
      <c r="B291" s="62">
        <v>0.01</v>
      </c>
      <c r="C291" s="3" t="s">
        <v>53</v>
      </c>
      <c r="D291" s="18" t="s">
        <v>90</v>
      </c>
      <c r="E291" s="65">
        <v>2824.16</v>
      </c>
      <c r="F291" s="64">
        <f>B291*E291</f>
        <v>28.2416</v>
      </c>
    </row>
    <row r="292" ht="15.75" customHeight="1" spans="2:6">
      <c r="B292" s="67"/>
      <c r="C292" s="3"/>
      <c r="D292" s="18"/>
      <c r="E292" s="3"/>
      <c r="F292" s="68">
        <f>SUM(F287:F291)</f>
        <v>254.3416</v>
      </c>
    </row>
    <row r="293" ht="15.75" customHeight="1" spans="2:6">
      <c r="B293" s="67" t="s">
        <v>47</v>
      </c>
      <c r="C293" s="99">
        <v>1</v>
      </c>
      <c r="D293" s="18" t="s">
        <v>105</v>
      </c>
      <c r="E293" s="3"/>
      <c r="F293" s="78"/>
    </row>
    <row r="294" ht="15.75" customHeight="1" spans="2:6">
      <c r="B294" s="67"/>
      <c r="C294" s="3"/>
      <c r="D294" s="69" t="s">
        <v>77</v>
      </c>
      <c r="E294" s="3"/>
      <c r="F294" s="68">
        <f>F292/C293</f>
        <v>254.3416</v>
      </c>
    </row>
    <row r="295" ht="15.75" customHeight="1" spans="2:6">
      <c r="B295" s="67"/>
      <c r="C295" s="3"/>
      <c r="D295" s="69" t="s">
        <v>26</v>
      </c>
      <c r="E295" s="70">
        <f>E3</f>
        <v>0.45</v>
      </c>
      <c r="F295" s="68">
        <f>F294*E295+F294</f>
        <v>368.79532</v>
      </c>
    </row>
    <row r="296" ht="15.75" customHeight="1" spans="2:6">
      <c r="B296" s="67"/>
      <c r="C296" s="3"/>
      <c r="D296" s="69" t="s">
        <v>29</v>
      </c>
      <c r="E296" s="70">
        <f>E4</f>
        <v>1.6</v>
      </c>
      <c r="F296" s="71">
        <f>F295*E296+F295</f>
        <v>958.867832</v>
      </c>
    </row>
    <row r="297" ht="15.75" customHeight="1" spans="2:6">
      <c r="B297" s="67"/>
      <c r="C297" s="3"/>
      <c r="D297" s="69" t="s">
        <v>32</v>
      </c>
      <c r="E297" s="70">
        <v>0.21</v>
      </c>
      <c r="F297" s="68">
        <f>F296*1.21</f>
        <v>1160.23007672</v>
      </c>
    </row>
    <row r="298" ht="15.75" customHeight="1" spans="2:6">
      <c r="B298" s="67"/>
      <c r="C298" s="72" t="s">
        <v>114</v>
      </c>
      <c r="D298" s="18"/>
      <c r="E298" s="3"/>
      <c r="F298" s="68"/>
    </row>
    <row r="299" ht="16.5" customHeight="1" spans="2:6">
      <c r="B299" s="74"/>
      <c r="C299" s="76"/>
      <c r="D299" s="81"/>
      <c r="E299" s="76" t="s">
        <v>124</v>
      </c>
      <c r="F299" s="96"/>
    </row>
    <row r="301" ht="15.75" customHeight="1" spans="2:6">
      <c r="B301" s="57"/>
      <c r="C301" s="58">
        <v>20</v>
      </c>
      <c r="D301" s="59" t="s">
        <v>127</v>
      </c>
      <c r="E301" s="60"/>
      <c r="F301" s="61"/>
    </row>
    <row r="302" spans="2:6">
      <c r="B302" s="62"/>
      <c r="C302" s="3" t="s">
        <v>10</v>
      </c>
      <c r="D302" s="18" t="s">
        <v>128</v>
      </c>
      <c r="E302" s="65">
        <v>732</v>
      </c>
      <c r="F302" s="64">
        <f t="shared" ref="F302:F309" si="3">B302*E302</f>
        <v>0</v>
      </c>
    </row>
    <row r="303" spans="2:6">
      <c r="B303" s="62"/>
      <c r="C303" s="3" t="s">
        <v>10</v>
      </c>
      <c r="D303" s="18" t="s">
        <v>123</v>
      </c>
      <c r="E303" s="65">
        <v>813.51</v>
      </c>
      <c r="F303" s="64">
        <f t="shared" si="3"/>
        <v>0</v>
      </c>
    </row>
    <row r="304" spans="2:6">
      <c r="B304" s="62"/>
      <c r="C304" s="3" t="s">
        <v>53</v>
      </c>
      <c r="D304" s="18" t="s">
        <v>129</v>
      </c>
      <c r="E304" s="63"/>
      <c r="F304" s="64">
        <f t="shared" si="3"/>
        <v>0</v>
      </c>
    </row>
    <row r="305" spans="2:6">
      <c r="B305" s="62"/>
      <c r="C305" s="3" t="s">
        <v>10</v>
      </c>
      <c r="D305" s="18" t="s">
        <v>130</v>
      </c>
      <c r="E305" s="65">
        <v>1142.1052631579</v>
      </c>
      <c r="F305" s="64">
        <f t="shared" si="3"/>
        <v>0</v>
      </c>
    </row>
    <row r="306" spans="2:6">
      <c r="B306" s="62">
        <v>1</v>
      </c>
      <c r="C306" s="3" t="s">
        <v>6</v>
      </c>
      <c r="D306" s="18" t="s">
        <v>21</v>
      </c>
      <c r="E306" s="65">
        <v>391.282051282051</v>
      </c>
      <c r="F306" s="64">
        <f t="shared" si="3"/>
        <v>391.282051282051</v>
      </c>
    </row>
    <row r="307" spans="2:6">
      <c r="B307" s="62"/>
      <c r="C307" s="3" t="s">
        <v>53</v>
      </c>
      <c r="D307" s="18" t="s">
        <v>55</v>
      </c>
      <c r="E307" s="65">
        <v>943.333333333333</v>
      </c>
      <c r="F307" s="64">
        <f t="shared" si="3"/>
        <v>0</v>
      </c>
    </row>
    <row r="308" spans="2:6">
      <c r="B308" s="62"/>
      <c r="C308" s="3" t="s">
        <v>10</v>
      </c>
      <c r="D308" s="18" t="s">
        <v>63</v>
      </c>
      <c r="E308" s="65">
        <v>1409.5</v>
      </c>
      <c r="F308" s="64">
        <f t="shared" si="3"/>
        <v>0</v>
      </c>
    </row>
    <row r="309" spans="2:6">
      <c r="B309" s="62"/>
      <c r="C309" s="3" t="s">
        <v>53</v>
      </c>
      <c r="D309" s="18" t="s">
        <v>122</v>
      </c>
      <c r="E309" s="65">
        <v>3145</v>
      </c>
      <c r="F309" s="64">
        <f t="shared" si="3"/>
        <v>0</v>
      </c>
    </row>
    <row r="310" ht="15.75" customHeight="1" spans="2:6">
      <c r="B310" s="67"/>
      <c r="C310" s="3"/>
      <c r="D310" s="18"/>
      <c r="E310" s="3"/>
      <c r="F310" s="68">
        <f>SUM(F302:F309)</f>
        <v>391.282051282051</v>
      </c>
    </row>
    <row r="311" ht="15.75" customHeight="1" spans="2:6">
      <c r="B311" s="67" t="s">
        <v>47</v>
      </c>
      <c r="C311" s="99">
        <v>1</v>
      </c>
      <c r="D311" s="18" t="s">
        <v>105</v>
      </c>
      <c r="E311" s="3"/>
      <c r="F311" s="78"/>
    </row>
    <row r="312" ht="15.75" customHeight="1" spans="2:6">
      <c r="B312" s="67"/>
      <c r="C312" s="3"/>
      <c r="D312" s="69" t="s">
        <v>77</v>
      </c>
      <c r="E312" s="3"/>
      <c r="F312" s="68">
        <f>F310/C311</f>
        <v>391.282051282051</v>
      </c>
    </row>
    <row r="313" ht="15.75" customHeight="1" spans="2:6">
      <c r="B313" s="67"/>
      <c r="C313" s="3"/>
      <c r="D313" s="69" t="s">
        <v>26</v>
      </c>
      <c r="E313" s="70">
        <f>E3</f>
        <v>0.45</v>
      </c>
      <c r="F313" s="68">
        <f>F312*E313+F312</f>
        <v>567.358974358974</v>
      </c>
    </row>
    <row r="314" ht="15.75" customHeight="1" spans="2:6">
      <c r="B314" s="67"/>
      <c r="C314" s="3"/>
      <c r="D314" s="69" t="s">
        <v>29</v>
      </c>
      <c r="E314" s="70">
        <f>E4</f>
        <v>1.6</v>
      </c>
      <c r="F314" s="71">
        <f>F313*E314+F313</f>
        <v>1475.13333333333</v>
      </c>
    </row>
    <row r="315" ht="15.75" customHeight="1" spans="2:6">
      <c r="B315" s="67"/>
      <c r="C315" s="3"/>
      <c r="D315" s="69" t="s">
        <v>32</v>
      </c>
      <c r="E315" s="70">
        <v>0.21</v>
      </c>
      <c r="F315" s="68">
        <f>F314*1.21</f>
        <v>1784.91133333333</v>
      </c>
    </row>
    <row r="316" ht="15.75" customHeight="1" spans="2:6">
      <c r="B316" s="67"/>
      <c r="C316" s="72" t="s">
        <v>114</v>
      </c>
      <c r="D316" s="18"/>
      <c r="E316" s="3"/>
      <c r="F316" s="68"/>
    </row>
    <row r="317" ht="16.5" customHeight="1" spans="2:6">
      <c r="B317" s="74"/>
      <c r="C317" s="76"/>
      <c r="D317" s="81"/>
      <c r="E317" s="76" t="s">
        <v>124</v>
      </c>
      <c r="F317" s="96"/>
    </row>
    <row r="319" ht="15.75" customHeight="1" spans="2:6">
      <c r="B319" s="57"/>
      <c r="C319" s="58">
        <v>21</v>
      </c>
      <c r="D319" s="59" t="s">
        <v>131</v>
      </c>
      <c r="E319" s="60"/>
      <c r="F319" s="61"/>
    </row>
    <row r="320" spans="2:6">
      <c r="B320" s="62">
        <v>0.12</v>
      </c>
      <c r="C320" s="3" t="s">
        <v>10</v>
      </c>
      <c r="D320" s="18" t="s">
        <v>126</v>
      </c>
      <c r="E320" s="63"/>
      <c r="F320" s="64">
        <f t="shared" ref="F320:F326" si="4">B320*E320</f>
        <v>0</v>
      </c>
    </row>
    <row r="321" spans="2:6">
      <c r="B321" s="62">
        <v>0.05</v>
      </c>
      <c r="C321" s="3" t="s">
        <v>53</v>
      </c>
      <c r="D321" s="18" t="s">
        <v>132</v>
      </c>
      <c r="E321" s="63"/>
      <c r="F321" s="64">
        <f t="shared" si="4"/>
        <v>0</v>
      </c>
    </row>
    <row r="322" spans="2:6">
      <c r="B322" s="62">
        <v>0.16</v>
      </c>
      <c r="C322" s="3" t="s">
        <v>10</v>
      </c>
      <c r="D322" s="18" t="s">
        <v>30</v>
      </c>
      <c r="E322" s="65">
        <v>646</v>
      </c>
      <c r="F322" s="64">
        <f t="shared" si="4"/>
        <v>103.36</v>
      </c>
    </row>
    <row r="323" spans="2:6">
      <c r="B323" s="62">
        <v>0.03</v>
      </c>
      <c r="C323" s="3" t="s">
        <v>10</v>
      </c>
      <c r="D323" s="18" t="s">
        <v>123</v>
      </c>
      <c r="E323" s="65">
        <v>813.51</v>
      </c>
      <c r="F323" s="64">
        <f t="shared" si="4"/>
        <v>24.4053</v>
      </c>
    </row>
    <row r="324" spans="2:6">
      <c r="B324" s="62">
        <v>0.1</v>
      </c>
      <c r="C324" s="3" t="s">
        <v>10</v>
      </c>
      <c r="D324" s="18" t="s">
        <v>21</v>
      </c>
      <c r="E324" s="65">
        <v>25433.3333333333</v>
      </c>
      <c r="F324" s="64">
        <f t="shared" si="4"/>
        <v>2543.33333333333</v>
      </c>
    </row>
    <row r="325" spans="2:6">
      <c r="B325" s="62">
        <v>0.05</v>
      </c>
      <c r="C325" s="3" t="s">
        <v>10</v>
      </c>
      <c r="D325" s="18" t="s">
        <v>89</v>
      </c>
      <c r="E325" s="65">
        <v>267</v>
      </c>
      <c r="F325" s="64">
        <f t="shared" si="4"/>
        <v>13.35</v>
      </c>
    </row>
    <row r="326" spans="2:6">
      <c r="B326" s="62">
        <v>0.025</v>
      </c>
      <c r="C326" s="3" t="s">
        <v>10</v>
      </c>
      <c r="D326" s="18" t="s">
        <v>133</v>
      </c>
      <c r="E326" s="63"/>
      <c r="F326" s="64">
        <f t="shared" si="4"/>
        <v>0</v>
      </c>
    </row>
    <row r="327" ht="15.75" customHeight="1" spans="2:6">
      <c r="B327" s="67"/>
      <c r="C327" s="3"/>
      <c r="D327" s="18"/>
      <c r="E327" s="3"/>
      <c r="F327" s="68">
        <f>SUM(F320:F326)</f>
        <v>2684.44863333333</v>
      </c>
    </row>
    <row r="328" ht="15.75" customHeight="1" spans="2:6">
      <c r="B328" s="67" t="s">
        <v>47</v>
      </c>
      <c r="C328" s="99">
        <v>1</v>
      </c>
      <c r="D328" s="18" t="s">
        <v>105</v>
      </c>
      <c r="E328" s="3"/>
      <c r="F328" s="78"/>
    </row>
    <row r="329" ht="15.75" customHeight="1" spans="2:6">
      <c r="B329" s="67"/>
      <c r="C329" s="3"/>
      <c r="D329" s="69" t="s">
        <v>77</v>
      </c>
      <c r="E329" s="3"/>
      <c r="F329" s="68">
        <f>F327/C328</f>
        <v>2684.44863333333</v>
      </c>
    </row>
    <row r="330" ht="15.75" customHeight="1" spans="2:6">
      <c r="B330" s="67"/>
      <c r="C330" s="3"/>
      <c r="D330" s="69" t="s">
        <v>26</v>
      </c>
      <c r="E330" s="70">
        <f>E3</f>
        <v>0.45</v>
      </c>
      <c r="F330" s="68">
        <f>F329*E330+F329</f>
        <v>3892.45051833333</v>
      </c>
    </row>
    <row r="331" ht="15.75" customHeight="1" spans="2:6">
      <c r="B331" s="67"/>
      <c r="C331" s="3"/>
      <c r="D331" s="69" t="s">
        <v>29</v>
      </c>
      <c r="E331" s="70">
        <v>1</v>
      </c>
      <c r="F331" s="71">
        <f>F330*E331+F330</f>
        <v>7784.90103666667</v>
      </c>
    </row>
    <row r="332" ht="15.75" customHeight="1" spans="2:6">
      <c r="B332" s="67"/>
      <c r="C332" s="3"/>
      <c r="D332" s="69" t="s">
        <v>32</v>
      </c>
      <c r="E332" s="70">
        <v>0.21</v>
      </c>
      <c r="F332" s="68">
        <f>F331*1.21</f>
        <v>9419.73025436667</v>
      </c>
    </row>
    <row r="333" ht="15.75" customHeight="1" spans="2:6">
      <c r="B333" s="67"/>
      <c r="C333" s="72" t="s">
        <v>114</v>
      </c>
      <c r="D333" s="18"/>
      <c r="E333" s="3"/>
      <c r="F333" s="68"/>
    </row>
    <row r="334" ht="16.5" customHeight="1" spans="2:6">
      <c r="B334" s="74"/>
      <c r="C334" s="76"/>
      <c r="D334" s="81"/>
      <c r="E334" s="76" t="s">
        <v>134</v>
      </c>
      <c r="F334" s="96"/>
    </row>
    <row r="336" ht="15.75" customHeight="1" spans="2:6">
      <c r="B336" s="57"/>
      <c r="C336" s="58">
        <v>22</v>
      </c>
      <c r="D336" s="59" t="s">
        <v>18</v>
      </c>
      <c r="E336" s="60"/>
      <c r="F336" s="61"/>
    </row>
    <row r="337" spans="2:6">
      <c r="B337" s="62">
        <v>1</v>
      </c>
      <c r="C337" s="3" t="s">
        <v>10</v>
      </c>
      <c r="D337" s="18" t="s">
        <v>82</v>
      </c>
      <c r="E337" s="65">
        <v>417.75</v>
      </c>
      <c r="F337" s="64">
        <f>B337*E337</f>
        <v>417.75</v>
      </c>
    </row>
    <row r="338" spans="2:6">
      <c r="B338" s="62">
        <v>0.1</v>
      </c>
      <c r="C338" s="3" t="s">
        <v>53</v>
      </c>
      <c r="D338" s="18" t="s">
        <v>55</v>
      </c>
      <c r="E338" s="65">
        <v>943.333333333333</v>
      </c>
      <c r="F338" s="64">
        <f>B338*E338</f>
        <v>94.3333333333333</v>
      </c>
    </row>
    <row r="339" spans="2:6">
      <c r="B339" s="62">
        <v>0.05</v>
      </c>
      <c r="C339" s="3" t="s">
        <v>10</v>
      </c>
      <c r="D339" s="18" t="s">
        <v>135</v>
      </c>
      <c r="E339" s="65">
        <v>2120</v>
      </c>
      <c r="F339" s="64">
        <f>B339*E339</f>
        <v>106</v>
      </c>
    </row>
    <row r="340" spans="2:6">
      <c r="B340" s="62">
        <v>0.02</v>
      </c>
      <c r="C340" s="3" t="s">
        <v>10</v>
      </c>
      <c r="D340" s="18" t="s">
        <v>136</v>
      </c>
      <c r="E340" s="65">
        <v>550</v>
      </c>
      <c r="F340" s="64">
        <f>B340*E340</f>
        <v>11</v>
      </c>
    </row>
    <row r="341" spans="2:6">
      <c r="B341" s="62"/>
      <c r="C341" s="3"/>
      <c r="D341" s="18"/>
      <c r="E341" s="6"/>
      <c r="F341" s="64">
        <f>B341*E341</f>
        <v>0</v>
      </c>
    </row>
    <row r="342" ht="15.75" customHeight="1" spans="2:6">
      <c r="B342" s="67"/>
      <c r="C342" s="3"/>
      <c r="D342" s="18"/>
      <c r="E342" s="3"/>
      <c r="F342" s="68">
        <f>SUM(F337:F341)</f>
        <v>629.083333333333</v>
      </c>
    </row>
    <row r="343" ht="15.75" customHeight="1" spans="2:6">
      <c r="B343" s="67" t="s">
        <v>47</v>
      </c>
      <c r="C343" s="99">
        <v>15</v>
      </c>
      <c r="D343" s="18" t="s">
        <v>105</v>
      </c>
      <c r="E343" s="3"/>
      <c r="F343" s="78"/>
    </row>
    <row r="344" ht="15.75" customHeight="1" spans="2:6">
      <c r="B344" s="67"/>
      <c r="C344" s="3"/>
      <c r="D344" s="69" t="s">
        <v>77</v>
      </c>
      <c r="E344" s="3"/>
      <c r="F344" s="68">
        <f>F342/C343</f>
        <v>41.9388888888889</v>
      </c>
    </row>
    <row r="345" ht="15.75" customHeight="1" spans="2:6">
      <c r="B345" s="67"/>
      <c r="C345" s="3"/>
      <c r="D345" s="69" t="s">
        <v>26</v>
      </c>
      <c r="E345" s="70">
        <f>E3</f>
        <v>0.45</v>
      </c>
      <c r="F345" s="68">
        <f>F344*E345+F344</f>
        <v>60.8113888888889</v>
      </c>
    </row>
    <row r="346" ht="15.75" customHeight="1" spans="2:6">
      <c r="B346" s="67"/>
      <c r="C346" s="3"/>
      <c r="D346" s="69" t="s">
        <v>29</v>
      </c>
      <c r="E346" s="70">
        <f>E4</f>
        <v>1.6</v>
      </c>
      <c r="F346" s="71">
        <f>F345*E346+F345</f>
        <v>158.109611111111</v>
      </c>
    </row>
    <row r="347" ht="15.75" customHeight="1" spans="2:6">
      <c r="B347" s="67"/>
      <c r="C347" s="3"/>
      <c r="D347" s="69" t="s">
        <v>32</v>
      </c>
      <c r="E347" s="70">
        <v>0.21</v>
      </c>
      <c r="F347" s="68">
        <f>F346*1.21</f>
        <v>191.312629444444</v>
      </c>
    </row>
    <row r="348" ht="15.75" customHeight="1" spans="2:6">
      <c r="B348" s="67"/>
      <c r="C348" s="72" t="s">
        <v>114</v>
      </c>
      <c r="D348" s="18"/>
      <c r="E348" s="3"/>
      <c r="F348" s="68"/>
    </row>
    <row r="349" ht="16.5" customHeight="1" spans="2:6">
      <c r="B349" s="74"/>
      <c r="C349" s="76"/>
      <c r="D349" s="81"/>
      <c r="E349" s="76" t="s">
        <v>124</v>
      </c>
      <c r="F349" s="96"/>
    </row>
    <row r="351" ht="15.75" customHeight="1" spans="2:6">
      <c r="B351" s="57"/>
      <c r="C351" s="58">
        <v>23</v>
      </c>
      <c r="D351" s="59" t="s">
        <v>137</v>
      </c>
      <c r="E351" s="60"/>
      <c r="F351" s="61"/>
    </row>
    <row r="352" spans="2:6">
      <c r="B352" s="62">
        <v>0.18</v>
      </c>
      <c r="C352" s="3" t="s">
        <v>10</v>
      </c>
      <c r="D352" s="18" t="s">
        <v>94</v>
      </c>
      <c r="E352" s="63"/>
      <c r="F352" s="64">
        <f t="shared" ref="F352:F357" si="5">B352*E352</f>
        <v>0</v>
      </c>
    </row>
    <row r="353" spans="2:6">
      <c r="B353" s="62">
        <v>0.5</v>
      </c>
      <c r="C353" s="3" t="s">
        <v>6</v>
      </c>
      <c r="D353" s="18" t="s">
        <v>14</v>
      </c>
      <c r="E353" s="65">
        <v>96.85</v>
      </c>
      <c r="F353" s="64">
        <f t="shared" si="5"/>
        <v>48.425</v>
      </c>
    </row>
    <row r="354" spans="2:6">
      <c r="B354" s="62">
        <v>0.05</v>
      </c>
      <c r="C354" s="3" t="s">
        <v>10</v>
      </c>
      <c r="D354" s="18" t="s">
        <v>18</v>
      </c>
      <c r="E354" s="65">
        <v>1151.69</v>
      </c>
      <c r="F354" s="64">
        <f t="shared" si="5"/>
        <v>57.5845</v>
      </c>
    </row>
    <row r="355" spans="2:6">
      <c r="B355" s="62">
        <v>0.02</v>
      </c>
      <c r="C355" s="3" t="s">
        <v>10</v>
      </c>
      <c r="D355" s="18" t="s">
        <v>138</v>
      </c>
      <c r="E355" s="65">
        <v>2499.85</v>
      </c>
      <c r="F355" s="64">
        <f t="shared" si="5"/>
        <v>49.997</v>
      </c>
    </row>
    <row r="356" spans="2:6">
      <c r="B356" s="62">
        <v>0.5</v>
      </c>
      <c r="C356" s="3" t="s">
        <v>6</v>
      </c>
      <c r="D356" s="18" t="s">
        <v>16</v>
      </c>
      <c r="E356" s="65">
        <v>646</v>
      </c>
      <c r="F356" s="64">
        <f t="shared" si="5"/>
        <v>323</v>
      </c>
    </row>
    <row r="357" spans="2:6">
      <c r="B357" s="67">
        <v>2</v>
      </c>
      <c r="C357" s="3" t="s">
        <v>6</v>
      </c>
      <c r="D357" s="18" t="s">
        <v>24</v>
      </c>
      <c r="E357" s="63"/>
      <c r="F357" s="64">
        <f t="shared" si="5"/>
        <v>0</v>
      </c>
    </row>
    <row r="358" ht="15.75" customHeight="1" spans="5:6">
      <c r="E358" s="3"/>
      <c r="F358" s="68">
        <f>SUM(F352:F356)</f>
        <v>479.0065</v>
      </c>
    </row>
    <row r="359" ht="15.75" customHeight="1" spans="2:6">
      <c r="B359" s="67" t="s">
        <v>47</v>
      </c>
      <c r="C359" s="99">
        <v>1</v>
      </c>
      <c r="D359" s="18" t="s">
        <v>69</v>
      </c>
      <c r="E359" s="3"/>
      <c r="F359" s="78"/>
    </row>
    <row r="360" ht="15.75" customHeight="1" spans="2:6">
      <c r="B360" s="67"/>
      <c r="C360" s="3"/>
      <c r="D360" s="69" t="s">
        <v>77</v>
      </c>
      <c r="E360" s="3"/>
      <c r="F360" s="68">
        <f>F358/C359</f>
        <v>479.0065</v>
      </c>
    </row>
    <row r="361" ht="15.75" customHeight="1" spans="2:6">
      <c r="B361" s="67"/>
      <c r="C361" s="3"/>
      <c r="D361" s="69" t="s">
        <v>26</v>
      </c>
      <c r="E361" s="70">
        <f>E3</f>
        <v>0.45</v>
      </c>
      <c r="F361" s="68">
        <f>F360*E361+F360</f>
        <v>694.559425</v>
      </c>
    </row>
    <row r="362" ht="15.75" customHeight="1" spans="2:6">
      <c r="B362" s="67"/>
      <c r="C362" s="3"/>
      <c r="D362" s="69" t="s">
        <v>29</v>
      </c>
      <c r="E362" s="70">
        <v>0.55</v>
      </c>
      <c r="F362" s="71">
        <f>F361*E362+F361</f>
        <v>1076.56710875</v>
      </c>
    </row>
    <row r="363" ht="15.75" customHeight="1" spans="2:6">
      <c r="B363" s="67"/>
      <c r="C363" s="3"/>
      <c r="D363" s="69" t="s">
        <v>32</v>
      </c>
      <c r="E363" s="70">
        <v>0.21</v>
      </c>
      <c r="F363" s="68">
        <f>F362*1.21</f>
        <v>1302.6462015875</v>
      </c>
    </row>
    <row r="364" ht="15.75" customHeight="1" spans="2:6">
      <c r="B364" s="67"/>
      <c r="C364" s="72" t="s">
        <v>114</v>
      </c>
      <c r="D364" s="18"/>
      <c r="E364" s="3"/>
      <c r="F364" s="68"/>
    </row>
    <row r="365" ht="16.5" customHeight="1" spans="2:6">
      <c r="B365" s="74"/>
      <c r="C365" s="76"/>
      <c r="D365" s="81"/>
      <c r="E365" s="76" t="s">
        <v>139</v>
      </c>
      <c r="F365" s="96"/>
    </row>
    <row r="367" ht="15.75" customHeight="1" spans="2:6">
      <c r="B367" s="57"/>
      <c r="C367" s="58">
        <v>24</v>
      </c>
      <c r="D367" s="59" t="s">
        <v>140</v>
      </c>
      <c r="E367" s="60"/>
      <c r="F367" s="61"/>
    </row>
    <row r="368" spans="2:6">
      <c r="B368" s="62">
        <v>0.2</v>
      </c>
      <c r="C368" s="3" t="s">
        <v>10</v>
      </c>
      <c r="D368" s="18" t="s">
        <v>141</v>
      </c>
      <c r="E368" s="65">
        <v>5505.5</v>
      </c>
      <c r="F368" s="64">
        <f>B368*E368</f>
        <v>1101.1</v>
      </c>
    </row>
    <row r="369" spans="2:6">
      <c r="B369" s="62">
        <v>0.1</v>
      </c>
      <c r="C369" s="3" t="s">
        <v>6</v>
      </c>
      <c r="D369" s="18" t="s">
        <v>27</v>
      </c>
      <c r="E369" s="65">
        <v>694.5</v>
      </c>
      <c r="F369" s="64">
        <f>B369*E369</f>
        <v>69.45</v>
      </c>
    </row>
    <row r="370" spans="2:6">
      <c r="B370" s="62"/>
      <c r="C370" s="3"/>
      <c r="D370" s="18"/>
      <c r="E370" s="6"/>
      <c r="F370" s="64"/>
    </row>
    <row r="371" spans="2:6">
      <c r="B371" s="62"/>
      <c r="C371" s="3"/>
      <c r="D371" s="18"/>
      <c r="E371" s="6"/>
      <c r="F371" s="64"/>
    </row>
    <row r="372" spans="2:6">
      <c r="B372" s="62"/>
      <c r="C372" s="3"/>
      <c r="D372" s="18"/>
      <c r="E372" s="6"/>
      <c r="F372" s="64"/>
    </row>
    <row r="373" ht="15.75" customHeight="1" spans="2:6">
      <c r="B373" s="67"/>
      <c r="C373" s="3"/>
      <c r="D373" s="18"/>
      <c r="E373" s="3"/>
      <c r="F373" s="68">
        <f>SUM(F368:F372)</f>
        <v>1170.55</v>
      </c>
    </row>
    <row r="374" ht="15.75" customHeight="1" spans="2:6">
      <c r="B374" s="67" t="s">
        <v>47</v>
      </c>
      <c r="C374" s="99">
        <v>1</v>
      </c>
      <c r="D374" s="18" t="s">
        <v>105</v>
      </c>
      <c r="E374" s="3"/>
      <c r="F374" s="78"/>
    </row>
    <row r="375" ht="15.75" customHeight="1" spans="2:6">
      <c r="B375" s="67"/>
      <c r="C375" s="3"/>
      <c r="D375" s="69" t="s">
        <v>77</v>
      </c>
      <c r="E375" s="3"/>
      <c r="F375" s="68">
        <f>F373/C374</f>
        <v>1170.55</v>
      </c>
    </row>
    <row r="376" ht="15.75" customHeight="1" spans="2:6">
      <c r="B376" s="67"/>
      <c r="C376" s="3"/>
      <c r="D376" s="69" t="s">
        <v>26</v>
      </c>
      <c r="E376" s="70">
        <f>E3</f>
        <v>0.45</v>
      </c>
      <c r="F376" s="68">
        <f>F375*E376+F375</f>
        <v>1697.2975</v>
      </c>
    </row>
    <row r="377" ht="15.75" customHeight="1" spans="2:6">
      <c r="B377" s="67"/>
      <c r="C377" s="3"/>
      <c r="D377" s="69" t="s">
        <v>29</v>
      </c>
      <c r="E377" s="70">
        <f>E4</f>
        <v>1.6</v>
      </c>
      <c r="F377" s="71">
        <f>F376*E377+F376</f>
        <v>4412.9735</v>
      </c>
    </row>
    <row r="378" ht="15.75" customHeight="1" spans="2:6">
      <c r="B378" s="67"/>
      <c r="C378" s="3"/>
      <c r="D378" s="69" t="s">
        <v>32</v>
      </c>
      <c r="E378" s="70">
        <v>0.21</v>
      </c>
      <c r="F378" s="68">
        <f>F377*1.21</f>
        <v>5339.697935</v>
      </c>
    </row>
    <row r="379" ht="15.75" customHeight="1" spans="2:6">
      <c r="B379" s="67"/>
      <c r="C379" s="72" t="s">
        <v>114</v>
      </c>
      <c r="D379" s="18"/>
      <c r="E379" s="3"/>
      <c r="F379" s="68"/>
    </row>
    <row r="380" ht="16.5" customHeight="1" spans="2:6">
      <c r="B380" s="74"/>
      <c r="C380" s="76"/>
      <c r="D380" s="81"/>
      <c r="E380" s="76" t="s">
        <v>124</v>
      </c>
      <c r="F380" s="96"/>
    </row>
    <row r="382" ht="15.75" customHeight="1" spans="2:6">
      <c r="B382" s="57"/>
      <c r="C382" s="58">
        <v>25</v>
      </c>
      <c r="D382" s="59" t="s">
        <v>142</v>
      </c>
      <c r="E382" s="60"/>
      <c r="F382" s="61"/>
    </row>
    <row r="383" spans="2:6">
      <c r="B383" s="62">
        <v>2</v>
      </c>
      <c r="C383" s="3" t="s">
        <v>6</v>
      </c>
      <c r="D383" s="18" t="s">
        <v>14</v>
      </c>
      <c r="E383" s="65">
        <v>96.85</v>
      </c>
      <c r="F383" s="64">
        <f>B383*E383</f>
        <v>193.7</v>
      </c>
    </row>
    <row r="384" spans="2:6">
      <c r="B384" s="62">
        <v>0.005</v>
      </c>
      <c r="C384" s="3" t="s">
        <v>53</v>
      </c>
      <c r="D384" s="18" t="s">
        <v>90</v>
      </c>
      <c r="E384" s="65">
        <v>2824.16</v>
      </c>
      <c r="F384" s="64">
        <f>B384*E384</f>
        <v>14.1208</v>
      </c>
    </row>
    <row r="385" spans="2:6">
      <c r="B385" s="62">
        <v>0.15</v>
      </c>
      <c r="C385" s="3" t="s">
        <v>10</v>
      </c>
      <c r="D385" s="18" t="s">
        <v>43</v>
      </c>
      <c r="E385" s="65">
        <v>1277.5</v>
      </c>
      <c r="F385" s="64">
        <f>B385*E385</f>
        <v>191.625</v>
      </c>
    </row>
    <row r="386" spans="2:6">
      <c r="B386" s="62">
        <v>0.02</v>
      </c>
      <c r="C386" s="3" t="s">
        <v>10</v>
      </c>
      <c r="D386" s="18" t="s">
        <v>143</v>
      </c>
      <c r="E386" s="65">
        <v>5783.5</v>
      </c>
      <c r="F386" s="64">
        <f>B386*E386</f>
        <v>115.67</v>
      </c>
    </row>
    <row r="387" spans="2:6">
      <c r="B387" s="62"/>
      <c r="C387" s="3"/>
      <c r="D387" s="18"/>
      <c r="E387" s="6"/>
      <c r="F387" s="64"/>
    </row>
    <row r="388" ht="15.75" customHeight="1" spans="2:6">
      <c r="B388" s="67"/>
      <c r="C388" s="3"/>
      <c r="D388" s="18"/>
      <c r="E388" s="3"/>
      <c r="F388" s="68">
        <f>SUM(F383:F387)</f>
        <v>515.1158</v>
      </c>
    </row>
    <row r="389" ht="15.75" customHeight="1" spans="2:6">
      <c r="B389" s="67" t="s">
        <v>47</v>
      </c>
      <c r="C389" s="99">
        <v>1</v>
      </c>
      <c r="D389" s="18" t="s">
        <v>105</v>
      </c>
      <c r="E389" s="3"/>
      <c r="F389" s="78"/>
    </row>
    <row r="390" ht="15.75" customHeight="1" spans="2:6">
      <c r="B390" s="67"/>
      <c r="C390" s="3"/>
      <c r="D390" s="69" t="s">
        <v>77</v>
      </c>
      <c r="E390" s="3"/>
      <c r="F390" s="68">
        <f>F388/C389</f>
        <v>515.1158</v>
      </c>
    </row>
    <row r="391" ht="15.75" customHeight="1" spans="2:6">
      <c r="B391" s="67"/>
      <c r="C391" s="3"/>
      <c r="D391" s="69" t="s">
        <v>26</v>
      </c>
      <c r="E391" s="70">
        <f>E3</f>
        <v>0.45</v>
      </c>
      <c r="F391" s="68">
        <f>F390*E391+F390</f>
        <v>746.91791</v>
      </c>
    </row>
    <row r="392" ht="15.75" customHeight="1" spans="2:6">
      <c r="B392" s="67"/>
      <c r="C392" s="3"/>
      <c r="D392" s="69" t="s">
        <v>29</v>
      </c>
      <c r="E392" s="70">
        <f>E4</f>
        <v>1.6</v>
      </c>
      <c r="F392" s="71">
        <f>F391*E392+F391</f>
        <v>1941.986566</v>
      </c>
    </row>
    <row r="393" ht="15.75" customHeight="1" spans="2:6">
      <c r="B393" s="67"/>
      <c r="C393" s="3"/>
      <c r="D393" s="69" t="s">
        <v>32</v>
      </c>
      <c r="E393" s="70">
        <v>0.21</v>
      </c>
      <c r="F393" s="68">
        <f>F392*1.21</f>
        <v>2349.80374486</v>
      </c>
    </row>
    <row r="394" ht="15.75" customHeight="1" spans="2:6">
      <c r="B394" s="67"/>
      <c r="C394" s="72" t="s">
        <v>114</v>
      </c>
      <c r="D394" s="18"/>
      <c r="E394" s="3"/>
      <c r="F394" s="68"/>
    </row>
    <row r="395" ht="16.5" customHeight="1" spans="2:6">
      <c r="B395" s="74"/>
      <c r="C395" s="76"/>
      <c r="D395" s="81"/>
      <c r="E395" s="76" t="s">
        <v>124</v>
      </c>
      <c r="F395" s="96"/>
    </row>
    <row r="397" ht="15.75" customHeight="1" spans="2:6">
      <c r="B397" s="57"/>
      <c r="C397" s="58">
        <v>26</v>
      </c>
      <c r="D397" s="59" t="s">
        <v>144</v>
      </c>
      <c r="E397" s="60"/>
      <c r="F397" s="61"/>
    </row>
    <row r="398" spans="2:6">
      <c r="B398" s="62">
        <v>0.06</v>
      </c>
      <c r="C398" s="3" t="s">
        <v>10</v>
      </c>
      <c r="D398" s="18" t="s">
        <v>89</v>
      </c>
      <c r="E398" s="65">
        <v>267</v>
      </c>
      <c r="F398" s="64">
        <f>B398*E398</f>
        <v>16.02</v>
      </c>
    </row>
    <row r="399" spans="2:6">
      <c r="B399" s="62">
        <v>0.05</v>
      </c>
      <c r="C399" s="3" t="s">
        <v>10</v>
      </c>
      <c r="D399" s="18" t="s">
        <v>145</v>
      </c>
      <c r="E399" s="65">
        <v>9275.23529411765</v>
      </c>
      <c r="F399" s="64">
        <f>B399*E399</f>
        <v>463.761764705882</v>
      </c>
    </row>
    <row r="400" spans="2:6">
      <c r="B400" s="62">
        <v>0.05</v>
      </c>
      <c r="C400" s="3" t="s">
        <v>53</v>
      </c>
      <c r="D400" s="18" t="s">
        <v>30</v>
      </c>
      <c r="E400" s="65">
        <v>646</v>
      </c>
      <c r="F400" s="64">
        <f>B400*E400</f>
        <v>32.3</v>
      </c>
    </row>
    <row r="401" spans="2:6">
      <c r="B401" s="62">
        <v>0.04</v>
      </c>
      <c r="C401" s="3" t="s">
        <v>10</v>
      </c>
      <c r="D401" s="18" t="s">
        <v>126</v>
      </c>
      <c r="E401" s="63"/>
      <c r="F401" s="64">
        <f>B401*E401</f>
        <v>0</v>
      </c>
    </row>
    <row r="402" spans="2:6">
      <c r="B402" s="62">
        <v>0.04</v>
      </c>
      <c r="C402" s="3" t="s">
        <v>10</v>
      </c>
      <c r="D402" s="18" t="s">
        <v>146</v>
      </c>
      <c r="E402" s="65">
        <v>699</v>
      </c>
      <c r="F402" s="64">
        <f>B402*E402</f>
        <v>27.96</v>
      </c>
    </row>
    <row r="403" ht="15.75" customHeight="1" spans="2:6">
      <c r="B403" s="67"/>
      <c r="C403" s="3"/>
      <c r="D403" s="18"/>
      <c r="E403" s="3"/>
      <c r="F403" s="68">
        <f>SUM(F398:F402)</f>
        <v>540.041764705882</v>
      </c>
    </row>
    <row r="404" ht="15.75" customHeight="1" spans="2:6">
      <c r="B404" s="67" t="s">
        <v>47</v>
      </c>
      <c r="C404" s="99">
        <v>1</v>
      </c>
      <c r="D404" s="18" t="s">
        <v>105</v>
      </c>
      <c r="E404" s="3"/>
      <c r="F404" s="78"/>
    </row>
    <row r="405" ht="15.75" customHeight="1" spans="2:6">
      <c r="B405" s="67"/>
      <c r="C405" s="3"/>
      <c r="D405" s="69" t="s">
        <v>77</v>
      </c>
      <c r="E405" s="3"/>
      <c r="F405" s="68">
        <f>F403/C404</f>
        <v>540.041764705882</v>
      </c>
    </row>
    <row r="406" ht="15.75" customHeight="1" spans="2:6">
      <c r="B406" s="67"/>
      <c r="C406" s="3"/>
      <c r="D406" s="69" t="s">
        <v>26</v>
      </c>
      <c r="E406" s="70">
        <f>E3</f>
        <v>0.45</v>
      </c>
      <c r="F406" s="68">
        <f>F405*E406+F405</f>
        <v>783.060558823529</v>
      </c>
    </row>
    <row r="407" ht="15.75" customHeight="1" spans="2:6">
      <c r="B407" s="67"/>
      <c r="C407" s="3"/>
      <c r="D407" s="69" t="s">
        <v>29</v>
      </c>
      <c r="E407" s="70">
        <f>E4</f>
        <v>1.6</v>
      </c>
      <c r="F407" s="71">
        <f>F406*E407+F406</f>
        <v>2035.95745294118</v>
      </c>
    </row>
    <row r="408" ht="15.75" customHeight="1" spans="2:6">
      <c r="B408" s="67"/>
      <c r="C408" s="3"/>
      <c r="D408" s="69" t="s">
        <v>32</v>
      </c>
      <c r="E408" s="70">
        <v>0.21</v>
      </c>
      <c r="F408" s="68">
        <f>F407*1.21</f>
        <v>2463.50851805882</v>
      </c>
    </row>
    <row r="409" ht="15.75" customHeight="1" spans="2:6">
      <c r="B409" s="67"/>
      <c r="C409" s="72" t="s">
        <v>114</v>
      </c>
      <c r="D409" s="18"/>
      <c r="E409" s="3"/>
      <c r="F409" s="68"/>
    </row>
    <row r="410" ht="16.5" customHeight="1" spans="2:6">
      <c r="B410" s="74"/>
      <c r="C410" s="76"/>
      <c r="D410" s="81"/>
      <c r="E410" s="76" t="s">
        <v>124</v>
      </c>
      <c r="F410" s="96"/>
    </row>
    <row r="412" ht="15.75" customHeight="1" spans="2:6">
      <c r="B412" s="57"/>
      <c r="C412" s="58">
        <v>27</v>
      </c>
      <c r="D412" s="59" t="s">
        <v>147</v>
      </c>
      <c r="E412" s="60"/>
      <c r="F412" s="61"/>
    </row>
    <row r="413" spans="2:6">
      <c r="B413" s="62">
        <v>0.05</v>
      </c>
      <c r="C413" s="3" t="s">
        <v>10</v>
      </c>
      <c r="D413" s="18" t="s">
        <v>148</v>
      </c>
      <c r="E413" s="65">
        <v>2989.975</v>
      </c>
      <c r="F413" s="64">
        <f t="shared" ref="F413:F423" si="6">B413*E413</f>
        <v>149.49875</v>
      </c>
    </row>
    <row r="414" spans="2:6">
      <c r="B414" s="62">
        <v>0.03</v>
      </c>
      <c r="C414" s="3" t="s">
        <v>10</v>
      </c>
      <c r="D414" s="18" t="s">
        <v>149</v>
      </c>
      <c r="E414" s="65">
        <v>1990</v>
      </c>
      <c r="F414" s="64">
        <f t="shared" si="6"/>
        <v>59.7</v>
      </c>
    </row>
    <row r="415" spans="2:6">
      <c r="B415" s="62">
        <v>0.04</v>
      </c>
      <c r="C415" s="3" t="s">
        <v>10</v>
      </c>
      <c r="D415" s="18" t="s">
        <v>150</v>
      </c>
      <c r="E415" s="63"/>
      <c r="F415" s="64">
        <f t="shared" si="6"/>
        <v>0</v>
      </c>
    </row>
    <row r="416" spans="2:6">
      <c r="B416" s="62">
        <v>0</v>
      </c>
      <c r="C416" s="3" t="s">
        <v>10</v>
      </c>
      <c r="D416" s="18" t="s">
        <v>94</v>
      </c>
      <c r="E416" s="63"/>
      <c r="F416" s="64">
        <f t="shared" si="6"/>
        <v>0</v>
      </c>
    </row>
    <row r="417" spans="2:6">
      <c r="B417" s="62">
        <v>0.03</v>
      </c>
      <c r="C417" s="3" t="s">
        <v>10</v>
      </c>
      <c r="D417" s="18" t="s">
        <v>151</v>
      </c>
      <c r="E417" s="65">
        <v>3720.5</v>
      </c>
      <c r="F417" s="64">
        <f t="shared" si="6"/>
        <v>111.615</v>
      </c>
    </row>
    <row r="418" spans="2:6">
      <c r="B418" s="62">
        <v>0.05</v>
      </c>
      <c r="C418" s="3" t="s">
        <v>10</v>
      </c>
      <c r="D418" s="18" t="s">
        <v>152</v>
      </c>
      <c r="E418" s="65">
        <v>2955</v>
      </c>
      <c r="F418" s="64">
        <f t="shared" si="6"/>
        <v>147.75</v>
      </c>
    </row>
    <row r="419" spans="2:6">
      <c r="B419" s="62">
        <v>0.05</v>
      </c>
      <c r="C419" s="3" t="s">
        <v>10</v>
      </c>
      <c r="D419" s="18" t="s">
        <v>97</v>
      </c>
      <c r="E419" s="65">
        <v>5572.3</v>
      </c>
      <c r="F419" s="64">
        <f t="shared" si="6"/>
        <v>278.615</v>
      </c>
    </row>
    <row r="420" spans="2:6">
      <c r="B420" s="62">
        <v>0.04</v>
      </c>
      <c r="C420" s="3" t="s">
        <v>10</v>
      </c>
      <c r="D420" s="18" t="s">
        <v>153</v>
      </c>
      <c r="E420" s="65">
        <v>3642</v>
      </c>
      <c r="F420" s="64">
        <f t="shared" si="6"/>
        <v>145.68</v>
      </c>
    </row>
    <row r="421" spans="2:6">
      <c r="B421" s="62">
        <v>0.02</v>
      </c>
      <c r="C421" s="3" t="s">
        <v>10</v>
      </c>
      <c r="D421" s="18" t="s">
        <v>154</v>
      </c>
      <c r="E421" s="65">
        <v>2596.7</v>
      </c>
      <c r="F421" s="64">
        <f t="shared" si="6"/>
        <v>51.934</v>
      </c>
    </row>
    <row r="422" spans="2:6">
      <c r="B422" s="62">
        <v>1</v>
      </c>
      <c r="C422" s="3" t="s">
        <v>10</v>
      </c>
      <c r="D422" s="18" t="s">
        <v>155</v>
      </c>
      <c r="E422" s="63"/>
      <c r="F422" s="64">
        <f t="shared" si="6"/>
        <v>0</v>
      </c>
    </row>
    <row r="423" spans="2:6">
      <c r="B423" s="62">
        <v>0.05</v>
      </c>
      <c r="C423" s="3" t="s">
        <v>10</v>
      </c>
      <c r="D423" s="18" t="s">
        <v>156</v>
      </c>
      <c r="E423" s="65">
        <v>4862.75</v>
      </c>
      <c r="F423" s="64">
        <f t="shared" si="6"/>
        <v>243.1375</v>
      </c>
    </row>
    <row r="424" ht="15.75" customHeight="1" spans="2:6">
      <c r="B424" s="67"/>
      <c r="C424" s="3"/>
      <c r="D424" s="18"/>
      <c r="E424" s="3"/>
      <c r="F424" s="68">
        <f>SUM(F413:F423)</f>
        <v>1187.93025</v>
      </c>
    </row>
    <row r="425" ht="15.75" customHeight="1" spans="2:6">
      <c r="B425" s="67" t="s">
        <v>47</v>
      </c>
      <c r="C425" s="99">
        <v>1</v>
      </c>
      <c r="D425" s="18" t="s">
        <v>69</v>
      </c>
      <c r="E425" s="3"/>
      <c r="F425" s="78"/>
    </row>
    <row r="426" ht="15.75" customHeight="1" spans="2:6">
      <c r="B426" s="67"/>
      <c r="C426" s="3"/>
      <c r="D426" s="69" t="s">
        <v>77</v>
      </c>
      <c r="E426" s="3"/>
      <c r="F426" s="68">
        <f>F424/C425</f>
        <v>1187.93025</v>
      </c>
    </row>
    <row r="427" ht="15.75" customHeight="1" spans="2:6">
      <c r="B427" s="67"/>
      <c r="C427" s="3"/>
      <c r="D427" s="69" t="s">
        <v>26</v>
      </c>
      <c r="E427" s="70">
        <f>E3</f>
        <v>0.45</v>
      </c>
      <c r="F427" s="68">
        <f>F426*E427+F426</f>
        <v>1722.4988625</v>
      </c>
    </row>
    <row r="428" ht="15.75" customHeight="1" spans="2:6">
      <c r="B428" s="67"/>
      <c r="C428" s="3"/>
      <c r="D428" s="69" t="s">
        <v>29</v>
      </c>
      <c r="E428" s="70">
        <v>1.4</v>
      </c>
      <c r="F428" s="71">
        <f>F427*E428+F427</f>
        <v>4133.99727</v>
      </c>
    </row>
    <row r="429" ht="15.75" customHeight="1" spans="2:6">
      <c r="B429" s="67"/>
      <c r="C429" s="3"/>
      <c r="D429" s="69" t="s">
        <v>32</v>
      </c>
      <c r="E429" s="70">
        <v>0.21</v>
      </c>
      <c r="F429" s="68">
        <f>F428*1.21</f>
        <v>5002.1366967</v>
      </c>
    </row>
    <row r="430" ht="15.75" customHeight="1" spans="2:6">
      <c r="B430" s="67"/>
      <c r="C430" s="72" t="s">
        <v>114</v>
      </c>
      <c r="D430" s="18"/>
      <c r="E430" s="3"/>
      <c r="F430" s="68"/>
    </row>
    <row r="431" ht="16.5" customHeight="1" spans="2:6">
      <c r="B431" s="74"/>
      <c r="C431" s="76"/>
      <c r="D431" s="81"/>
      <c r="E431" s="76" t="s">
        <v>157</v>
      </c>
      <c r="F431" s="96"/>
    </row>
    <row r="433" ht="15.75" customHeight="1" spans="2:6">
      <c r="B433" s="57"/>
      <c r="C433" s="58">
        <v>28</v>
      </c>
      <c r="D433" s="59" t="s">
        <v>158</v>
      </c>
      <c r="E433" s="60"/>
      <c r="F433" s="61"/>
    </row>
    <row r="434" spans="2:6">
      <c r="B434" s="62">
        <v>4</v>
      </c>
      <c r="C434" s="3" t="s">
        <v>10</v>
      </c>
      <c r="D434" s="18" t="s">
        <v>159</v>
      </c>
      <c r="E434" s="63"/>
      <c r="F434" s="64">
        <f>B434*E434</f>
        <v>0</v>
      </c>
    </row>
    <row r="435" spans="2:6">
      <c r="B435" s="62">
        <v>8</v>
      </c>
      <c r="C435" s="3" t="s">
        <v>6</v>
      </c>
      <c r="D435" s="18" t="s">
        <v>14</v>
      </c>
      <c r="E435" s="65">
        <v>96.85</v>
      </c>
      <c r="F435" s="64">
        <f>B435*E435</f>
        <v>774.8</v>
      </c>
    </row>
    <row r="436" spans="2:6">
      <c r="B436" s="62">
        <v>1</v>
      </c>
      <c r="C436" s="3" t="s">
        <v>10</v>
      </c>
      <c r="D436" s="18" t="s">
        <v>18</v>
      </c>
      <c r="E436" s="65">
        <v>1151.69</v>
      </c>
      <c r="F436" s="64">
        <f>B436*E436</f>
        <v>1151.69</v>
      </c>
    </row>
    <row r="437" spans="2:6">
      <c r="B437" s="62"/>
      <c r="C437" s="3" t="s">
        <v>10</v>
      </c>
      <c r="D437" s="18" t="s">
        <v>43</v>
      </c>
      <c r="E437" s="65">
        <v>1277.5</v>
      </c>
      <c r="F437" s="64">
        <f>B437*E437</f>
        <v>0</v>
      </c>
    </row>
    <row r="438" spans="2:6">
      <c r="B438" s="62"/>
      <c r="C438" s="3"/>
      <c r="D438" s="18"/>
      <c r="E438" s="6"/>
      <c r="F438" s="64"/>
    </row>
    <row r="439" ht="15.75" customHeight="1" spans="2:6">
      <c r="B439" s="67"/>
      <c r="C439" s="3"/>
      <c r="D439" s="18"/>
      <c r="E439" s="3"/>
      <c r="F439" s="68">
        <f>SUM(F434:F438)</f>
        <v>1926.49</v>
      </c>
    </row>
    <row r="440" ht="15.75" customHeight="1" spans="2:6">
      <c r="B440" s="67" t="s">
        <v>47</v>
      </c>
      <c r="C440" s="99">
        <v>0</v>
      </c>
      <c r="D440" s="18" t="s">
        <v>69</v>
      </c>
      <c r="E440" s="3"/>
      <c r="F440" s="78"/>
    </row>
    <row r="441" ht="15.75" customHeight="1" spans="2:6">
      <c r="B441" s="67"/>
      <c r="C441" s="3"/>
      <c r="D441" s="69" t="s">
        <v>77</v>
      </c>
      <c r="E441" s="3"/>
      <c r="F441" s="68" t="e">
        <f>F439/C440</f>
        <v>#DIV/0!</v>
      </c>
    </row>
    <row r="442" ht="15.75" customHeight="1" spans="2:6">
      <c r="B442" s="67"/>
      <c r="C442" s="3"/>
      <c r="D442" s="69" t="s">
        <v>26</v>
      </c>
      <c r="E442" s="70">
        <f>E3</f>
        <v>0.45</v>
      </c>
      <c r="F442" s="68" t="e">
        <f>F441*E442+F441</f>
        <v>#DIV/0!</v>
      </c>
    </row>
    <row r="443" ht="15.75" customHeight="1" spans="2:6">
      <c r="B443" s="67"/>
      <c r="C443" s="3"/>
      <c r="D443" s="69" t="s">
        <v>29</v>
      </c>
      <c r="E443" s="70">
        <f>E4</f>
        <v>1.6</v>
      </c>
      <c r="F443" s="71" t="e">
        <f>F442*E443+F442</f>
        <v>#DIV/0!</v>
      </c>
    </row>
    <row r="444" ht="15.75" customHeight="1" spans="2:6">
      <c r="B444" s="67"/>
      <c r="C444" s="3"/>
      <c r="D444" s="69" t="s">
        <v>32</v>
      </c>
      <c r="E444" s="70">
        <v>0.21</v>
      </c>
      <c r="F444" s="68" t="e">
        <f>F443*1.21</f>
        <v>#DIV/0!</v>
      </c>
    </row>
    <row r="445" ht="15.75" customHeight="1" spans="2:6">
      <c r="B445" s="67"/>
      <c r="C445" s="72" t="s">
        <v>114</v>
      </c>
      <c r="D445" s="18"/>
      <c r="E445" s="3"/>
      <c r="F445" s="68"/>
    </row>
    <row r="446" ht="16.5" customHeight="1" spans="2:6">
      <c r="B446" s="74"/>
      <c r="C446" s="76"/>
      <c r="D446" s="81"/>
      <c r="E446" s="76" t="s">
        <v>134</v>
      </c>
      <c r="F446" s="96"/>
    </row>
    <row r="448" ht="15.75" customHeight="1" spans="2:6">
      <c r="B448" s="57"/>
      <c r="C448" s="58">
        <v>29</v>
      </c>
      <c r="D448" s="59" t="s">
        <v>160</v>
      </c>
      <c r="E448" s="60"/>
      <c r="F448" s="61"/>
    </row>
    <row r="449" spans="2:6">
      <c r="B449" s="62">
        <v>0.1</v>
      </c>
      <c r="C449" s="3" t="s">
        <v>10</v>
      </c>
      <c r="D449" s="18" t="s">
        <v>161</v>
      </c>
      <c r="E449" s="63"/>
      <c r="F449" s="64">
        <f>B449*E449</f>
        <v>0</v>
      </c>
    </row>
    <row r="450" spans="2:6">
      <c r="B450" s="62">
        <v>0.15</v>
      </c>
      <c r="C450" s="3" t="s">
        <v>10</v>
      </c>
      <c r="D450" s="18" t="s">
        <v>162</v>
      </c>
      <c r="E450" s="65">
        <v>908.088235294118</v>
      </c>
      <c r="F450" s="64">
        <f>B450*E450</f>
        <v>136.213235294118</v>
      </c>
    </row>
    <row r="451" spans="2:6">
      <c r="B451" s="62">
        <v>0.2</v>
      </c>
      <c r="C451" s="3" t="s">
        <v>53</v>
      </c>
      <c r="D451" s="18" t="s">
        <v>122</v>
      </c>
      <c r="E451" s="65">
        <v>3145</v>
      </c>
      <c r="F451" s="64">
        <f>B451*E451</f>
        <v>629</v>
      </c>
    </row>
    <row r="452" ht="15.75" customHeight="1" spans="2:6">
      <c r="B452" s="67"/>
      <c r="C452" s="3"/>
      <c r="D452" s="18"/>
      <c r="E452" s="3"/>
      <c r="F452" s="68">
        <f>SUM(F449:F451)</f>
        <v>765.213235294118</v>
      </c>
    </row>
    <row r="453" ht="15.75" customHeight="1" spans="2:6">
      <c r="B453" s="67" t="s">
        <v>47</v>
      </c>
      <c r="C453" s="99">
        <v>1</v>
      </c>
      <c r="D453" s="18" t="s">
        <v>69</v>
      </c>
      <c r="E453" s="3"/>
      <c r="F453" s="78"/>
    </row>
    <row r="454" ht="15.75" customHeight="1" spans="2:6">
      <c r="B454" s="67"/>
      <c r="C454" s="3"/>
      <c r="D454" s="69" t="s">
        <v>77</v>
      </c>
      <c r="E454" s="3"/>
      <c r="F454" s="68">
        <f>F452/C453</f>
        <v>765.213235294118</v>
      </c>
    </row>
    <row r="455" ht="15.75" customHeight="1" spans="2:6">
      <c r="B455" s="67"/>
      <c r="C455" s="3"/>
      <c r="D455" s="69" t="s">
        <v>26</v>
      </c>
      <c r="E455" s="70">
        <f>E3</f>
        <v>0.45</v>
      </c>
      <c r="F455" s="68">
        <f>F454*E455+F454</f>
        <v>1109.55919117647</v>
      </c>
    </row>
    <row r="456" ht="15.75" customHeight="1" spans="2:6">
      <c r="B456" s="67"/>
      <c r="C456" s="3"/>
      <c r="D456" s="69" t="s">
        <v>29</v>
      </c>
      <c r="E456" s="70">
        <v>1.62</v>
      </c>
      <c r="F456" s="71">
        <f>F455*E456+F455</f>
        <v>2907.04508088235</v>
      </c>
    </row>
    <row r="457" ht="15.75" customHeight="1" spans="2:6">
      <c r="B457" s="67"/>
      <c r="C457" s="3"/>
      <c r="D457" s="69" t="s">
        <v>32</v>
      </c>
      <c r="E457" s="70">
        <v>0.21</v>
      </c>
      <c r="F457" s="68">
        <f>F456*1.21</f>
        <v>3517.52454786765</v>
      </c>
    </row>
    <row r="458" ht="15.75" customHeight="1" spans="2:6">
      <c r="B458" s="67"/>
      <c r="C458" s="72" t="s">
        <v>114</v>
      </c>
      <c r="D458" s="18"/>
      <c r="E458" s="3"/>
      <c r="F458" s="68"/>
    </row>
    <row r="459" ht="16.5" customHeight="1" spans="2:6">
      <c r="B459" s="74"/>
      <c r="C459" s="76"/>
      <c r="D459" s="81"/>
      <c r="E459" s="76" t="s">
        <v>163</v>
      </c>
      <c r="F459" s="96"/>
    </row>
    <row r="461" ht="15.75" customHeight="1" spans="2:6">
      <c r="B461" s="57"/>
      <c r="C461" s="58">
        <v>30</v>
      </c>
      <c r="D461" s="59" t="s">
        <v>164</v>
      </c>
      <c r="E461" s="60"/>
      <c r="F461" s="61"/>
    </row>
    <row r="462" spans="2:6">
      <c r="B462" s="62">
        <v>0.15</v>
      </c>
      <c r="C462" s="3" t="s">
        <v>10</v>
      </c>
      <c r="D462" s="18" t="s">
        <v>165</v>
      </c>
      <c r="E462" s="65">
        <v>2224.66960352423</v>
      </c>
      <c r="F462" s="64">
        <f>B462*E462</f>
        <v>333.700440528634</v>
      </c>
    </row>
    <row r="463" spans="2:6">
      <c r="B463" s="62">
        <v>0.15</v>
      </c>
      <c r="C463" s="3" t="s">
        <v>10</v>
      </c>
      <c r="D463" s="18" t="s">
        <v>162</v>
      </c>
      <c r="E463" s="65">
        <v>908.088235294118</v>
      </c>
      <c r="F463" s="64">
        <f>B463*E463</f>
        <v>136.213235294118</v>
      </c>
    </row>
    <row r="464" spans="2:6">
      <c r="B464" s="62">
        <v>0.2</v>
      </c>
      <c r="C464" s="3" t="s">
        <v>53</v>
      </c>
      <c r="D464" s="18" t="s">
        <v>122</v>
      </c>
      <c r="E464" s="65">
        <v>3145</v>
      </c>
      <c r="F464" s="64">
        <f>B464*E464</f>
        <v>629</v>
      </c>
    </row>
    <row r="465" ht="15.75" customHeight="1" spans="2:6">
      <c r="B465" s="67"/>
      <c r="C465" s="3"/>
      <c r="D465" s="18"/>
      <c r="E465" s="3"/>
      <c r="F465" s="68">
        <f>SUM(F462:F464)</f>
        <v>1098.91367582275</v>
      </c>
    </row>
    <row r="466" ht="15.75" customHeight="1" spans="2:6">
      <c r="B466" s="67" t="s">
        <v>47</v>
      </c>
      <c r="C466" s="99">
        <v>1</v>
      </c>
      <c r="D466" s="18" t="s">
        <v>69</v>
      </c>
      <c r="E466" s="3"/>
      <c r="F466" s="78"/>
    </row>
    <row r="467" ht="15.75" customHeight="1" spans="2:6">
      <c r="B467" s="67"/>
      <c r="C467" s="3"/>
      <c r="D467" s="69" t="s">
        <v>77</v>
      </c>
      <c r="E467" s="3"/>
      <c r="F467" s="68">
        <f>F465/C466</f>
        <v>1098.91367582275</v>
      </c>
    </row>
    <row r="468" ht="15.75" customHeight="1" spans="2:6">
      <c r="B468" s="67"/>
      <c r="C468" s="3"/>
      <c r="D468" s="69" t="s">
        <v>26</v>
      </c>
      <c r="E468" s="70">
        <f>E3</f>
        <v>0.45</v>
      </c>
      <c r="F468" s="68">
        <f>F467*E468+F467</f>
        <v>1593.42482994299</v>
      </c>
    </row>
    <row r="469" ht="15.75" customHeight="1" spans="2:6">
      <c r="B469" s="67"/>
      <c r="C469" s="3"/>
      <c r="D469" s="69" t="s">
        <v>29</v>
      </c>
      <c r="E469" s="70">
        <f>E4</f>
        <v>1.6</v>
      </c>
      <c r="F469" s="71">
        <f>F468*E469+F468</f>
        <v>4142.90455785178</v>
      </c>
    </row>
    <row r="470" ht="15.75" customHeight="1" spans="2:6">
      <c r="B470" s="67"/>
      <c r="C470" s="3"/>
      <c r="D470" s="69" t="s">
        <v>32</v>
      </c>
      <c r="E470" s="70">
        <v>0.21</v>
      </c>
      <c r="F470" s="68">
        <f>F469*1.21</f>
        <v>5012.91451500065</v>
      </c>
    </row>
    <row r="471" ht="15.75" customHeight="1" spans="2:6">
      <c r="B471" s="67"/>
      <c r="C471" s="72" t="s">
        <v>114</v>
      </c>
      <c r="D471" s="18"/>
      <c r="E471" s="3"/>
      <c r="F471" s="68"/>
    </row>
    <row r="472" ht="16.5" customHeight="1" spans="2:6">
      <c r="B472" s="74"/>
      <c r="C472" s="76"/>
      <c r="D472" s="81"/>
      <c r="E472" s="76" t="s">
        <v>166</v>
      </c>
      <c r="F472" s="96"/>
    </row>
    <row r="474" ht="15.75" customHeight="1" spans="2:6">
      <c r="B474" s="57"/>
      <c r="C474" s="58">
        <v>31</v>
      </c>
      <c r="D474" s="59" t="s">
        <v>167</v>
      </c>
      <c r="E474" s="60"/>
      <c r="F474" s="61"/>
    </row>
    <row r="475" spans="2:6">
      <c r="B475" s="62">
        <v>1.2</v>
      </c>
      <c r="C475" s="3" t="s">
        <v>10</v>
      </c>
      <c r="D475" s="18" t="s">
        <v>41</v>
      </c>
      <c r="E475" s="65">
        <v>564.325</v>
      </c>
      <c r="F475" s="64">
        <f t="shared" ref="F475:F480" si="7">B475*E475</f>
        <v>677.19</v>
      </c>
    </row>
    <row r="476" spans="2:6">
      <c r="B476" s="62">
        <v>4</v>
      </c>
      <c r="C476" s="3" t="s">
        <v>6</v>
      </c>
      <c r="D476" s="18" t="s">
        <v>30</v>
      </c>
      <c r="E476" s="65">
        <v>129.2</v>
      </c>
      <c r="F476" s="64">
        <f t="shared" si="7"/>
        <v>516.8</v>
      </c>
    </row>
    <row r="477" spans="2:6">
      <c r="B477" s="62">
        <v>1.5</v>
      </c>
      <c r="C477" s="3" t="s">
        <v>10</v>
      </c>
      <c r="D477" s="18" t="s">
        <v>102</v>
      </c>
      <c r="E477" s="65">
        <v>1399</v>
      </c>
      <c r="F477" s="64">
        <f t="shared" si="7"/>
        <v>2098.5</v>
      </c>
    </row>
    <row r="478" spans="2:6">
      <c r="B478" s="62">
        <v>3</v>
      </c>
      <c r="C478" s="3" t="s">
        <v>6</v>
      </c>
      <c r="D478" s="18" t="s">
        <v>19</v>
      </c>
      <c r="E478" s="65">
        <v>378.94</v>
      </c>
      <c r="F478" s="64">
        <f t="shared" si="7"/>
        <v>1136.82</v>
      </c>
    </row>
    <row r="479" spans="2:6">
      <c r="B479" s="62">
        <v>0.1</v>
      </c>
      <c r="C479" s="3" t="s">
        <v>53</v>
      </c>
      <c r="D479" s="18" t="s">
        <v>55</v>
      </c>
      <c r="E479" s="65">
        <v>943.333333333333</v>
      </c>
      <c r="F479" s="64">
        <f t="shared" si="7"/>
        <v>94.3333333333333</v>
      </c>
    </row>
    <row r="480" spans="2:6">
      <c r="B480" s="62">
        <v>0.2</v>
      </c>
      <c r="C480" s="3" t="s">
        <v>6</v>
      </c>
      <c r="D480" s="18" t="s">
        <v>33</v>
      </c>
      <c r="E480" s="65">
        <v>42.9824561403509</v>
      </c>
      <c r="F480" s="64">
        <f t="shared" si="7"/>
        <v>8.59649122807018</v>
      </c>
    </row>
    <row r="481" ht="15.75" customHeight="1" spans="2:6">
      <c r="B481" s="67"/>
      <c r="C481" s="3"/>
      <c r="D481" s="18"/>
      <c r="E481" s="3"/>
      <c r="F481" s="68">
        <f>SUM(F475:F480)</f>
        <v>4532.2398245614</v>
      </c>
    </row>
    <row r="482" ht="15.75" customHeight="1" spans="2:6">
      <c r="B482" s="67" t="s">
        <v>47</v>
      </c>
      <c r="C482" s="99">
        <v>100</v>
      </c>
      <c r="D482" s="18" t="s">
        <v>48</v>
      </c>
      <c r="E482" s="3"/>
      <c r="F482" s="78"/>
    </row>
    <row r="483" ht="15.75" customHeight="1" spans="2:6">
      <c r="B483" s="67"/>
      <c r="C483" s="3"/>
      <c r="D483" s="69" t="s">
        <v>77</v>
      </c>
      <c r="E483" s="3"/>
      <c r="F483" s="68">
        <f>F481/C482</f>
        <v>45.322398245614</v>
      </c>
    </row>
    <row r="484" ht="15.75" customHeight="1" spans="2:6">
      <c r="B484" s="67"/>
      <c r="C484" s="3"/>
      <c r="D484" s="69" t="s">
        <v>26</v>
      </c>
      <c r="E484" s="70">
        <f>E3</f>
        <v>0.45</v>
      </c>
      <c r="F484" s="68">
        <f>F483*E484+F483</f>
        <v>65.7174774561403</v>
      </c>
    </row>
    <row r="485" ht="15.75" customHeight="1" spans="2:6">
      <c r="B485" s="67"/>
      <c r="C485" s="3"/>
      <c r="D485" s="69" t="s">
        <v>29</v>
      </c>
      <c r="E485" s="70">
        <f>E4</f>
        <v>1.6</v>
      </c>
      <c r="F485" s="71">
        <f>F484*E485+F484</f>
        <v>170.865441385965</v>
      </c>
    </row>
    <row r="486" ht="15.75" customHeight="1" spans="2:6">
      <c r="B486" s="67"/>
      <c r="C486" s="3"/>
      <c r="D486" s="69" t="s">
        <v>32</v>
      </c>
      <c r="E486" s="70">
        <v>0.21</v>
      </c>
      <c r="F486" s="68">
        <f>F485*1.21</f>
        <v>206.747184077018</v>
      </c>
    </row>
    <row r="487" ht="15.75" customHeight="1" spans="2:6">
      <c r="B487" s="67"/>
      <c r="C487" s="72" t="s">
        <v>114</v>
      </c>
      <c r="D487" s="18"/>
      <c r="E487" s="3"/>
      <c r="F487" s="68"/>
    </row>
    <row r="488" ht="16.5" customHeight="1" spans="2:6">
      <c r="B488" s="74"/>
      <c r="C488" s="76"/>
      <c r="D488" s="81"/>
      <c r="E488" s="76" t="s">
        <v>124</v>
      </c>
      <c r="F488" s="96"/>
    </row>
    <row r="489" ht="15.75"/>
    <row r="490" ht="15.75" customHeight="1" spans="2:6">
      <c r="B490" s="57"/>
      <c r="C490" s="58">
        <v>33</v>
      </c>
      <c r="D490" s="59" t="s">
        <v>168</v>
      </c>
      <c r="E490" s="60"/>
      <c r="F490" s="61"/>
    </row>
    <row r="491" spans="2:6">
      <c r="B491" s="62">
        <v>0.5</v>
      </c>
      <c r="C491" s="3" t="s">
        <v>10</v>
      </c>
      <c r="D491" s="18" t="s">
        <v>41</v>
      </c>
      <c r="E491" s="65">
        <v>564.325</v>
      </c>
      <c r="F491" s="64">
        <f t="shared" ref="F491:F494" si="8">B491*E491</f>
        <v>282.1625</v>
      </c>
    </row>
    <row r="492" spans="2:6">
      <c r="B492" s="62">
        <v>4</v>
      </c>
      <c r="C492" s="3" t="s">
        <v>6</v>
      </c>
      <c r="D492" s="18" t="s">
        <v>19</v>
      </c>
      <c r="E492" s="65">
        <v>378.94</v>
      </c>
      <c r="F492" s="64">
        <f t="shared" si="8"/>
        <v>1515.76</v>
      </c>
    </row>
    <row r="493" spans="2:6">
      <c r="B493" s="62">
        <v>0.4</v>
      </c>
      <c r="C493" s="3" t="s">
        <v>10</v>
      </c>
      <c r="D493" s="18" t="s">
        <v>102</v>
      </c>
      <c r="E493" s="65">
        <v>1399</v>
      </c>
      <c r="F493" s="64">
        <f t="shared" si="8"/>
        <v>559.6</v>
      </c>
    </row>
    <row r="494" spans="2:6">
      <c r="B494" s="62">
        <v>0.4</v>
      </c>
      <c r="C494" s="3" t="s">
        <v>53</v>
      </c>
      <c r="D494" s="18" t="s">
        <v>55</v>
      </c>
      <c r="E494" s="65">
        <v>943.333333333333</v>
      </c>
      <c r="F494" s="64">
        <f t="shared" si="8"/>
        <v>377.333333333333</v>
      </c>
    </row>
    <row r="495" ht="15.75" spans="2:6">
      <c r="B495" s="67"/>
      <c r="C495" s="3"/>
      <c r="D495" s="18"/>
      <c r="E495" s="3"/>
      <c r="F495" s="68">
        <f>SUM(F491:F494)</f>
        <v>2734.85583333333</v>
      </c>
    </row>
    <row r="496" ht="15.75" spans="2:6">
      <c r="B496" s="67" t="s">
        <v>47</v>
      </c>
      <c r="C496" s="99">
        <v>30</v>
      </c>
      <c r="D496" s="18" t="s">
        <v>69</v>
      </c>
      <c r="E496" s="3"/>
      <c r="F496" s="78"/>
    </row>
    <row r="497" ht="15.75" spans="2:6">
      <c r="B497" s="67"/>
      <c r="C497" s="3"/>
      <c r="D497" s="69" t="s">
        <v>77</v>
      </c>
      <c r="E497" s="3"/>
      <c r="F497" s="68">
        <f>F495/C496</f>
        <v>91.1618611111111</v>
      </c>
    </row>
    <row r="498" ht="15.75" spans="2:6">
      <c r="B498" s="67"/>
      <c r="C498" s="3"/>
      <c r="D498" s="69" t="s">
        <v>26</v>
      </c>
      <c r="E498" s="70" t="e">
        <f>#REF!</f>
        <v>#REF!</v>
      </c>
      <c r="F498" s="68" t="e">
        <f>F497*E498+F497</f>
        <v>#REF!</v>
      </c>
    </row>
    <row r="499" ht="15.75" customHeight="1" spans="2:6">
      <c r="B499" s="67"/>
      <c r="C499" s="3"/>
      <c r="D499" s="69" t="s">
        <v>29</v>
      </c>
      <c r="E499" s="70" t="e">
        <f>#REF!</f>
        <v>#REF!</v>
      </c>
      <c r="F499" s="71" t="e">
        <f>F498*E499+F498</f>
        <v>#REF!</v>
      </c>
    </row>
    <row r="500" ht="15.75" customHeight="1" spans="2:6">
      <c r="B500" s="67"/>
      <c r="C500" s="3"/>
      <c r="D500" s="69" t="s">
        <v>32</v>
      </c>
      <c r="E500" s="70">
        <v>0.21</v>
      </c>
      <c r="F500" s="68" t="e">
        <f>F499*1.21</f>
        <v>#REF!</v>
      </c>
    </row>
    <row r="501" ht="15.75" customHeight="1" spans="2:6">
      <c r="B501" s="67"/>
      <c r="C501" s="72" t="s">
        <v>114</v>
      </c>
      <c r="D501" s="18"/>
      <c r="E501" s="3"/>
      <c r="F501" s="68"/>
    </row>
    <row r="502" ht="15.75" customHeight="1" spans="2:6">
      <c r="B502" s="74"/>
      <c r="C502" s="76"/>
      <c r="D502" s="81"/>
      <c r="E502" s="76" t="s">
        <v>124</v>
      </c>
      <c r="F502" s="96"/>
    </row>
    <row r="503" ht="15.75" customHeight="1"/>
    <row r="504" ht="15.75" customHeight="1" spans="2:6">
      <c r="B504" s="57"/>
      <c r="C504" s="58">
        <v>32</v>
      </c>
      <c r="D504" s="59" t="s">
        <v>169</v>
      </c>
      <c r="E504" s="60"/>
      <c r="F504" s="61"/>
    </row>
    <row r="505" ht="15.75" customHeight="1" spans="2:6">
      <c r="B505" s="62">
        <v>1</v>
      </c>
      <c r="C505" s="3" t="s">
        <v>6</v>
      </c>
      <c r="D505" s="18" t="s">
        <v>35</v>
      </c>
      <c r="E505" s="63"/>
      <c r="F505" s="64">
        <f t="shared" ref="F505:F512" si="9">B505*E505</f>
        <v>0</v>
      </c>
    </row>
    <row r="506" ht="16.5" customHeight="1" spans="2:6">
      <c r="B506" s="62">
        <v>0.1</v>
      </c>
      <c r="C506" s="3" t="s">
        <v>10</v>
      </c>
      <c r="D506" s="18" t="s">
        <v>170</v>
      </c>
      <c r="E506" s="65">
        <v>2370</v>
      </c>
      <c r="F506" s="64">
        <f t="shared" si="9"/>
        <v>237</v>
      </c>
    </row>
    <row r="507" spans="2:6">
      <c r="B507" s="62">
        <v>0.13</v>
      </c>
      <c r="C507" s="3" t="s">
        <v>10</v>
      </c>
      <c r="D507" s="18" t="s">
        <v>171</v>
      </c>
      <c r="E507" s="63"/>
      <c r="F507" s="64">
        <f t="shared" si="9"/>
        <v>0</v>
      </c>
    </row>
    <row r="508" ht="15.75" customHeight="1" spans="2:6">
      <c r="B508" s="62">
        <v>0.14</v>
      </c>
      <c r="C508" s="3" t="s">
        <v>53</v>
      </c>
      <c r="D508" s="18" t="s">
        <v>172</v>
      </c>
      <c r="E508" s="63"/>
      <c r="F508" s="64">
        <f t="shared" si="9"/>
        <v>0</v>
      </c>
    </row>
    <row r="509" spans="2:6">
      <c r="B509" s="62">
        <v>0.13</v>
      </c>
      <c r="C509" s="3" t="s">
        <v>10</v>
      </c>
      <c r="D509" s="18" t="s">
        <v>101</v>
      </c>
      <c r="E509" s="63"/>
      <c r="F509" s="64">
        <f t="shared" si="9"/>
        <v>0</v>
      </c>
    </row>
    <row r="510" spans="2:6">
      <c r="B510" s="62">
        <v>0.1</v>
      </c>
      <c r="C510" s="3" t="s">
        <v>10</v>
      </c>
      <c r="D510" s="18" t="s">
        <v>173</v>
      </c>
      <c r="E510" s="63"/>
      <c r="F510" s="64">
        <f t="shared" si="9"/>
        <v>0</v>
      </c>
    </row>
    <row r="511" spans="2:6">
      <c r="B511" s="62"/>
      <c r="C511" s="3" t="s">
        <v>10</v>
      </c>
      <c r="D511" s="18" t="s">
        <v>174</v>
      </c>
      <c r="E511" s="63"/>
      <c r="F511" s="64">
        <f t="shared" si="9"/>
        <v>0</v>
      </c>
    </row>
    <row r="512" spans="2:6">
      <c r="B512" s="62">
        <v>0.2</v>
      </c>
      <c r="C512" s="3" t="s">
        <v>53</v>
      </c>
      <c r="D512" s="18" t="s">
        <v>30</v>
      </c>
      <c r="E512" s="65">
        <v>646</v>
      </c>
      <c r="F512" s="64">
        <f t="shared" si="9"/>
        <v>129.2</v>
      </c>
    </row>
    <row r="513" ht="15.75" customHeight="1" spans="2:6">
      <c r="B513" s="67"/>
      <c r="C513" s="3"/>
      <c r="D513" s="18"/>
      <c r="E513" s="3"/>
      <c r="F513" s="68">
        <f>SUM(F505:F512)</f>
        <v>366.2</v>
      </c>
    </row>
    <row r="514" ht="15.75" customHeight="1" spans="2:6">
      <c r="B514" s="67" t="s">
        <v>47</v>
      </c>
      <c r="C514" s="99">
        <v>1</v>
      </c>
      <c r="D514" s="18" t="s">
        <v>69</v>
      </c>
      <c r="E514" s="3"/>
      <c r="F514" s="78"/>
    </row>
    <row r="515" ht="15.75" customHeight="1" spans="2:6">
      <c r="B515" s="67"/>
      <c r="C515" s="3"/>
      <c r="D515" s="69" t="s">
        <v>77</v>
      </c>
      <c r="E515" s="3"/>
      <c r="F515" s="68">
        <f>F513/C514</f>
        <v>366.2</v>
      </c>
    </row>
    <row r="516" ht="15.75" customHeight="1" spans="2:6">
      <c r="B516" s="67"/>
      <c r="C516" s="3"/>
      <c r="D516" s="69" t="s">
        <v>26</v>
      </c>
      <c r="E516" s="70">
        <f>E3</f>
        <v>0.45</v>
      </c>
      <c r="F516" s="68">
        <f>F515*E516+F515</f>
        <v>530.99</v>
      </c>
    </row>
    <row r="517" ht="15.75" customHeight="1" spans="2:6">
      <c r="B517" s="67"/>
      <c r="C517" s="3"/>
      <c r="D517" s="69" t="s">
        <v>29</v>
      </c>
      <c r="E517" s="70">
        <v>0.36</v>
      </c>
      <c r="F517" s="71">
        <f>F516*E517+F516</f>
        <v>722.1464</v>
      </c>
    </row>
    <row r="518" ht="15.75" customHeight="1" spans="2:6">
      <c r="B518" s="67"/>
      <c r="C518" s="3"/>
      <c r="D518" s="69" t="s">
        <v>32</v>
      </c>
      <c r="E518" s="70">
        <v>0.21</v>
      </c>
      <c r="F518" s="68">
        <f>F517*1.21</f>
        <v>873.797144</v>
      </c>
    </row>
    <row r="519" ht="15.75" customHeight="1" spans="2:6">
      <c r="B519" s="67"/>
      <c r="C519" s="72" t="s">
        <v>114</v>
      </c>
      <c r="D519" s="18"/>
      <c r="E519" s="3"/>
      <c r="F519" s="68"/>
    </row>
    <row r="520" ht="16.5" customHeight="1" spans="2:6">
      <c r="B520" s="74"/>
      <c r="C520" s="76"/>
      <c r="D520" s="81"/>
      <c r="E520" s="76" t="s">
        <v>175</v>
      </c>
      <c r="F520" s="96"/>
    </row>
    <row r="521" ht="15.75"/>
    <row r="522" ht="15.75" customHeight="1" spans="2:6">
      <c r="B522" s="57"/>
      <c r="C522" s="58">
        <v>35</v>
      </c>
      <c r="D522" s="59" t="s">
        <v>176</v>
      </c>
      <c r="E522" s="60"/>
      <c r="F522" s="61"/>
    </row>
    <row r="523" spans="2:6">
      <c r="B523" s="62">
        <v>0.15</v>
      </c>
      <c r="C523" s="3" t="s">
        <v>10</v>
      </c>
      <c r="D523" s="18" t="s">
        <v>177</v>
      </c>
      <c r="E523" s="63"/>
      <c r="F523" s="64">
        <f>B523*E523</f>
        <v>0</v>
      </c>
    </row>
    <row r="524" spans="2:6">
      <c r="B524" s="62">
        <v>0.05</v>
      </c>
      <c r="C524" s="3" t="s">
        <v>10</v>
      </c>
      <c r="D524" s="18" t="s">
        <v>178</v>
      </c>
      <c r="E524" s="63"/>
      <c r="F524" s="64">
        <f>B524*E524</f>
        <v>0</v>
      </c>
    </row>
    <row r="525" spans="2:6">
      <c r="B525" s="62">
        <v>0.2</v>
      </c>
      <c r="C525" s="3" t="s">
        <v>53</v>
      </c>
      <c r="D525" s="18" t="s">
        <v>122</v>
      </c>
      <c r="E525" s="65">
        <v>3145</v>
      </c>
      <c r="F525" s="64">
        <f>B525*E525</f>
        <v>629</v>
      </c>
    </row>
    <row r="526" spans="2:6">
      <c r="B526" s="62"/>
      <c r="C526" s="3" t="s">
        <v>10</v>
      </c>
      <c r="D526" s="18" t="s">
        <v>43</v>
      </c>
      <c r="E526" s="65">
        <v>1277.5</v>
      </c>
      <c r="F526" s="64">
        <f>B526*E526</f>
        <v>0</v>
      </c>
    </row>
    <row r="527" ht="15.75" customHeight="1" spans="2:6">
      <c r="B527" s="67"/>
      <c r="C527" s="3"/>
      <c r="D527" s="18"/>
      <c r="E527" s="3"/>
      <c r="F527" s="68">
        <f>SUM(F523:F526)</f>
        <v>629</v>
      </c>
    </row>
    <row r="528" ht="15.75" customHeight="1" spans="2:6">
      <c r="B528" s="67" t="s">
        <v>47</v>
      </c>
      <c r="C528" s="99">
        <v>1</v>
      </c>
      <c r="D528" s="18" t="s">
        <v>69</v>
      </c>
      <c r="E528" s="3"/>
      <c r="F528" s="78"/>
    </row>
    <row r="529" ht="15.75" customHeight="1" spans="2:6">
      <c r="B529" s="67"/>
      <c r="C529" s="3"/>
      <c r="D529" s="69" t="s">
        <v>77</v>
      </c>
      <c r="E529" s="3"/>
      <c r="F529" s="68">
        <f>F527/C528</f>
        <v>629</v>
      </c>
    </row>
    <row r="530" ht="15.75" customHeight="1" spans="2:6">
      <c r="B530" s="67"/>
      <c r="C530" s="3"/>
      <c r="D530" s="69" t="s">
        <v>26</v>
      </c>
      <c r="E530" s="70">
        <f>E3</f>
        <v>0.45</v>
      </c>
      <c r="F530" s="68">
        <f>F529*E530+F529</f>
        <v>912.05</v>
      </c>
    </row>
    <row r="531" ht="15.75" customHeight="1" spans="2:6">
      <c r="B531" s="67"/>
      <c r="C531" s="3"/>
      <c r="D531" s="69" t="s">
        <v>29</v>
      </c>
      <c r="E531" s="70">
        <f>E4</f>
        <v>1.6</v>
      </c>
      <c r="F531" s="71">
        <f>F530*E531+F530</f>
        <v>2371.33</v>
      </c>
    </row>
    <row r="532" ht="15.75" customHeight="1" spans="2:6">
      <c r="B532" s="67"/>
      <c r="C532" s="3"/>
      <c r="D532" s="69" t="s">
        <v>32</v>
      </c>
      <c r="E532" s="70">
        <v>0.21</v>
      </c>
      <c r="F532" s="68">
        <f>F531*1.21</f>
        <v>2869.3093</v>
      </c>
    </row>
    <row r="533" ht="15.75" customHeight="1" spans="2:6">
      <c r="B533" s="67"/>
      <c r="C533" s="72" t="s">
        <v>114</v>
      </c>
      <c r="D533" s="18"/>
      <c r="E533" s="3"/>
      <c r="F533" s="68"/>
    </row>
    <row r="534" ht="16.5" customHeight="1" spans="2:6">
      <c r="B534" s="74"/>
      <c r="C534" s="76"/>
      <c r="D534" s="81"/>
      <c r="E534" s="76" t="s">
        <v>124</v>
      </c>
      <c r="F534" s="96"/>
    </row>
    <row r="536" ht="15.75" customHeight="1" spans="2:6">
      <c r="B536" s="57"/>
      <c r="C536" s="58">
        <v>36</v>
      </c>
      <c r="D536" s="59" t="s">
        <v>179</v>
      </c>
      <c r="E536" s="60"/>
      <c r="F536" s="61"/>
    </row>
    <row r="537" spans="2:6">
      <c r="B537" s="62">
        <v>8</v>
      </c>
      <c r="C537" s="3" t="s">
        <v>10</v>
      </c>
      <c r="D537" s="18" t="s">
        <v>43</v>
      </c>
      <c r="E537" s="65">
        <v>1277.5</v>
      </c>
      <c r="F537" s="64">
        <f t="shared" ref="F537:F543" si="10">B537*E537</f>
        <v>10220</v>
      </c>
    </row>
    <row r="538" spans="2:6">
      <c r="B538" s="62">
        <v>16</v>
      </c>
      <c r="C538" s="3" t="s">
        <v>6</v>
      </c>
      <c r="D538" s="18" t="s">
        <v>14</v>
      </c>
      <c r="E538" s="65">
        <v>96.85</v>
      </c>
      <c r="F538" s="64">
        <f t="shared" si="10"/>
        <v>1549.6</v>
      </c>
    </row>
    <row r="539" spans="2:6">
      <c r="B539" s="62">
        <v>0.5</v>
      </c>
      <c r="C539" s="3" t="s">
        <v>53</v>
      </c>
      <c r="D539" s="18" t="s">
        <v>122</v>
      </c>
      <c r="E539" s="65">
        <v>3145</v>
      </c>
      <c r="F539" s="64">
        <f t="shared" si="10"/>
        <v>1572.5</v>
      </c>
    </row>
    <row r="540" spans="2:6">
      <c r="B540" s="62">
        <v>0.5</v>
      </c>
      <c r="C540" s="3" t="s">
        <v>53</v>
      </c>
      <c r="D540" s="18" t="s">
        <v>180</v>
      </c>
      <c r="E540" s="65">
        <v>740</v>
      </c>
      <c r="F540" s="64">
        <f t="shared" si="10"/>
        <v>370</v>
      </c>
    </row>
    <row r="541" spans="2:6">
      <c r="B541" s="62">
        <v>0.2</v>
      </c>
      <c r="C541" s="3" t="s">
        <v>10</v>
      </c>
      <c r="D541" s="18" t="s">
        <v>89</v>
      </c>
      <c r="E541" s="65">
        <v>267</v>
      </c>
      <c r="F541" s="64">
        <f t="shared" si="10"/>
        <v>53.4</v>
      </c>
    </row>
    <row r="542" spans="2:6">
      <c r="B542" s="62">
        <v>4</v>
      </c>
      <c r="C542" s="3" t="s">
        <v>10</v>
      </c>
      <c r="D542" s="18" t="s">
        <v>41</v>
      </c>
      <c r="E542" s="65">
        <v>564.325</v>
      </c>
      <c r="F542" s="64">
        <f t="shared" si="10"/>
        <v>2257.3</v>
      </c>
    </row>
    <row r="543" spans="2:6">
      <c r="B543" s="62">
        <v>3</v>
      </c>
      <c r="C543" s="3" t="s">
        <v>6</v>
      </c>
      <c r="D543" s="18" t="s">
        <v>19</v>
      </c>
      <c r="E543" s="65">
        <v>378.94</v>
      </c>
      <c r="F543" s="64">
        <f t="shared" si="10"/>
        <v>1136.82</v>
      </c>
    </row>
    <row r="544" ht="15.75" customHeight="1" spans="2:6">
      <c r="B544" s="67"/>
      <c r="C544" s="3"/>
      <c r="D544" s="18"/>
      <c r="E544" s="3"/>
      <c r="F544" s="68">
        <f>SUM(F537:F543)</f>
        <v>17159.62</v>
      </c>
    </row>
    <row r="545" ht="15.75" customHeight="1" spans="2:6">
      <c r="B545" s="67" t="s">
        <v>47</v>
      </c>
      <c r="C545" s="99">
        <v>40</v>
      </c>
      <c r="D545" s="18" t="s">
        <v>48</v>
      </c>
      <c r="E545" s="3"/>
      <c r="F545" s="78"/>
    </row>
    <row r="546" ht="15.75" customHeight="1" spans="2:6">
      <c r="B546" s="67"/>
      <c r="C546" s="3"/>
      <c r="D546" s="69" t="s">
        <v>77</v>
      </c>
      <c r="E546" s="3"/>
      <c r="F546" s="68">
        <f>F544/C545</f>
        <v>428.9905</v>
      </c>
    </row>
    <row r="547" ht="15.75" customHeight="1" spans="2:6">
      <c r="B547" s="67"/>
      <c r="C547" s="3"/>
      <c r="D547" s="69" t="s">
        <v>26</v>
      </c>
      <c r="E547" s="70">
        <f>E3</f>
        <v>0.45</v>
      </c>
      <c r="F547" s="68">
        <f>F546*E547+F546</f>
        <v>622.036225</v>
      </c>
    </row>
    <row r="548" ht="15.75" customHeight="1" spans="2:6">
      <c r="B548" s="67"/>
      <c r="C548" s="3"/>
      <c r="D548" s="69" t="s">
        <v>29</v>
      </c>
      <c r="E548" s="70">
        <f>E4</f>
        <v>1.6</v>
      </c>
      <c r="F548" s="71">
        <f>F547*E548+F547</f>
        <v>1617.294185</v>
      </c>
    </row>
    <row r="549" ht="15.75" customHeight="1" spans="2:6">
      <c r="B549" s="67"/>
      <c r="C549" s="3"/>
      <c r="D549" s="69" t="s">
        <v>32</v>
      </c>
      <c r="E549" s="70">
        <v>0.21</v>
      </c>
      <c r="F549" s="68">
        <f>F548*1.21</f>
        <v>1956.92596385</v>
      </c>
    </row>
    <row r="550" ht="15.75" customHeight="1" spans="2:6">
      <c r="B550" s="67"/>
      <c r="C550" s="72" t="s">
        <v>114</v>
      </c>
      <c r="D550" s="18"/>
      <c r="E550" s="3"/>
      <c r="F550" s="68"/>
    </row>
    <row r="551" ht="16.5" customHeight="1" spans="2:6">
      <c r="B551" s="74"/>
      <c r="C551" s="76"/>
      <c r="D551" s="81"/>
      <c r="E551" s="76" t="s">
        <v>124</v>
      </c>
      <c r="F551" s="96"/>
    </row>
    <row r="553" ht="15.75" customHeight="1" spans="2:6">
      <c r="B553" s="57"/>
      <c r="C553" s="58">
        <v>37</v>
      </c>
      <c r="D553" s="59" t="s">
        <v>181</v>
      </c>
      <c r="E553" s="60"/>
      <c r="F553" s="61"/>
    </row>
    <row r="554" spans="2:6">
      <c r="B554" s="62">
        <v>3.6</v>
      </c>
      <c r="C554" s="3" t="s">
        <v>10</v>
      </c>
      <c r="D554" s="18" t="s">
        <v>182</v>
      </c>
      <c r="E554" s="63"/>
      <c r="F554" s="64">
        <f t="shared" ref="F554:F559" si="11">B554*E554</f>
        <v>0</v>
      </c>
    </row>
    <row r="555" spans="2:6">
      <c r="B555" s="62">
        <v>0.12</v>
      </c>
      <c r="C555" s="3" t="s">
        <v>53</v>
      </c>
      <c r="D555" s="18" t="s">
        <v>183</v>
      </c>
      <c r="E555" s="65">
        <v>3145</v>
      </c>
      <c r="F555" s="64">
        <f t="shared" si="11"/>
        <v>377.4</v>
      </c>
    </row>
    <row r="556" spans="2:6">
      <c r="B556" s="62">
        <v>0.03</v>
      </c>
      <c r="C556" s="3" t="s">
        <v>53</v>
      </c>
      <c r="D556" s="18" t="s">
        <v>89</v>
      </c>
      <c r="E556" s="65">
        <v>267</v>
      </c>
      <c r="F556" s="64">
        <f t="shared" si="11"/>
        <v>8.01</v>
      </c>
    </row>
    <row r="557" spans="2:6">
      <c r="B557" s="62">
        <v>0.03</v>
      </c>
      <c r="C557" s="3" t="s">
        <v>10</v>
      </c>
      <c r="D557" s="18" t="s">
        <v>40</v>
      </c>
      <c r="E557" s="63"/>
      <c r="F557" s="64">
        <f t="shared" si="11"/>
        <v>0</v>
      </c>
    </row>
    <row r="558" spans="2:6">
      <c r="B558" s="62">
        <v>0.1</v>
      </c>
      <c r="C558" s="3" t="s">
        <v>10</v>
      </c>
      <c r="D558" s="18" t="s">
        <v>126</v>
      </c>
      <c r="E558" s="63"/>
      <c r="F558" s="64">
        <f t="shared" si="11"/>
        <v>0</v>
      </c>
    </row>
    <row r="559" spans="2:6">
      <c r="B559" s="62">
        <v>0.04</v>
      </c>
      <c r="C559" s="3" t="s">
        <v>10</v>
      </c>
      <c r="D559" s="18" t="s">
        <v>43</v>
      </c>
      <c r="E559" s="65">
        <v>1277.5</v>
      </c>
      <c r="F559" s="64">
        <f t="shared" si="11"/>
        <v>51.1</v>
      </c>
    </row>
    <row r="560" ht="15.75" customHeight="1" spans="2:6">
      <c r="B560" s="67"/>
      <c r="C560" s="3"/>
      <c r="D560" s="18"/>
      <c r="E560" s="3"/>
      <c r="F560" s="68">
        <f>SUM(F554:F559)</f>
        <v>436.51</v>
      </c>
    </row>
    <row r="561" ht="15.75" customHeight="1" spans="2:6">
      <c r="B561" s="67" t="s">
        <v>47</v>
      </c>
      <c r="C561" s="99">
        <v>18</v>
      </c>
      <c r="D561" s="18" t="s">
        <v>48</v>
      </c>
      <c r="E561" s="3"/>
      <c r="F561" s="78"/>
    </row>
    <row r="562" ht="15.75" customHeight="1" spans="2:6">
      <c r="B562" s="67"/>
      <c r="C562" s="3"/>
      <c r="D562" s="69" t="s">
        <v>77</v>
      </c>
      <c r="E562" s="3"/>
      <c r="F562" s="68">
        <f>F560/C561</f>
        <v>24.2505555555556</v>
      </c>
    </row>
    <row r="563" ht="15.75" customHeight="1" spans="2:6">
      <c r="B563" s="67"/>
      <c r="C563" s="3"/>
      <c r="D563" s="69" t="s">
        <v>26</v>
      </c>
      <c r="E563" s="70">
        <f>E3</f>
        <v>0.45</v>
      </c>
      <c r="F563" s="68">
        <f>F562*E563+F562</f>
        <v>35.1633055555556</v>
      </c>
    </row>
    <row r="564" ht="15.75" customHeight="1" spans="2:6">
      <c r="B564" s="67"/>
      <c r="C564" s="3"/>
      <c r="D564" s="69" t="s">
        <v>29</v>
      </c>
      <c r="E564" s="70">
        <f>E4</f>
        <v>1.6</v>
      </c>
      <c r="F564" s="71">
        <f>F563*E564+F563</f>
        <v>91.4245944444444</v>
      </c>
    </row>
    <row r="565" ht="15.75" customHeight="1" spans="2:6">
      <c r="B565" s="67"/>
      <c r="C565" s="3"/>
      <c r="D565" s="69" t="s">
        <v>32</v>
      </c>
      <c r="E565" s="70">
        <v>0.21</v>
      </c>
      <c r="F565" s="68">
        <f>F564*1.21</f>
        <v>110.623759277778</v>
      </c>
    </row>
    <row r="566" ht="15.75" customHeight="1" spans="2:6">
      <c r="B566" s="67"/>
      <c r="C566" s="72" t="s">
        <v>114</v>
      </c>
      <c r="D566" s="18"/>
      <c r="E566" s="3"/>
      <c r="F566" s="68"/>
    </row>
    <row r="567" ht="16.5" customHeight="1" spans="2:6">
      <c r="B567" s="74"/>
      <c r="C567" s="76"/>
      <c r="D567" s="81"/>
      <c r="E567" s="76" t="s">
        <v>124</v>
      </c>
      <c r="F567" s="96"/>
    </row>
    <row r="569" ht="15.75" customHeight="1" spans="2:6">
      <c r="B569" s="57"/>
      <c r="C569" s="58">
        <v>38</v>
      </c>
      <c r="D569" s="59" t="s">
        <v>184</v>
      </c>
      <c r="E569" s="60"/>
      <c r="F569" s="61"/>
    </row>
    <row r="570" spans="2:6">
      <c r="B570" s="62">
        <v>0.35</v>
      </c>
      <c r="C570" s="3" t="s">
        <v>10</v>
      </c>
      <c r="D570" s="18" t="s">
        <v>63</v>
      </c>
      <c r="E570" s="65">
        <v>1409.5</v>
      </c>
      <c r="F570" s="64">
        <f t="shared" ref="F570:F578" si="12">B570*E570</f>
        <v>493.325</v>
      </c>
    </row>
    <row r="571" spans="2:6">
      <c r="B571" s="62">
        <v>0.015</v>
      </c>
      <c r="C571" s="3" t="s">
        <v>10</v>
      </c>
      <c r="D571" s="18" t="s">
        <v>98</v>
      </c>
      <c r="E571" s="65">
        <v>2838.55</v>
      </c>
      <c r="F571" s="64">
        <f t="shared" si="12"/>
        <v>42.57825</v>
      </c>
    </row>
    <row r="572" spans="2:6">
      <c r="B572" s="62">
        <v>0.02</v>
      </c>
      <c r="C572" s="3" t="s">
        <v>53</v>
      </c>
      <c r="D572" s="18" t="s">
        <v>185</v>
      </c>
      <c r="E572" s="63"/>
      <c r="F572" s="64">
        <f t="shared" si="12"/>
        <v>0</v>
      </c>
    </row>
    <row r="573" spans="2:6">
      <c r="B573" s="62">
        <v>0.2</v>
      </c>
      <c r="C573" s="3" t="s">
        <v>10</v>
      </c>
      <c r="D573" s="18" t="s">
        <v>186</v>
      </c>
      <c r="E573" s="63"/>
      <c r="F573" s="64">
        <f t="shared" si="12"/>
        <v>0</v>
      </c>
    </row>
    <row r="574" spans="2:6">
      <c r="B574" s="62">
        <v>1</v>
      </c>
      <c r="C574" s="3" t="s">
        <v>6</v>
      </c>
      <c r="D574" s="18" t="s">
        <v>38</v>
      </c>
      <c r="E574" s="63"/>
      <c r="F574" s="64">
        <f t="shared" si="12"/>
        <v>0</v>
      </c>
    </row>
    <row r="575" spans="2:6">
      <c r="B575" s="62">
        <v>2</v>
      </c>
      <c r="C575" s="3" t="s">
        <v>10</v>
      </c>
      <c r="D575" s="18" t="s">
        <v>43</v>
      </c>
      <c r="E575" s="65">
        <v>1277.5</v>
      </c>
      <c r="F575" s="64">
        <f t="shared" si="12"/>
        <v>2555</v>
      </c>
    </row>
    <row r="576" spans="2:6">
      <c r="B576" s="62">
        <v>0.05</v>
      </c>
      <c r="C576" s="3" t="s">
        <v>10</v>
      </c>
      <c r="D576" s="18" t="s">
        <v>75</v>
      </c>
      <c r="E576" s="65">
        <v>351.3</v>
      </c>
      <c r="F576" s="64">
        <f t="shared" si="12"/>
        <v>17.565</v>
      </c>
    </row>
    <row r="577" spans="2:6">
      <c r="B577" s="62">
        <v>0.15</v>
      </c>
      <c r="C577" s="3" t="s">
        <v>53</v>
      </c>
      <c r="D577" s="18" t="s">
        <v>180</v>
      </c>
      <c r="E577" s="65">
        <v>740</v>
      </c>
      <c r="F577" s="64">
        <f t="shared" si="12"/>
        <v>111</v>
      </c>
    </row>
    <row r="578" spans="2:6">
      <c r="B578" s="62">
        <v>1</v>
      </c>
      <c r="C578" s="3" t="s">
        <v>6</v>
      </c>
      <c r="D578" s="18" t="s">
        <v>40</v>
      </c>
      <c r="E578" s="63"/>
      <c r="F578" s="64">
        <f t="shared" si="12"/>
        <v>0</v>
      </c>
    </row>
    <row r="579" ht="15.75" customHeight="1" spans="2:6">
      <c r="B579" s="67"/>
      <c r="C579" s="3"/>
      <c r="D579" s="18"/>
      <c r="E579" s="3"/>
      <c r="F579" s="68">
        <f>SUM(F570:F575)</f>
        <v>3090.90325</v>
      </c>
    </row>
    <row r="580" ht="15.75" customHeight="1" spans="2:6">
      <c r="B580" s="67" t="s">
        <v>47</v>
      </c>
      <c r="C580" s="99">
        <v>1</v>
      </c>
      <c r="D580" s="18" t="s">
        <v>69</v>
      </c>
      <c r="E580" s="3"/>
      <c r="F580" s="78"/>
    </row>
    <row r="581" ht="15.75" customHeight="1" spans="2:6">
      <c r="B581" s="67"/>
      <c r="C581" s="3"/>
      <c r="D581" s="69" t="s">
        <v>77</v>
      </c>
      <c r="E581" s="3"/>
      <c r="F581" s="68">
        <f>F579/C580</f>
        <v>3090.90325</v>
      </c>
    </row>
    <row r="582" ht="15.75" customHeight="1" spans="2:6">
      <c r="B582" s="67"/>
      <c r="C582" s="3"/>
      <c r="D582" s="69" t="s">
        <v>26</v>
      </c>
      <c r="E582" s="70">
        <f>E3</f>
        <v>0.45</v>
      </c>
      <c r="F582" s="68">
        <f>F581*E582+F581</f>
        <v>4481.8097125</v>
      </c>
    </row>
    <row r="583" ht="15.75" customHeight="1" spans="2:6">
      <c r="B583" s="67"/>
      <c r="C583" s="3"/>
      <c r="D583" s="69" t="s">
        <v>29</v>
      </c>
      <c r="E583" s="70">
        <f>E4</f>
        <v>1.6</v>
      </c>
      <c r="F583" s="71">
        <f>F582*E583+F582</f>
        <v>11652.7052525</v>
      </c>
    </row>
    <row r="584" ht="15.75" customHeight="1" spans="2:6">
      <c r="B584" s="67"/>
      <c r="C584" s="3"/>
      <c r="D584" s="69" t="s">
        <v>32</v>
      </c>
      <c r="E584" s="70">
        <v>0.21</v>
      </c>
      <c r="F584" s="68">
        <f>F583*1.21</f>
        <v>14099.773355525</v>
      </c>
    </row>
    <row r="585" ht="15.75" customHeight="1" spans="2:6">
      <c r="B585" s="67"/>
      <c r="C585" s="72" t="s">
        <v>114</v>
      </c>
      <c r="D585" s="18"/>
      <c r="E585" s="3"/>
      <c r="F585" s="68"/>
    </row>
    <row r="586" ht="16.5" customHeight="1" spans="2:6">
      <c r="B586" s="74"/>
      <c r="C586" s="76"/>
      <c r="D586" s="81"/>
      <c r="E586" s="76" t="s">
        <v>124</v>
      </c>
      <c r="F586" s="96"/>
    </row>
    <row r="588" ht="15.75" customHeight="1" spans="2:6">
      <c r="B588" s="57"/>
      <c r="C588" s="58">
        <v>39</v>
      </c>
      <c r="D588" s="59" t="s">
        <v>187</v>
      </c>
      <c r="E588" s="60"/>
      <c r="F588" s="61"/>
    </row>
    <row r="589" spans="2:6">
      <c r="B589" s="62">
        <v>0.3</v>
      </c>
      <c r="C589" s="3" t="s">
        <v>10</v>
      </c>
      <c r="D589" s="18" t="s">
        <v>188</v>
      </c>
      <c r="E589" s="65">
        <v>5499</v>
      </c>
      <c r="F589" s="64">
        <f>B589*E589</f>
        <v>1649.7</v>
      </c>
    </row>
    <row r="590" spans="2:6">
      <c r="B590" s="62">
        <v>0.2</v>
      </c>
      <c r="C590" s="3" t="s">
        <v>10</v>
      </c>
      <c r="D590" s="18" t="s">
        <v>43</v>
      </c>
      <c r="E590" s="65">
        <v>1277.5</v>
      </c>
      <c r="F590" s="64">
        <f>B590*E590</f>
        <v>255.5</v>
      </c>
    </row>
    <row r="591" spans="2:6">
      <c r="B591" s="62"/>
      <c r="C591" s="3" t="s">
        <v>53</v>
      </c>
      <c r="D591" s="18" t="s">
        <v>189</v>
      </c>
      <c r="E591" s="63"/>
      <c r="F591" s="64">
        <f>B591*E591</f>
        <v>0</v>
      </c>
    </row>
    <row r="592" spans="2:6">
      <c r="B592" s="62"/>
      <c r="C592" s="3" t="s">
        <v>10</v>
      </c>
      <c r="D592" s="18" t="s">
        <v>190</v>
      </c>
      <c r="E592" s="65">
        <v>32718</v>
      </c>
      <c r="F592" s="64">
        <f>B592*E592</f>
        <v>0</v>
      </c>
    </row>
    <row r="593" ht="15.75" customHeight="1" spans="2:6">
      <c r="B593" s="67"/>
      <c r="C593" s="3"/>
      <c r="D593" s="18"/>
      <c r="E593" s="3"/>
      <c r="F593" s="68">
        <f>SUM(F589:F592)</f>
        <v>1905.2</v>
      </c>
    </row>
    <row r="594" ht="15.75" customHeight="1" spans="2:6">
      <c r="B594" s="67" t="s">
        <v>47</v>
      </c>
      <c r="C594" s="99">
        <v>0</v>
      </c>
      <c r="D594" s="18" t="s">
        <v>69</v>
      </c>
      <c r="E594" s="3"/>
      <c r="F594" s="78"/>
    </row>
    <row r="595" ht="15.75" customHeight="1" spans="2:6">
      <c r="B595" s="67"/>
      <c r="C595" s="3"/>
      <c r="D595" s="69" t="s">
        <v>77</v>
      </c>
      <c r="E595" s="3"/>
      <c r="F595" s="68" t="e">
        <f>F593/C594</f>
        <v>#DIV/0!</v>
      </c>
    </row>
    <row r="596" ht="15.75" customHeight="1" spans="2:6">
      <c r="B596" s="67"/>
      <c r="C596" s="3"/>
      <c r="D596" s="69" t="s">
        <v>26</v>
      </c>
      <c r="E596" s="70">
        <f>E3</f>
        <v>0.45</v>
      </c>
      <c r="F596" s="68" t="e">
        <f>F595*E596+F595</f>
        <v>#DIV/0!</v>
      </c>
    </row>
    <row r="597" ht="15.75" customHeight="1" spans="2:6">
      <c r="B597" s="67"/>
      <c r="C597" s="3"/>
      <c r="D597" s="69" t="s">
        <v>29</v>
      </c>
      <c r="E597" s="70">
        <f>E4</f>
        <v>1.6</v>
      </c>
      <c r="F597" s="71" t="e">
        <f>F596*E597+F596</f>
        <v>#DIV/0!</v>
      </c>
    </row>
    <row r="598" ht="15.75" customHeight="1" spans="2:6">
      <c r="B598" s="67"/>
      <c r="C598" s="3"/>
      <c r="D598" s="69" t="s">
        <v>32</v>
      </c>
      <c r="E598" s="70">
        <v>0.21</v>
      </c>
      <c r="F598" s="68" t="e">
        <f>F597*1.21</f>
        <v>#DIV/0!</v>
      </c>
    </row>
    <row r="599" ht="15.75" customHeight="1" spans="2:6">
      <c r="B599" s="67"/>
      <c r="C599" s="72" t="s">
        <v>114</v>
      </c>
      <c r="D599" s="18"/>
      <c r="E599" s="3"/>
      <c r="F599" s="68"/>
    </row>
    <row r="600" ht="16.5" customHeight="1" spans="2:6">
      <c r="B600" s="74"/>
      <c r="C600" s="76"/>
      <c r="D600" s="81"/>
      <c r="E600" s="76" t="s">
        <v>124</v>
      </c>
      <c r="F600" s="96"/>
    </row>
    <row r="602" ht="15.75" customHeight="1" spans="2:6">
      <c r="B602" s="57"/>
      <c r="C602" s="58">
        <v>40</v>
      </c>
      <c r="D602" s="59" t="s">
        <v>191</v>
      </c>
      <c r="E602" s="60"/>
      <c r="F602" s="61"/>
    </row>
    <row r="603" spans="2:6">
      <c r="B603" s="62">
        <v>1</v>
      </c>
      <c r="C603" s="3" t="s">
        <v>10</v>
      </c>
      <c r="D603" s="18" t="s">
        <v>52</v>
      </c>
      <c r="E603" s="65">
        <v>1499</v>
      </c>
      <c r="F603" s="64">
        <f t="shared" ref="F603:F608" si="13">B603*E603</f>
        <v>1499</v>
      </c>
    </row>
    <row r="604" spans="2:6">
      <c r="B604" s="62">
        <v>0.7</v>
      </c>
      <c r="C604" s="3" t="s">
        <v>10</v>
      </c>
      <c r="D604" s="18" t="s">
        <v>30</v>
      </c>
      <c r="E604" s="65">
        <v>646</v>
      </c>
      <c r="F604" s="64">
        <f t="shared" si="13"/>
        <v>452.2</v>
      </c>
    </row>
    <row r="605" spans="2:6">
      <c r="B605" s="62">
        <v>1</v>
      </c>
      <c r="C605" s="3" t="s">
        <v>53</v>
      </c>
      <c r="D605" s="18" t="s">
        <v>41</v>
      </c>
      <c r="E605" s="65">
        <v>564.325</v>
      </c>
      <c r="F605" s="64">
        <f t="shared" si="13"/>
        <v>564.325</v>
      </c>
    </row>
    <row r="606" spans="2:6">
      <c r="B606" s="62">
        <v>0.1</v>
      </c>
      <c r="C606" s="3" t="s">
        <v>10</v>
      </c>
      <c r="D606" s="18" t="s">
        <v>55</v>
      </c>
      <c r="E606" s="65">
        <v>943.333333333333</v>
      </c>
      <c r="F606" s="64">
        <f t="shared" si="13"/>
        <v>94.3333333333333</v>
      </c>
    </row>
    <row r="607" spans="2:6">
      <c r="B607" s="62">
        <v>0.25</v>
      </c>
      <c r="C607" s="3" t="s">
        <v>10</v>
      </c>
      <c r="D607" s="18" t="s">
        <v>19</v>
      </c>
      <c r="E607" s="65">
        <v>378.94</v>
      </c>
      <c r="F607" s="64">
        <f t="shared" si="13"/>
        <v>94.735</v>
      </c>
    </row>
    <row r="608" spans="2:6">
      <c r="B608" s="62">
        <v>0.7</v>
      </c>
      <c r="C608" s="3" t="s">
        <v>10</v>
      </c>
      <c r="D608" s="18" t="s">
        <v>102</v>
      </c>
      <c r="E608" s="65">
        <v>1399</v>
      </c>
      <c r="F608" s="64">
        <f t="shared" si="13"/>
        <v>979.3</v>
      </c>
    </row>
    <row r="609" ht="15.75" customHeight="1" spans="2:6">
      <c r="B609" s="67"/>
      <c r="C609" s="3"/>
      <c r="D609" s="18"/>
      <c r="E609" s="3"/>
      <c r="F609" s="68">
        <f>SUM(F603:F608)</f>
        <v>3683.89333333333</v>
      </c>
    </row>
    <row r="610" ht="15.75" customHeight="1" spans="2:6">
      <c r="B610" s="67" t="s">
        <v>47</v>
      </c>
      <c r="C610" s="99">
        <v>0</v>
      </c>
      <c r="D610" s="18" t="s">
        <v>69</v>
      </c>
      <c r="E610" s="3"/>
      <c r="F610" s="78"/>
    </row>
    <row r="611" ht="15.75" customHeight="1" spans="2:6">
      <c r="B611" s="67"/>
      <c r="C611" s="3"/>
      <c r="D611" s="69" t="s">
        <v>77</v>
      </c>
      <c r="E611" s="3"/>
      <c r="F611" s="68" t="e">
        <f>F609/C610</f>
        <v>#DIV/0!</v>
      </c>
    </row>
    <row r="612" ht="15.75" customHeight="1" spans="2:6">
      <c r="B612" s="67"/>
      <c r="C612" s="3"/>
      <c r="D612" s="69" t="s">
        <v>26</v>
      </c>
      <c r="E612" s="70">
        <f>E3</f>
        <v>0.45</v>
      </c>
      <c r="F612" s="68" t="e">
        <f>F611*E612+F611</f>
        <v>#DIV/0!</v>
      </c>
    </row>
    <row r="613" ht="15.75" customHeight="1" spans="2:6">
      <c r="B613" s="67"/>
      <c r="C613" s="3"/>
      <c r="D613" s="69" t="s">
        <v>29</v>
      </c>
      <c r="E613" s="70">
        <f>E4</f>
        <v>1.6</v>
      </c>
      <c r="F613" s="71" t="e">
        <f>F612*E613+F612</f>
        <v>#DIV/0!</v>
      </c>
    </row>
    <row r="614" ht="15.75" customHeight="1" spans="2:6">
      <c r="B614" s="67"/>
      <c r="C614" s="3"/>
      <c r="D614" s="69" t="s">
        <v>32</v>
      </c>
      <c r="E614" s="70">
        <v>0.21</v>
      </c>
      <c r="F614" s="68" t="e">
        <f>F613*1.21</f>
        <v>#DIV/0!</v>
      </c>
    </row>
    <row r="615" ht="15.75" customHeight="1" spans="2:6">
      <c r="B615" s="67"/>
      <c r="C615" s="72" t="s">
        <v>114</v>
      </c>
      <c r="D615" s="18"/>
      <c r="E615" s="3"/>
      <c r="F615" s="68"/>
    </row>
    <row r="616" ht="16.5" customHeight="1" spans="2:6">
      <c r="B616" s="74"/>
      <c r="C616" s="76"/>
      <c r="D616" s="81"/>
      <c r="E616" s="76" t="s">
        <v>124</v>
      </c>
      <c r="F616" s="96"/>
    </row>
    <row r="618" ht="15.75" customHeight="1" spans="2:6">
      <c r="B618" s="57"/>
      <c r="C618" s="58">
        <v>41</v>
      </c>
      <c r="D618" s="59" t="s">
        <v>192</v>
      </c>
      <c r="E618" s="60"/>
      <c r="F618" s="61"/>
    </row>
    <row r="619" spans="2:6">
      <c r="B619" s="62">
        <v>4</v>
      </c>
      <c r="C619" s="3" t="s">
        <v>10</v>
      </c>
      <c r="D619" s="18" t="s">
        <v>193</v>
      </c>
      <c r="E619" s="65">
        <v>4932.5</v>
      </c>
      <c r="F619" s="64">
        <f t="shared" ref="F619:F625" si="14">B619*E619</f>
        <v>19730</v>
      </c>
    </row>
    <row r="620" spans="2:6">
      <c r="B620" s="62">
        <v>8</v>
      </c>
      <c r="C620" s="3" t="s">
        <v>10</v>
      </c>
      <c r="D620" s="18" t="s">
        <v>14</v>
      </c>
      <c r="E620" s="65">
        <v>968.5</v>
      </c>
      <c r="F620" s="64">
        <f t="shared" si="14"/>
        <v>7748</v>
      </c>
    </row>
    <row r="621" spans="2:6">
      <c r="B621" s="62">
        <v>1</v>
      </c>
      <c r="C621" s="3" t="s">
        <v>53</v>
      </c>
      <c r="D621" s="18" t="s">
        <v>18</v>
      </c>
      <c r="E621" s="65">
        <v>1151.69</v>
      </c>
      <c r="F621" s="64">
        <f t="shared" si="14"/>
        <v>1151.69</v>
      </c>
    </row>
    <row r="622" spans="2:6">
      <c r="B622" s="62"/>
      <c r="C622" s="3" t="s">
        <v>10</v>
      </c>
      <c r="D622" s="18" t="s">
        <v>162</v>
      </c>
      <c r="E622" s="65">
        <v>908.088235294118</v>
      </c>
      <c r="F622" s="64">
        <f t="shared" si="14"/>
        <v>0</v>
      </c>
    </row>
    <row r="623" spans="2:6">
      <c r="B623" s="62"/>
      <c r="C623" s="3" t="s">
        <v>10</v>
      </c>
      <c r="D623" s="18" t="s">
        <v>152</v>
      </c>
      <c r="E623" s="65">
        <v>2955</v>
      </c>
      <c r="F623" s="64">
        <f t="shared" si="14"/>
        <v>0</v>
      </c>
    </row>
    <row r="624" spans="2:6">
      <c r="B624" s="62"/>
      <c r="C624" s="3" t="s">
        <v>10</v>
      </c>
      <c r="D624" s="18" t="s">
        <v>43</v>
      </c>
      <c r="E624" s="65">
        <v>1277.5</v>
      </c>
      <c r="F624" s="64">
        <f t="shared" si="14"/>
        <v>0</v>
      </c>
    </row>
    <row r="625" spans="2:6">
      <c r="B625" s="62"/>
      <c r="C625" s="3" t="s">
        <v>10</v>
      </c>
      <c r="D625" s="18" t="s">
        <v>94</v>
      </c>
      <c r="E625" s="63"/>
      <c r="F625" s="64">
        <f t="shared" si="14"/>
        <v>0</v>
      </c>
    </row>
    <row r="626" ht="15.75" customHeight="1" spans="2:6">
      <c r="B626" s="67"/>
      <c r="C626" s="3"/>
      <c r="D626" s="18"/>
      <c r="E626" s="3"/>
      <c r="F626" s="68">
        <f>SUM(F619:F625)</f>
        <v>28629.69</v>
      </c>
    </row>
    <row r="627" ht="15.75" customHeight="1" spans="2:6">
      <c r="B627" s="67" t="s">
        <v>47</v>
      </c>
      <c r="C627" s="99">
        <v>0</v>
      </c>
      <c r="D627" s="18" t="s">
        <v>69</v>
      </c>
      <c r="E627" s="3"/>
      <c r="F627" s="78"/>
    </row>
    <row r="628" ht="15.75" customHeight="1" spans="2:6">
      <c r="B628" s="67"/>
      <c r="C628" s="3"/>
      <c r="D628" s="69" t="s">
        <v>77</v>
      </c>
      <c r="E628" s="3"/>
      <c r="F628" s="68" t="e">
        <f>F626/C627</f>
        <v>#DIV/0!</v>
      </c>
    </row>
    <row r="629" ht="15.75" customHeight="1" spans="2:6">
      <c r="B629" s="67"/>
      <c r="C629" s="3"/>
      <c r="D629" s="69" t="s">
        <v>26</v>
      </c>
      <c r="E629" s="70">
        <f>E3</f>
        <v>0.45</v>
      </c>
      <c r="F629" s="68" t="e">
        <f>F628*E629+F628</f>
        <v>#DIV/0!</v>
      </c>
    </row>
    <row r="630" ht="15.75" customHeight="1" spans="2:6">
      <c r="B630" s="67"/>
      <c r="C630" s="3"/>
      <c r="D630" s="69" t="s">
        <v>29</v>
      </c>
      <c r="E630" s="70">
        <f>E4</f>
        <v>1.6</v>
      </c>
      <c r="F630" s="71" t="e">
        <f>F629*E630+F629</f>
        <v>#DIV/0!</v>
      </c>
    </row>
    <row r="631" ht="15.75" customHeight="1" spans="2:6">
      <c r="B631" s="67"/>
      <c r="C631" s="3"/>
      <c r="D631" s="69" t="s">
        <v>32</v>
      </c>
      <c r="E631" s="70">
        <v>0.21</v>
      </c>
      <c r="F631" s="68" t="e">
        <f>F630*1.21</f>
        <v>#DIV/0!</v>
      </c>
    </row>
    <row r="632" ht="15.75" customHeight="1" spans="2:6">
      <c r="B632" s="67"/>
      <c r="C632" s="72" t="s">
        <v>114</v>
      </c>
      <c r="D632" s="18"/>
      <c r="E632" s="3"/>
      <c r="F632" s="68"/>
    </row>
    <row r="633" ht="16.5" customHeight="1" spans="2:6">
      <c r="B633" s="74"/>
      <c r="C633" s="76"/>
      <c r="D633" s="81"/>
      <c r="E633" s="76" t="s">
        <v>124</v>
      </c>
      <c r="F633" s="96"/>
    </row>
    <row r="635" ht="15.75" customHeight="1" spans="2:6">
      <c r="B635" s="57"/>
      <c r="C635" s="58">
        <v>42</v>
      </c>
      <c r="D635" s="59" t="s">
        <v>194</v>
      </c>
      <c r="E635" s="60"/>
      <c r="F635" s="61"/>
    </row>
    <row r="636" spans="2:6">
      <c r="B636" s="62">
        <v>0.25</v>
      </c>
      <c r="C636" s="3" t="s">
        <v>10</v>
      </c>
      <c r="D636" s="18" t="s">
        <v>195</v>
      </c>
      <c r="E636" s="65">
        <v>3229.5</v>
      </c>
      <c r="F636" s="64">
        <f t="shared" ref="F636:F641" si="15">B636*E636</f>
        <v>807.375</v>
      </c>
    </row>
    <row r="637" spans="2:6">
      <c r="B637" s="62">
        <v>0.1</v>
      </c>
      <c r="C637" s="3" t="s">
        <v>10</v>
      </c>
      <c r="D637" s="18" t="s">
        <v>196</v>
      </c>
      <c r="E637" s="63"/>
      <c r="F637" s="64">
        <f t="shared" si="15"/>
        <v>0</v>
      </c>
    </row>
    <row r="638" spans="2:6">
      <c r="B638" s="62">
        <v>0.1</v>
      </c>
      <c r="C638" s="3" t="s">
        <v>53</v>
      </c>
      <c r="D638" s="18" t="s">
        <v>197</v>
      </c>
      <c r="E638" s="65">
        <v>2907</v>
      </c>
      <c r="F638" s="64">
        <f t="shared" si="15"/>
        <v>290.7</v>
      </c>
    </row>
    <row r="639" spans="2:6">
      <c r="B639" s="62">
        <v>0.05</v>
      </c>
      <c r="C639" s="3" t="s">
        <v>10</v>
      </c>
      <c r="D639" s="18" t="s">
        <v>198</v>
      </c>
      <c r="E639" s="65">
        <v>14133.2</v>
      </c>
      <c r="F639" s="64">
        <f t="shared" si="15"/>
        <v>706.66</v>
      </c>
    </row>
    <row r="640" spans="2:6">
      <c r="B640" s="62">
        <v>0.1</v>
      </c>
      <c r="C640" s="3" t="s">
        <v>10</v>
      </c>
      <c r="D640" s="18" t="s">
        <v>189</v>
      </c>
      <c r="E640" s="63"/>
      <c r="F640" s="64">
        <f t="shared" si="15"/>
        <v>0</v>
      </c>
    </row>
    <row r="641" spans="2:6">
      <c r="B641" s="62"/>
      <c r="C641" s="3"/>
      <c r="D641" s="18"/>
      <c r="E641" s="6"/>
      <c r="F641" s="64">
        <f t="shared" si="15"/>
        <v>0</v>
      </c>
    </row>
    <row r="642" ht="15.75" customHeight="1" spans="2:6">
      <c r="B642" s="67"/>
      <c r="C642" s="3"/>
      <c r="D642" s="18"/>
      <c r="E642" s="3"/>
      <c r="F642" s="68">
        <f>SUM(F636:F641)</f>
        <v>1804.735</v>
      </c>
    </row>
    <row r="643" ht="15.75" customHeight="1" spans="2:6">
      <c r="B643" s="67" t="s">
        <v>47</v>
      </c>
      <c r="C643" s="99">
        <v>1</v>
      </c>
      <c r="D643" s="18" t="s">
        <v>69</v>
      </c>
      <c r="E643" s="3"/>
      <c r="F643" s="78"/>
    </row>
    <row r="644" ht="15.75" customHeight="1" spans="2:6">
      <c r="B644" s="67"/>
      <c r="C644" s="3"/>
      <c r="D644" s="69" t="s">
        <v>77</v>
      </c>
      <c r="E644" s="3"/>
      <c r="F644" s="68">
        <f>F642/C643</f>
        <v>1804.735</v>
      </c>
    </row>
    <row r="645" ht="15.75" customHeight="1" spans="2:6">
      <c r="B645" s="67"/>
      <c r="C645" s="3"/>
      <c r="D645" s="69" t="s">
        <v>26</v>
      </c>
      <c r="E645" s="70">
        <f>E3</f>
        <v>0.45</v>
      </c>
      <c r="F645" s="68">
        <f>F644*E645+F644</f>
        <v>2616.86575</v>
      </c>
    </row>
    <row r="646" ht="15.75" customHeight="1" spans="2:6">
      <c r="B646" s="67"/>
      <c r="C646" s="3"/>
      <c r="D646" s="69" t="s">
        <v>29</v>
      </c>
      <c r="E646" s="70">
        <f>E4</f>
        <v>1.6</v>
      </c>
      <c r="F646" s="71">
        <f>F645*E646+F645</f>
        <v>6803.85095</v>
      </c>
    </row>
    <row r="647" ht="15.75" customHeight="1" spans="2:6">
      <c r="B647" s="67"/>
      <c r="C647" s="3"/>
      <c r="D647" s="69" t="s">
        <v>32</v>
      </c>
      <c r="E647" s="70">
        <v>0.21</v>
      </c>
      <c r="F647" s="68">
        <f>F646*1.21</f>
        <v>8232.6596495</v>
      </c>
    </row>
    <row r="648" ht="15.75" customHeight="1" spans="2:6">
      <c r="B648" s="67"/>
      <c r="C648" s="72" t="s">
        <v>114</v>
      </c>
      <c r="D648" s="18"/>
      <c r="E648" s="3"/>
      <c r="F648" s="68"/>
    </row>
    <row r="649" ht="16.5" customHeight="1" spans="2:6">
      <c r="B649" s="74"/>
      <c r="C649" s="76"/>
      <c r="D649" s="81"/>
      <c r="E649" s="76" t="s">
        <v>124</v>
      </c>
      <c r="F649" s="96"/>
    </row>
    <row r="651" ht="15.75" customHeight="1" spans="2:6">
      <c r="B651" s="57"/>
      <c r="C651" s="58">
        <v>43</v>
      </c>
      <c r="D651" s="59" t="s">
        <v>199</v>
      </c>
      <c r="E651" s="60"/>
      <c r="F651" s="61"/>
    </row>
    <row r="652" spans="2:6">
      <c r="B652" s="62">
        <v>0.13</v>
      </c>
      <c r="C652" s="3" t="s">
        <v>10</v>
      </c>
      <c r="D652" s="18" t="s">
        <v>200</v>
      </c>
      <c r="E652" s="63"/>
      <c r="F652" s="64">
        <f t="shared" ref="F652:F657" si="16">B652*E652</f>
        <v>0</v>
      </c>
    </row>
    <row r="653" spans="2:6">
      <c r="B653" s="62"/>
      <c r="C653" s="3"/>
      <c r="D653" s="18"/>
      <c r="E653" s="6"/>
      <c r="F653" s="64">
        <f t="shared" si="16"/>
        <v>0</v>
      </c>
    </row>
    <row r="654" spans="2:6">
      <c r="B654" s="62"/>
      <c r="C654" s="3"/>
      <c r="D654" s="18"/>
      <c r="E654" s="6"/>
      <c r="F654" s="64">
        <f t="shared" si="16"/>
        <v>0</v>
      </c>
    </row>
    <row r="655" spans="2:6">
      <c r="B655" s="62"/>
      <c r="C655" s="3"/>
      <c r="D655" s="18"/>
      <c r="E655" s="6"/>
      <c r="F655" s="64">
        <f t="shared" si="16"/>
        <v>0</v>
      </c>
    </row>
    <row r="656" spans="2:6">
      <c r="B656" s="62"/>
      <c r="C656" s="3"/>
      <c r="D656" s="18"/>
      <c r="E656" s="6"/>
      <c r="F656" s="64">
        <f t="shared" si="16"/>
        <v>0</v>
      </c>
    </row>
    <row r="657" spans="2:6">
      <c r="B657" s="62"/>
      <c r="C657" s="3"/>
      <c r="D657" s="18"/>
      <c r="E657" s="6"/>
      <c r="F657" s="64">
        <f t="shared" si="16"/>
        <v>0</v>
      </c>
    </row>
    <row r="658" ht="15.75" customHeight="1" spans="2:6">
      <c r="B658" s="67"/>
      <c r="C658" s="3"/>
      <c r="D658" s="18"/>
      <c r="E658" s="3"/>
      <c r="F658" s="68">
        <f>SUM(F652:F657)</f>
        <v>0</v>
      </c>
    </row>
    <row r="659" ht="15.75" customHeight="1" spans="2:6">
      <c r="B659" s="67" t="s">
        <v>47</v>
      </c>
      <c r="C659" s="99">
        <v>1</v>
      </c>
      <c r="D659" s="18" t="s">
        <v>69</v>
      </c>
      <c r="E659" s="3"/>
      <c r="F659" s="78"/>
    </row>
    <row r="660" ht="15.75" customHeight="1" spans="2:6">
      <c r="B660" s="67"/>
      <c r="C660" s="3"/>
      <c r="D660" s="69" t="s">
        <v>77</v>
      </c>
      <c r="E660" s="3"/>
      <c r="F660" s="68">
        <f>F658/C659</f>
        <v>0</v>
      </c>
    </row>
    <row r="661" ht="15.75" customHeight="1" spans="2:6">
      <c r="B661" s="67"/>
      <c r="C661" s="3"/>
      <c r="D661" s="69" t="s">
        <v>26</v>
      </c>
      <c r="E661" s="70">
        <f>E3</f>
        <v>0.45</v>
      </c>
      <c r="F661" s="68">
        <f>F660*E661+F660</f>
        <v>0</v>
      </c>
    </row>
    <row r="662" ht="15.75" customHeight="1" spans="2:6">
      <c r="B662" s="67"/>
      <c r="C662" s="3"/>
      <c r="D662" s="69" t="s">
        <v>29</v>
      </c>
      <c r="E662" s="70">
        <f>E4</f>
        <v>1.6</v>
      </c>
      <c r="F662" s="71">
        <f>F661*E662+F661</f>
        <v>0</v>
      </c>
    </row>
    <row r="663" ht="15.75" customHeight="1" spans="2:6">
      <c r="B663" s="67"/>
      <c r="C663" s="3"/>
      <c r="D663" s="69" t="s">
        <v>32</v>
      </c>
      <c r="E663" s="70">
        <v>0.21</v>
      </c>
      <c r="F663" s="68">
        <f>F662*1.21</f>
        <v>0</v>
      </c>
    </row>
    <row r="664" ht="15.75" customHeight="1" spans="2:6">
      <c r="B664" s="67"/>
      <c r="C664" s="72" t="s">
        <v>114</v>
      </c>
      <c r="D664" s="18"/>
      <c r="E664" s="3"/>
      <c r="F664" s="68"/>
    </row>
    <row r="665" ht="16.5" customHeight="1" spans="2:6">
      <c r="B665" s="74"/>
      <c r="C665" s="76"/>
      <c r="D665" s="81"/>
      <c r="E665" s="76" t="s">
        <v>124</v>
      </c>
      <c r="F665" s="96"/>
    </row>
    <row r="666" ht="15.75" customHeight="1"/>
    <row r="667" ht="15.75" customHeight="1" spans="2:6">
      <c r="B667" s="57"/>
      <c r="C667" s="58">
        <v>44</v>
      </c>
      <c r="D667" s="59" t="s">
        <v>201</v>
      </c>
      <c r="E667" s="60"/>
      <c r="F667" s="61"/>
    </row>
    <row r="668" spans="2:6">
      <c r="B668" s="62">
        <v>3</v>
      </c>
      <c r="C668" s="3" t="s">
        <v>6</v>
      </c>
      <c r="D668" s="18" t="s">
        <v>42</v>
      </c>
      <c r="E668" s="65">
        <v>41.7243669572437</v>
      </c>
      <c r="F668" s="64">
        <f t="shared" ref="F668:F675" si="17">B668*E668</f>
        <v>125.173100871731</v>
      </c>
    </row>
    <row r="669" spans="2:6">
      <c r="B669" s="62">
        <v>0.2</v>
      </c>
      <c r="C669" s="3" t="s">
        <v>10</v>
      </c>
      <c r="D669" s="18" t="s">
        <v>75</v>
      </c>
      <c r="E669" s="65">
        <v>351.3</v>
      </c>
      <c r="F669" s="64">
        <f t="shared" si="17"/>
        <v>70.26</v>
      </c>
    </row>
    <row r="670" spans="2:6">
      <c r="B670" s="62">
        <v>6</v>
      </c>
      <c r="C670" s="3" t="s">
        <v>53</v>
      </c>
      <c r="D670" s="18" t="s">
        <v>14</v>
      </c>
      <c r="E670" s="65">
        <v>968.5</v>
      </c>
      <c r="F670" s="64">
        <f t="shared" si="17"/>
        <v>5811</v>
      </c>
    </row>
    <row r="671" spans="2:6">
      <c r="B671" s="62">
        <v>0.24</v>
      </c>
      <c r="C671" s="3" t="s">
        <v>10</v>
      </c>
      <c r="D671" s="18" t="s">
        <v>68</v>
      </c>
      <c r="E671" s="65">
        <v>110.7</v>
      </c>
      <c r="F671" s="64">
        <f t="shared" si="17"/>
        <v>26.568</v>
      </c>
    </row>
    <row r="672" spans="2:6">
      <c r="B672" s="62">
        <v>0.03</v>
      </c>
      <c r="C672" s="3" t="s">
        <v>10</v>
      </c>
      <c r="D672" s="18" t="s">
        <v>202</v>
      </c>
      <c r="E672" s="65">
        <v>14188</v>
      </c>
      <c r="F672" s="64">
        <f t="shared" si="17"/>
        <v>425.64</v>
      </c>
    </row>
    <row r="673" spans="2:6">
      <c r="B673" s="62">
        <v>0.8</v>
      </c>
      <c r="C673" s="3" t="s">
        <v>10</v>
      </c>
      <c r="D673" s="18" t="s">
        <v>122</v>
      </c>
      <c r="E673" s="65">
        <v>3145</v>
      </c>
      <c r="F673" s="64">
        <f t="shared" si="17"/>
        <v>2516</v>
      </c>
    </row>
    <row r="674" spans="2:6">
      <c r="B674" s="62">
        <v>2</v>
      </c>
      <c r="C674" s="3" t="s">
        <v>6</v>
      </c>
      <c r="D674" s="18" t="s">
        <v>44</v>
      </c>
      <c r="E674" s="65">
        <v>2060</v>
      </c>
      <c r="F674" s="64">
        <f t="shared" si="17"/>
        <v>4120</v>
      </c>
    </row>
    <row r="675" spans="2:6">
      <c r="B675" s="62">
        <v>0.7</v>
      </c>
      <c r="C675" s="3" t="s">
        <v>10</v>
      </c>
      <c r="D675" s="18" t="s">
        <v>203</v>
      </c>
      <c r="E675" s="65">
        <v>7000</v>
      </c>
      <c r="F675" s="64">
        <f t="shared" si="17"/>
        <v>4900</v>
      </c>
    </row>
    <row r="676" ht="15.75" customHeight="1" spans="2:6">
      <c r="B676" s="67"/>
      <c r="C676" s="3"/>
      <c r="D676" s="18"/>
      <c r="E676" s="3"/>
      <c r="F676" s="68">
        <f>SUM(F668:F675)</f>
        <v>17994.6411008717</v>
      </c>
    </row>
    <row r="677" ht="15.75" customHeight="1" spans="2:6">
      <c r="B677" s="67" t="s">
        <v>47</v>
      </c>
      <c r="C677" s="104">
        <v>12</v>
      </c>
      <c r="D677" s="18" t="s">
        <v>69</v>
      </c>
      <c r="E677" s="3"/>
      <c r="F677" s="78"/>
    </row>
    <row r="678" ht="15.75" customHeight="1" spans="2:6">
      <c r="B678" s="67"/>
      <c r="C678" s="3"/>
      <c r="D678" s="69" t="s">
        <v>77</v>
      </c>
      <c r="E678" s="3"/>
      <c r="F678" s="68">
        <f>F676/C677</f>
        <v>1499.55342507264</v>
      </c>
    </row>
    <row r="679" ht="15.75" customHeight="1" spans="2:6">
      <c r="B679" s="67"/>
      <c r="C679" s="3"/>
      <c r="D679" s="69" t="s">
        <v>26</v>
      </c>
      <c r="E679" s="70">
        <f>E3</f>
        <v>0.45</v>
      </c>
      <c r="F679" s="68">
        <f>F678*E679+F678</f>
        <v>2174.35246635533</v>
      </c>
    </row>
    <row r="680" ht="15.75" customHeight="1" spans="2:6">
      <c r="B680" s="67"/>
      <c r="C680" s="3"/>
      <c r="D680" s="69" t="s">
        <v>29</v>
      </c>
      <c r="E680" s="70">
        <v>1</v>
      </c>
      <c r="F680" s="71">
        <f>F679*E680+F679</f>
        <v>4348.70493271067</v>
      </c>
    </row>
    <row r="681" ht="15.75" customHeight="1" spans="2:6">
      <c r="B681" s="67"/>
      <c r="C681" s="3"/>
      <c r="D681" s="69" t="s">
        <v>32</v>
      </c>
      <c r="E681" s="70">
        <v>0.21</v>
      </c>
      <c r="F681" s="68">
        <f>F680*1.21</f>
        <v>5261.93296857991</v>
      </c>
    </row>
    <row r="682" ht="15.75" customHeight="1" spans="2:6">
      <c r="B682" s="67"/>
      <c r="C682" s="72" t="s">
        <v>114</v>
      </c>
      <c r="D682" s="18"/>
      <c r="E682" s="3"/>
      <c r="F682" s="68"/>
    </row>
    <row r="683" ht="16.5" customHeight="1" spans="2:6">
      <c r="B683" s="74"/>
      <c r="C683" s="76"/>
      <c r="D683" s="81"/>
      <c r="E683" s="76" t="s">
        <v>204</v>
      </c>
      <c r="F683" s="96"/>
    </row>
    <row r="685" ht="15.75" customHeight="1" spans="2:6">
      <c r="B685" s="57"/>
      <c r="C685" s="58">
        <v>45</v>
      </c>
      <c r="D685" s="59" t="s">
        <v>205</v>
      </c>
      <c r="E685" s="60"/>
      <c r="F685" s="61"/>
    </row>
    <row r="686" spans="2:6">
      <c r="B686" s="62">
        <v>2</v>
      </c>
      <c r="C686" s="3" t="s">
        <v>53</v>
      </c>
      <c r="D686" s="18" t="s">
        <v>180</v>
      </c>
      <c r="E686" s="65">
        <v>740</v>
      </c>
      <c r="F686" s="64">
        <f>B686*E686</f>
        <v>1480</v>
      </c>
    </row>
    <row r="687" spans="2:6">
      <c r="B687" s="62">
        <v>24</v>
      </c>
      <c r="C687" s="3" t="s">
        <v>6</v>
      </c>
      <c r="D687" s="18" t="s">
        <v>14</v>
      </c>
      <c r="E687" s="65">
        <v>96.85</v>
      </c>
      <c r="F687" s="64">
        <f>B687*E687</f>
        <v>2324.4</v>
      </c>
    </row>
    <row r="688" spans="2:6">
      <c r="B688" s="62">
        <v>0.5</v>
      </c>
      <c r="C688" s="3" t="s">
        <v>53</v>
      </c>
      <c r="D688" s="18" t="s">
        <v>68</v>
      </c>
      <c r="E688" s="65">
        <v>110.7</v>
      </c>
      <c r="F688" s="64">
        <f>B688*E688</f>
        <v>55.35</v>
      </c>
    </row>
    <row r="689" spans="2:6">
      <c r="B689" s="62">
        <v>0.24</v>
      </c>
      <c r="C689" s="3" t="s">
        <v>10</v>
      </c>
      <c r="D689" s="18" t="s">
        <v>206</v>
      </c>
      <c r="E689" s="63"/>
      <c r="F689" s="64">
        <f>B689*E689</f>
        <v>0</v>
      </c>
    </row>
    <row r="690" spans="2:6">
      <c r="B690" s="62">
        <v>0.3</v>
      </c>
      <c r="C690" s="3" t="s">
        <v>10</v>
      </c>
      <c r="D690" s="18" t="s">
        <v>207</v>
      </c>
      <c r="E690" s="63"/>
      <c r="F690" s="64">
        <f>B690*E690</f>
        <v>0</v>
      </c>
    </row>
    <row r="691" ht="15.75" customHeight="1" spans="2:6">
      <c r="B691" s="67"/>
      <c r="C691" s="3"/>
      <c r="D691" s="18"/>
      <c r="E691" s="3"/>
      <c r="F691" s="68">
        <f>SUM(F686:F690)</f>
        <v>3859.75</v>
      </c>
    </row>
    <row r="692" ht="15.75" customHeight="1" spans="2:6">
      <c r="B692" s="67" t="s">
        <v>47</v>
      </c>
      <c r="C692" s="104">
        <v>12</v>
      </c>
      <c r="D692" s="18" t="s">
        <v>69</v>
      </c>
      <c r="E692" s="3"/>
      <c r="F692" s="78"/>
    </row>
    <row r="693" ht="15.75" customHeight="1" spans="2:6">
      <c r="B693" s="67"/>
      <c r="C693" s="3"/>
      <c r="D693" s="69" t="s">
        <v>77</v>
      </c>
      <c r="E693" s="3"/>
      <c r="F693" s="68">
        <f>F691/C692</f>
        <v>321.645833333333</v>
      </c>
    </row>
    <row r="694" ht="15.75" customHeight="1" spans="2:6">
      <c r="B694" s="67"/>
      <c r="C694" s="3"/>
      <c r="D694" s="69" t="s">
        <v>26</v>
      </c>
      <c r="E694" s="70">
        <f>E3</f>
        <v>0.45</v>
      </c>
      <c r="F694" s="68">
        <f>F693*E694+F693</f>
        <v>466.386458333333</v>
      </c>
    </row>
    <row r="695" ht="15.75" customHeight="1" spans="2:6">
      <c r="B695" s="67"/>
      <c r="C695" s="3"/>
      <c r="D695" s="69" t="s">
        <v>29</v>
      </c>
      <c r="E695" s="70">
        <v>1.9</v>
      </c>
      <c r="F695" s="71">
        <f>F694*E695+F694</f>
        <v>1352.52072916667</v>
      </c>
    </row>
    <row r="696" ht="15.75" customHeight="1" spans="2:6">
      <c r="B696" s="67"/>
      <c r="C696" s="3"/>
      <c r="D696" s="69" t="s">
        <v>32</v>
      </c>
      <c r="E696" s="70">
        <v>0.21</v>
      </c>
      <c r="F696" s="68">
        <f>F695*1.21</f>
        <v>1636.55008229167</v>
      </c>
    </row>
    <row r="697" ht="15.75" customHeight="1" spans="2:6">
      <c r="B697" s="67"/>
      <c r="C697" s="72" t="s">
        <v>114</v>
      </c>
      <c r="D697" s="18"/>
      <c r="E697" s="3"/>
      <c r="F697" s="68"/>
    </row>
    <row r="698" ht="16.5" customHeight="1" spans="2:6">
      <c r="B698" s="74"/>
      <c r="C698" s="76"/>
      <c r="D698" s="81"/>
      <c r="E698" s="76" t="s">
        <v>208</v>
      </c>
      <c r="F698" s="96"/>
    </row>
    <row r="700" ht="15.75" customHeight="1" spans="2:6">
      <c r="B700" s="57"/>
      <c r="C700" s="58">
        <v>46</v>
      </c>
      <c r="D700" s="59" t="s">
        <v>209</v>
      </c>
      <c r="E700" s="60"/>
      <c r="F700" s="61"/>
    </row>
    <row r="701" spans="2:6">
      <c r="B701" s="62">
        <v>0.04</v>
      </c>
      <c r="C701" s="3" t="s">
        <v>10</v>
      </c>
      <c r="D701" s="18" t="s">
        <v>210</v>
      </c>
      <c r="E701" s="63"/>
      <c r="F701" s="64">
        <f t="shared" ref="F701:F709" si="18">B701*E701</f>
        <v>0</v>
      </c>
    </row>
    <row r="702" spans="2:6">
      <c r="B702" s="62">
        <v>0.02</v>
      </c>
      <c r="C702" s="3" t="s">
        <v>10</v>
      </c>
      <c r="D702" s="18" t="s">
        <v>211</v>
      </c>
      <c r="E702" s="65">
        <v>4832.5</v>
      </c>
      <c r="F702" s="64">
        <f t="shared" si="18"/>
        <v>96.65</v>
      </c>
    </row>
    <row r="703" spans="2:6">
      <c r="B703" s="62">
        <v>0.04</v>
      </c>
      <c r="C703" s="3" t="s">
        <v>10</v>
      </c>
      <c r="D703" s="18" t="s">
        <v>212</v>
      </c>
      <c r="E703" s="65">
        <v>4240</v>
      </c>
      <c r="F703" s="64">
        <f t="shared" si="18"/>
        <v>169.6</v>
      </c>
    </row>
    <row r="704" spans="2:6">
      <c r="B704" s="62">
        <v>0.03</v>
      </c>
      <c r="C704" s="3" t="s">
        <v>10</v>
      </c>
      <c r="D704" s="18" t="s">
        <v>213</v>
      </c>
      <c r="E704" s="65">
        <v>3622.16</v>
      </c>
      <c r="F704" s="64">
        <f t="shared" si="18"/>
        <v>108.6648</v>
      </c>
    </row>
    <row r="705" spans="2:6">
      <c r="B705" s="62">
        <v>0.015</v>
      </c>
      <c r="C705" s="3" t="s">
        <v>10</v>
      </c>
      <c r="D705" s="18" t="s">
        <v>214</v>
      </c>
      <c r="E705" s="65">
        <v>1990</v>
      </c>
      <c r="F705" s="64">
        <f t="shared" si="18"/>
        <v>29.85</v>
      </c>
    </row>
    <row r="706" spans="2:6">
      <c r="B706" s="62">
        <v>0.02</v>
      </c>
      <c r="C706" s="3" t="s">
        <v>10</v>
      </c>
      <c r="D706" s="18" t="s">
        <v>215</v>
      </c>
      <c r="E706" s="65">
        <v>481.5</v>
      </c>
      <c r="F706" s="64">
        <f t="shared" si="18"/>
        <v>9.63</v>
      </c>
    </row>
    <row r="707" spans="2:6">
      <c r="B707" s="62">
        <v>0.03</v>
      </c>
      <c r="C707" s="3" t="s">
        <v>10</v>
      </c>
      <c r="D707" s="18" t="s">
        <v>216</v>
      </c>
      <c r="E707" s="63"/>
      <c r="F707" s="64">
        <f t="shared" si="18"/>
        <v>0</v>
      </c>
    </row>
    <row r="708" spans="2:6">
      <c r="B708" s="62">
        <v>0.03</v>
      </c>
      <c r="C708" s="3" t="s">
        <v>10</v>
      </c>
      <c r="D708" s="18" t="s">
        <v>217</v>
      </c>
      <c r="E708" s="63"/>
      <c r="F708" s="64">
        <f t="shared" si="18"/>
        <v>0</v>
      </c>
    </row>
    <row r="709" spans="2:6">
      <c r="B709" s="62">
        <v>0.005</v>
      </c>
      <c r="C709" s="3" t="s">
        <v>10</v>
      </c>
      <c r="D709" s="18" t="s">
        <v>218</v>
      </c>
      <c r="E709" s="65">
        <v>1525</v>
      </c>
      <c r="F709" s="64">
        <f t="shared" si="18"/>
        <v>7.625</v>
      </c>
    </row>
    <row r="710" ht="15.75" customHeight="1" spans="2:6">
      <c r="B710" s="67"/>
      <c r="C710" s="3"/>
      <c r="D710" s="18"/>
      <c r="E710" s="3"/>
      <c r="F710" s="68">
        <f>SUM(F701:F709)</f>
        <v>422.0198</v>
      </c>
    </row>
    <row r="711" ht="15.75" customHeight="1" spans="2:6">
      <c r="B711" s="67" t="s">
        <v>47</v>
      </c>
      <c r="C711" s="99">
        <v>1</v>
      </c>
      <c r="D711" s="18" t="s">
        <v>69</v>
      </c>
      <c r="E711" s="3"/>
      <c r="F711" s="78"/>
    </row>
    <row r="712" ht="15.75" customHeight="1" spans="2:6">
      <c r="B712" s="67"/>
      <c r="C712" s="3"/>
      <c r="D712" s="69" t="s">
        <v>77</v>
      </c>
      <c r="E712" s="3"/>
      <c r="F712" s="68">
        <f>F710/C711</f>
        <v>422.0198</v>
      </c>
    </row>
    <row r="713" ht="15.75" customHeight="1" spans="2:6">
      <c r="B713" s="67"/>
      <c r="C713" s="3"/>
      <c r="D713" s="69" t="s">
        <v>26</v>
      </c>
      <c r="E713" s="70">
        <f>E3</f>
        <v>0.45</v>
      </c>
      <c r="F713" s="68">
        <f>F712*E713+F712</f>
        <v>611.92871</v>
      </c>
    </row>
    <row r="714" ht="15.75" customHeight="1" spans="2:6">
      <c r="B714" s="67"/>
      <c r="C714" s="3"/>
      <c r="D714" s="69" t="s">
        <v>29</v>
      </c>
      <c r="E714" s="70">
        <v>1.2</v>
      </c>
      <c r="F714" s="71">
        <f>F713*E714+F713</f>
        <v>1346.243162</v>
      </c>
    </row>
    <row r="715" ht="15.75" customHeight="1" spans="2:6">
      <c r="B715" s="67"/>
      <c r="C715" s="3"/>
      <c r="D715" s="69" t="s">
        <v>32</v>
      </c>
      <c r="E715" s="70">
        <v>0.21</v>
      </c>
      <c r="F715" s="68">
        <f>F714*1.21</f>
        <v>1628.95422602</v>
      </c>
    </row>
    <row r="716" ht="15.75" customHeight="1" spans="2:6">
      <c r="B716" s="67"/>
      <c r="C716" s="72" t="s">
        <v>114</v>
      </c>
      <c r="D716" s="18"/>
      <c r="E716" s="3"/>
      <c r="F716" s="68"/>
    </row>
    <row r="717" ht="16.5" customHeight="1" spans="2:6">
      <c r="B717" s="74"/>
      <c r="C717" s="76"/>
      <c r="D717" s="81"/>
      <c r="E717" s="76" t="s">
        <v>134</v>
      </c>
      <c r="F717" s="96"/>
    </row>
    <row r="719" ht="15.75" customHeight="1" spans="2:6">
      <c r="B719" s="57"/>
      <c r="C719" s="58">
        <v>47</v>
      </c>
      <c r="D719" s="59" t="s">
        <v>219</v>
      </c>
      <c r="E719" s="60"/>
      <c r="F719" s="61"/>
    </row>
    <row r="720" spans="2:6">
      <c r="B720" s="62">
        <v>5</v>
      </c>
      <c r="C720" s="3" t="s">
        <v>10</v>
      </c>
      <c r="D720" s="18" t="s">
        <v>30</v>
      </c>
      <c r="E720" s="65">
        <v>646</v>
      </c>
      <c r="F720" s="64">
        <f t="shared" ref="F720:F725" si="19">B720*E720</f>
        <v>3230</v>
      </c>
    </row>
    <row r="721" spans="2:6">
      <c r="B721" s="62">
        <v>2.4</v>
      </c>
      <c r="C721" s="3" t="s">
        <v>10</v>
      </c>
      <c r="D721" s="18" t="s">
        <v>68</v>
      </c>
      <c r="E721" s="65">
        <v>110.7</v>
      </c>
      <c r="F721" s="64">
        <f t="shared" si="19"/>
        <v>265.68</v>
      </c>
    </row>
    <row r="722" spans="2:6">
      <c r="B722" s="62"/>
      <c r="C722" s="3"/>
      <c r="D722" s="18"/>
      <c r="E722" s="6"/>
      <c r="F722" s="64">
        <f t="shared" si="19"/>
        <v>0</v>
      </c>
    </row>
    <row r="723" spans="2:6">
      <c r="B723" s="62"/>
      <c r="C723" s="3"/>
      <c r="D723" s="18"/>
      <c r="E723" s="6"/>
      <c r="F723" s="64">
        <f t="shared" si="19"/>
        <v>0</v>
      </c>
    </row>
    <row r="724" spans="2:6">
      <c r="B724" s="62"/>
      <c r="C724" s="3"/>
      <c r="D724" s="18"/>
      <c r="E724" s="6"/>
      <c r="F724" s="64">
        <f t="shared" si="19"/>
        <v>0</v>
      </c>
    </row>
    <row r="725" spans="2:6">
      <c r="B725" s="62"/>
      <c r="C725" s="3"/>
      <c r="D725" s="18"/>
      <c r="E725" s="6"/>
      <c r="F725" s="64">
        <f t="shared" si="19"/>
        <v>0</v>
      </c>
    </row>
    <row r="726" ht="15.75" customHeight="1" spans="2:6">
      <c r="B726" s="67"/>
      <c r="C726" s="3"/>
      <c r="D726" s="18"/>
      <c r="E726" s="3"/>
      <c r="F726" s="68">
        <f>SUM(F720:F725)</f>
        <v>3495.68</v>
      </c>
    </row>
    <row r="727" ht="15.75" customHeight="1" spans="2:6">
      <c r="B727" s="67" t="s">
        <v>47</v>
      </c>
      <c r="C727" s="99">
        <v>30</v>
      </c>
      <c r="D727" s="18" t="s">
        <v>69</v>
      </c>
      <c r="E727" s="3"/>
      <c r="F727" s="78"/>
    </row>
    <row r="728" ht="15.75" customHeight="1" spans="2:6">
      <c r="B728" s="67"/>
      <c r="C728" s="3"/>
      <c r="D728" s="69" t="s">
        <v>77</v>
      </c>
      <c r="E728" s="3"/>
      <c r="F728" s="68">
        <f>F726/C727</f>
        <v>116.522666666667</v>
      </c>
    </row>
    <row r="729" ht="15.75" customHeight="1" spans="2:6">
      <c r="B729" s="67"/>
      <c r="C729" s="3"/>
      <c r="D729" s="69" t="s">
        <v>26</v>
      </c>
      <c r="E729" s="70">
        <f>E3</f>
        <v>0.45</v>
      </c>
      <c r="F729" s="68">
        <f>F728*E729+F728</f>
        <v>168.957866666667</v>
      </c>
    </row>
    <row r="730" ht="15.75" customHeight="1" spans="2:6">
      <c r="B730" s="67"/>
      <c r="C730" s="3"/>
      <c r="D730" s="69" t="s">
        <v>29</v>
      </c>
      <c r="E730" s="70">
        <f>E4</f>
        <v>1.6</v>
      </c>
      <c r="F730" s="71">
        <f>F729*E730+F729</f>
        <v>439.290453333333</v>
      </c>
    </row>
    <row r="731" ht="15.75" customHeight="1" spans="2:6">
      <c r="B731" s="67"/>
      <c r="C731" s="3"/>
      <c r="D731" s="69" t="s">
        <v>32</v>
      </c>
      <c r="E731" s="70">
        <v>0.21</v>
      </c>
      <c r="F731" s="68">
        <f>F730*1.21</f>
        <v>531.541448533333</v>
      </c>
    </row>
    <row r="732" ht="15.75" customHeight="1" spans="2:6">
      <c r="B732" s="67"/>
      <c r="C732" s="72" t="s">
        <v>114</v>
      </c>
      <c r="D732" s="18"/>
      <c r="E732" s="3"/>
      <c r="F732" s="68"/>
    </row>
    <row r="733" ht="16.5" customHeight="1" spans="2:6">
      <c r="B733" s="74"/>
      <c r="C733" s="76"/>
      <c r="D733" s="81"/>
      <c r="E733" s="76" t="s">
        <v>124</v>
      </c>
      <c r="F733" s="96"/>
    </row>
    <row r="735" ht="15.75" customHeight="1" spans="2:6">
      <c r="B735" s="57"/>
      <c r="C735" s="58">
        <v>48</v>
      </c>
      <c r="D735" s="59" t="s">
        <v>220</v>
      </c>
      <c r="E735" s="60"/>
      <c r="F735" s="61"/>
    </row>
    <row r="736" spans="2:6">
      <c r="B736" s="62">
        <v>0.08</v>
      </c>
      <c r="C736" s="3" t="s">
        <v>10</v>
      </c>
      <c r="D736" s="18" t="s">
        <v>82</v>
      </c>
      <c r="E736" s="65">
        <v>417.75</v>
      </c>
      <c r="F736" s="64">
        <f t="shared" ref="F736:F742" si="20">B736*E736</f>
        <v>33.42</v>
      </c>
    </row>
    <row r="737" spans="2:6">
      <c r="B737" s="62">
        <v>0.25</v>
      </c>
      <c r="C737" s="3" t="s">
        <v>10</v>
      </c>
      <c r="D737" s="18" t="s">
        <v>221</v>
      </c>
      <c r="E737" s="65">
        <v>3600</v>
      </c>
      <c r="F737" s="64">
        <f t="shared" si="20"/>
        <v>900</v>
      </c>
    </row>
    <row r="738" spans="2:6">
      <c r="B738" s="62">
        <v>0.25</v>
      </c>
      <c r="C738" s="3" t="s">
        <v>10</v>
      </c>
      <c r="D738" s="18" t="s">
        <v>75</v>
      </c>
      <c r="E738" s="65">
        <v>351.3</v>
      </c>
      <c r="F738" s="64">
        <f t="shared" si="20"/>
        <v>87.825</v>
      </c>
    </row>
    <row r="739" spans="2:6">
      <c r="B739" s="62">
        <v>5</v>
      </c>
      <c r="C739" s="3" t="s">
        <v>6</v>
      </c>
      <c r="D739" s="18" t="s">
        <v>14</v>
      </c>
      <c r="E739" s="65">
        <v>96.85</v>
      </c>
      <c r="F739" s="64">
        <f t="shared" si="20"/>
        <v>484.25</v>
      </c>
    </row>
    <row r="740" spans="2:6">
      <c r="B740" s="62">
        <v>0.2</v>
      </c>
      <c r="C740" s="3" t="s">
        <v>10</v>
      </c>
      <c r="D740" s="18" t="s">
        <v>68</v>
      </c>
      <c r="E740" s="65">
        <v>110.7</v>
      </c>
      <c r="F740" s="64">
        <f t="shared" si="20"/>
        <v>22.14</v>
      </c>
    </row>
    <row r="741" spans="2:6">
      <c r="B741" s="62">
        <f>0.065*10</f>
        <v>0.65</v>
      </c>
      <c r="C741" s="3" t="s">
        <v>10</v>
      </c>
      <c r="D741" s="18" t="s">
        <v>200</v>
      </c>
      <c r="E741" s="63"/>
      <c r="F741" s="64">
        <f t="shared" si="20"/>
        <v>0</v>
      </c>
    </row>
    <row r="742" spans="2:6">
      <c r="B742" s="62">
        <v>0.01</v>
      </c>
      <c r="C742" s="3" t="s">
        <v>10</v>
      </c>
      <c r="D742" s="18" t="s">
        <v>222</v>
      </c>
      <c r="E742" s="65">
        <v>7288.16</v>
      </c>
      <c r="F742" s="64">
        <f t="shared" si="20"/>
        <v>72.8816</v>
      </c>
    </row>
    <row r="743" ht="15.75" customHeight="1" spans="2:6">
      <c r="B743" s="67"/>
      <c r="C743" s="3"/>
      <c r="D743" s="18"/>
      <c r="E743" s="3"/>
      <c r="F743" s="68">
        <f>SUM(F736:F742)</f>
        <v>1600.5166</v>
      </c>
    </row>
    <row r="744" ht="15.75" customHeight="1" spans="2:6">
      <c r="B744" s="67" t="s">
        <v>47</v>
      </c>
      <c r="C744" s="104">
        <v>10</v>
      </c>
      <c r="D744" s="18" t="s">
        <v>69</v>
      </c>
      <c r="E744" s="3"/>
      <c r="F744" s="78"/>
    </row>
    <row r="745" ht="15.75" customHeight="1" spans="2:6">
      <c r="B745" s="67"/>
      <c r="C745" s="3"/>
      <c r="D745" s="69" t="s">
        <v>77</v>
      </c>
      <c r="E745" s="3"/>
      <c r="F745" s="68">
        <f>F743/C744</f>
        <v>160.05166</v>
      </c>
    </row>
    <row r="746" ht="15.75" customHeight="1" spans="2:6">
      <c r="B746" s="67"/>
      <c r="C746" s="3"/>
      <c r="D746" s="69" t="s">
        <v>26</v>
      </c>
      <c r="E746" s="70">
        <f>E3</f>
        <v>0.45</v>
      </c>
      <c r="F746" s="68">
        <f>F745*E746+F745</f>
        <v>232.074907</v>
      </c>
    </row>
    <row r="747" ht="15.75" customHeight="1" spans="2:6">
      <c r="B747" s="67"/>
      <c r="C747" s="3"/>
      <c r="D747" s="69" t="s">
        <v>29</v>
      </c>
      <c r="E747" s="70">
        <v>2.1</v>
      </c>
      <c r="F747" s="71">
        <f>F746*E747+F746</f>
        <v>719.4322117</v>
      </c>
    </row>
    <row r="748" ht="15.75" customHeight="1" spans="2:6">
      <c r="B748" s="67"/>
      <c r="C748" s="3"/>
      <c r="D748" s="69" t="s">
        <v>32</v>
      </c>
      <c r="E748" s="70">
        <v>0.21</v>
      </c>
      <c r="F748" s="68">
        <f>F747*1.21</f>
        <v>870.512976157</v>
      </c>
    </row>
    <row r="749" ht="15.75" customHeight="1" spans="2:6">
      <c r="B749" s="67"/>
      <c r="C749" s="72" t="s">
        <v>114</v>
      </c>
      <c r="D749" s="18"/>
      <c r="E749" s="3"/>
      <c r="F749" s="68"/>
    </row>
    <row r="750" ht="16.5" customHeight="1" spans="2:6">
      <c r="B750" s="74"/>
      <c r="C750" s="76"/>
      <c r="D750" s="81"/>
      <c r="E750" s="76" t="s">
        <v>139</v>
      </c>
      <c r="F750" s="96"/>
    </row>
    <row r="752" ht="15.75" customHeight="1" spans="2:6">
      <c r="B752" s="57"/>
      <c r="C752" s="58">
        <v>49</v>
      </c>
      <c r="D752" s="59" t="s">
        <v>223</v>
      </c>
      <c r="E752" s="60"/>
      <c r="F752" s="61"/>
    </row>
    <row r="753" spans="2:6">
      <c r="B753" s="62">
        <v>3</v>
      </c>
      <c r="C753" s="3" t="s">
        <v>6</v>
      </c>
      <c r="D753" s="18" t="s">
        <v>14</v>
      </c>
      <c r="E753" s="65">
        <v>96.85</v>
      </c>
      <c r="F753" s="64">
        <f t="shared" ref="F753:F758" si="21">B753*E753</f>
        <v>290.55</v>
      </c>
    </row>
    <row r="754" spans="2:6">
      <c r="B754" s="62">
        <v>0.05</v>
      </c>
      <c r="C754" s="3" t="s">
        <v>10</v>
      </c>
      <c r="D754" s="18" t="s">
        <v>68</v>
      </c>
      <c r="E754" s="65">
        <v>110.7</v>
      </c>
      <c r="F754" s="64">
        <f t="shared" si="21"/>
        <v>5.535</v>
      </c>
    </row>
    <row r="755" spans="2:6">
      <c r="B755" s="62">
        <v>0.2</v>
      </c>
      <c r="C755" s="3" t="s">
        <v>53</v>
      </c>
      <c r="D755" s="18" t="s">
        <v>180</v>
      </c>
      <c r="E755" s="65">
        <v>740</v>
      </c>
      <c r="F755" s="64">
        <f t="shared" si="21"/>
        <v>148</v>
      </c>
    </row>
    <row r="756" spans="2:6">
      <c r="B756" s="62">
        <v>0.3</v>
      </c>
      <c r="C756" s="3" t="s">
        <v>10</v>
      </c>
      <c r="D756" s="18" t="s">
        <v>224</v>
      </c>
      <c r="E756" s="65">
        <v>8783.2</v>
      </c>
      <c r="F756" s="64">
        <f t="shared" si="21"/>
        <v>2634.96</v>
      </c>
    </row>
    <row r="757" spans="2:6">
      <c r="B757" s="62">
        <v>0.2</v>
      </c>
      <c r="C757" s="3" t="s">
        <v>10</v>
      </c>
      <c r="D757" s="18" t="s">
        <v>75</v>
      </c>
      <c r="E757" s="65">
        <v>351.3</v>
      </c>
      <c r="F757" s="64">
        <f t="shared" si="21"/>
        <v>70.26</v>
      </c>
    </row>
    <row r="758" spans="2:6">
      <c r="B758" s="62">
        <f>0.03*9</f>
        <v>0.27</v>
      </c>
      <c r="C758" s="3" t="s">
        <v>10</v>
      </c>
      <c r="D758" s="18" t="s">
        <v>198</v>
      </c>
      <c r="E758" s="65">
        <v>14133.2</v>
      </c>
      <c r="F758" s="64">
        <f t="shared" si="21"/>
        <v>3815.964</v>
      </c>
    </row>
    <row r="759" ht="15.75" customHeight="1" spans="2:6">
      <c r="B759" s="67"/>
      <c r="C759" s="3"/>
      <c r="D759" s="18"/>
      <c r="E759" s="3"/>
      <c r="F759" s="68">
        <f>SUM(F753:F758)</f>
        <v>6965.269</v>
      </c>
    </row>
    <row r="760" ht="15.75" customHeight="1" spans="2:6">
      <c r="B760" s="67" t="s">
        <v>47</v>
      </c>
      <c r="C760" s="104">
        <v>9</v>
      </c>
      <c r="D760" s="18" t="s">
        <v>69</v>
      </c>
      <c r="E760" s="3"/>
      <c r="F760" s="78"/>
    </row>
    <row r="761" ht="15.75" customHeight="1" spans="2:6">
      <c r="B761" s="67"/>
      <c r="C761" s="3"/>
      <c r="D761" s="69" t="s">
        <v>77</v>
      </c>
      <c r="E761" s="3"/>
      <c r="F761" s="68">
        <f>F759/C760</f>
        <v>773.918777777778</v>
      </c>
    </row>
    <row r="762" ht="15.75" customHeight="1" spans="2:6">
      <c r="B762" s="67"/>
      <c r="C762" s="3"/>
      <c r="D762" s="69" t="s">
        <v>26</v>
      </c>
      <c r="E762" s="70">
        <f>E3</f>
        <v>0.45</v>
      </c>
      <c r="F762" s="68">
        <f>F761*E762+F761</f>
        <v>1122.18222777778</v>
      </c>
    </row>
    <row r="763" ht="15.75" customHeight="1" spans="2:6">
      <c r="B763" s="67"/>
      <c r="C763" s="3"/>
      <c r="D763" s="69" t="s">
        <v>29</v>
      </c>
      <c r="E763" s="70">
        <f>E4</f>
        <v>1.6</v>
      </c>
      <c r="F763" s="71">
        <f>F762*E763+F762</f>
        <v>2917.67379222222</v>
      </c>
    </row>
    <row r="764" ht="15.75" customHeight="1" spans="2:6">
      <c r="B764" s="67"/>
      <c r="C764" s="3"/>
      <c r="D764" s="69" t="s">
        <v>32</v>
      </c>
      <c r="E764" s="70">
        <v>0.21</v>
      </c>
      <c r="F764" s="68">
        <f>F763*1.21</f>
        <v>3530.38528858889</v>
      </c>
    </row>
    <row r="765" ht="15.75" customHeight="1" spans="2:6">
      <c r="B765" s="67"/>
      <c r="C765" s="72" t="s">
        <v>114</v>
      </c>
      <c r="D765" s="18"/>
      <c r="E765" s="3"/>
      <c r="F765" s="68"/>
    </row>
    <row r="766" ht="16.5" customHeight="1" spans="2:6">
      <c r="B766" s="74"/>
      <c r="C766" s="76"/>
      <c r="D766" s="81"/>
      <c r="E766" s="76" t="s">
        <v>124</v>
      </c>
      <c r="F766" s="96"/>
    </row>
    <row r="767" ht="15.75" customHeight="1"/>
    <row r="768" ht="15.75" customHeight="1" spans="2:6">
      <c r="B768" s="57"/>
      <c r="C768" s="58">
        <v>50</v>
      </c>
      <c r="D768" s="59" t="s">
        <v>225</v>
      </c>
      <c r="E768" s="60"/>
      <c r="F768" s="61"/>
    </row>
    <row r="769" spans="2:6">
      <c r="B769" s="62">
        <v>15</v>
      </c>
      <c r="C769" s="3" t="s">
        <v>6</v>
      </c>
      <c r="D769" s="18" t="s">
        <v>14</v>
      </c>
      <c r="E769" s="65">
        <v>96.85</v>
      </c>
      <c r="F769" s="64">
        <f t="shared" ref="F769:F776" si="22">B769*E769</f>
        <v>1452.75</v>
      </c>
    </row>
    <row r="770" spans="2:6">
      <c r="B770" s="62">
        <v>0.5</v>
      </c>
      <c r="C770" s="3" t="s">
        <v>10</v>
      </c>
      <c r="D770" s="18" t="s">
        <v>183</v>
      </c>
      <c r="E770" s="65">
        <v>3145</v>
      </c>
      <c r="F770" s="64">
        <f t="shared" si="22"/>
        <v>1572.5</v>
      </c>
    </row>
    <row r="771" spans="2:6">
      <c r="B771" s="62">
        <v>2</v>
      </c>
      <c r="C771" s="3" t="s">
        <v>6</v>
      </c>
      <c r="D771" s="18" t="s">
        <v>44</v>
      </c>
      <c r="E771" s="65">
        <v>2060</v>
      </c>
      <c r="F771" s="64">
        <f t="shared" si="22"/>
        <v>4120</v>
      </c>
    </row>
    <row r="772" spans="2:6">
      <c r="B772" s="62">
        <v>0.35</v>
      </c>
      <c r="C772" s="3" t="s">
        <v>10</v>
      </c>
      <c r="D772" s="18" t="s">
        <v>68</v>
      </c>
      <c r="E772" s="65">
        <v>110.7</v>
      </c>
      <c r="F772" s="64">
        <f t="shared" si="22"/>
        <v>38.745</v>
      </c>
    </row>
    <row r="773" spans="2:6">
      <c r="B773" s="62">
        <v>2</v>
      </c>
      <c r="C773" s="3" t="s">
        <v>6</v>
      </c>
      <c r="D773" s="18" t="s">
        <v>45</v>
      </c>
      <c r="E773" s="65">
        <v>8.22779922779923</v>
      </c>
      <c r="F773" s="64">
        <f t="shared" si="22"/>
        <v>16.4555984555985</v>
      </c>
    </row>
    <row r="774" spans="2:6">
      <c r="B774" s="62">
        <v>4</v>
      </c>
      <c r="C774" s="3" t="s">
        <v>6</v>
      </c>
      <c r="D774" s="18" t="s">
        <v>46</v>
      </c>
      <c r="E774" s="63"/>
      <c r="F774" s="64">
        <f t="shared" si="22"/>
        <v>0</v>
      </c>
    </row>
    <row r="775" spans="2:6">
      <c r="B775" s="62">
        <v>1</v>
      </c>
      <c r="C775" s="3" t="s">
        <v>6</v>
      </c>
      <c r="D775" s="18" t="s">
        <v>49</v>
      </c>
      <c r="E775" s="63"/>
      <c r="F775" s="64">
        <f t="shared" si="22"/>
        <v>0</v>
      </c>
    </row>
    <row r="776" spans="2:6">
      <c r="B776" s="62">
        <v>0.05</v>
      </c>
      <c r="C776" s="3" t="s">
        <v>10</v>
      </c>
      <c r="D776" s="18" t="s">
        <v>226</v>
      </c>
      <c r="E776" s="65">
        <v>12755.95</v>
      </c>
      <c r="F776" s="64">
        <f t="shared" si="22"/>
        <v>637.7975</v>
      </c>
    </row>
    <row r="777" ht="15.75" customHeight="1" spans="2:6">
      <c r="B777" s="67"/>
      <c r="C777" s="3"/>
      <c r="D777" s="18"/>
      <c r="E777" s="3"/>
      <c r="F777" s="68">
        <f>SUM(F769:F776)</f>
        <v>7838.2480984556</v>
      </c>
    </row>
    <row r="778" ht="15.75" customHeight="1" spans="2:6">
      <c r="B778" s="67" t="s">
        <v>47</v>
      </c>
      <c r="C778" s="104">
        <v>12</v>
      </c>
      <c r="D778" s="18" t="s">
        <v>69</v>
      </c>
      <c r="E778" s="3"/>
      <c r="F778" s="78"/>
    </row>
    <row r="779" ht="15.75" customHeight="1" spans="2:6">
      <c r="B779" s="67"/>
      <c r="C779" s="3"/>
      <c r="D779" s="69" t="s">
        <v>77</v>
      </c>
      <c r="E779" s="3"/>
      <c r="F779" s="68">
        <f>F777/C778</f>
        <v>653.187341537967</v>
      </c>
    </row>
    <row r="780" ht="15.75" customHeight="1" spans="2:6">
      <c r="B780" s="67"/>
      <c r="C780" s="3"/>
      <c r="D780" s="69" t="s">
        <v>26</v>
      </c>
      <c r="E780" s="70">
        <f>E3</f>
        <v>0.45</v>
      </c>
      <c r="F780" s="68">
        <f>F779*E780+F779</f>
        <v>947.121645230051</v>
      </c>
    </row>
    <row r="781" ht="15.75" customHeight="1" spans="2:6">
      <c r="B781" s="67"/>
      <c r="C781" s="3"/>
      <c r="D781" s="69" t="s">
        <v>29</v>
      </c>
      <c r="E781" s="70">
        <v>0.7</v>
      </c>
      <c r="F781" s="71">
        <f>F780*E781+F780</f>
        <v>1610.10679689109</v>
      </c>
    </row>
    <row r="782" ht="15.75" customHeight="1" spans="2:6">
      <c r="B782" s="67"/>
      <c r="C782" s="3"/>
      <c r="D782" s="69" t="s">
        <v>32</v>
      </c>
      <c r="E782" s="70">
        <v>0.21</v>
      </c>
      <c r="F782" s="68">
        <f>F781*1.21</f>
        <v>1948.22922423822</v>
      </c>
    </row>
    <row r="783" ht="15.75" customHeight="1" spans="2:6">
      <c r="B783" s="67"/>
      <c r="C783" s="72" t="s">
        <v>114</v>
      </c>
      <c r="D783" s="18"/>
      <c r="E783" s="3"/>
      <c r="F783" s="68"/>
    </row>
    <row r="784" ht="16.5" customHeight="1" spans="2:6">
      <c r="B784" s="74"/>
      <c r="C784" s="76"/>
      <c r="D784" s="81"/>
      <c r="E784" s="76" t="s">
        <v>204</v>
      </c>
      <c r="F784" s="96"/>
    </row>
    <row r="786" ht="15.75" customHeight="1" spans="2:6">
      <c r="B786" s="57"/>
      <c r="C786" s="58">
        <v>51</v>
      </c>
      <c r="D786" s="59" t="s">
        <v>227</v>
      </c>
      <c r="E786" s="60"/>
      <c r="F786" s="61"/>
    </row>
    <row r="787" spans="2:6">
      <c r="B787" s="62">
        <v>1</v>
      </c>
      <c r="C787" s="3" t="s">
        <v>53</v>
      </c>
      <c r="D787" s="18" t="s">
        <v>180</v>
      </c>
      <c r="E787" s="65">
        <v>740</v>
      </c>
      <c r="F787" s="64">
        <f t="shared" ref="F787:F792" si="23">B787*E787</f>
        <v>740</v>
      </c>
    </row>
    <row r="788" spans="2:6">
      <c r="B788" s="62">
        <v>0.4</v>
      </c>
      <c r="C788" s="3" t="s">
        <v>10</v>
      </c>
      <c r="D788" s="18" t="s">
        <v>82</v>
      </c>
      <c r="E788" s="65">
        <v>417.75</v>
      </c>
      <c r="F788" s="64">
        <f t="shared" si="23"/>
        <v>167.1</v>
      </c>
    </row>
    <row r="789" spans="2:6">
      <c r="B789" s="62">
        <v>6</v>
      </c>
      <c r="C789" s="3" t="s">
        <v>6</v>
      </c>
      <c r="D789" s="18" t="s">
        <v>14</v>
      </c>
      <c r="E789" s="63"/>
      <c r="F789" s="64">
        <f t="shared" si="23"/>
        <v>0</v>
      </c>
    </row>
    <row r="790" spans="2:6">
      <c r="B790" s="62">
        <v>0.15</v>
      </c>
      <c r="C790" s="3" t="s">
        <v>53</v>
      </c>
      <c r="D790" s="18" t="s">
        <v>55</v>
      </c>
      <c r="E790" s="65">
        <v>943.333333333333</v>
      </c>
      <c r="F790" s="64">
        <f t="shared" si="23"/>
        <v>141.5</v>
      </c>
    </row>
    <row r="791" spans="2:6">
      <c r="B791" s="62">
        <v>1.5</v>
      </c>
      <c r="C791" s="3" t="s">
        <v>10</v>
      </c>
      <c r="D791" s="18" t="s">
        <v>228</v>
      </c>
      <c r="E791" s="65">
        <v>439.655</v>
      </c>
      <c r="F791" s="64">
        <f t="shared" si="23"/>
        <v>659.4825</v>
      </c>
    </row>
    <row r="792" spans="2:6">
      <c r="B792" s="62">
        <v>0.75</v>
      </c>
      <c r="C792" s="3" t="s">
        <v>10</v>
      </c>
      <c r="D792" s="18" t="s">
        <v>200</v>
      </c>
      <c r="E792" s="63"/>
      <c r="F792" s="64">
        <f t="shared" si="23"/>
        <v>0</v>
      </c>
    </row>
    <row r="793" ht="15.75" customHeight="1" spans="2:6">
      <c r="B793" s="67"/>
      <c r="C793" s="3"/>
      <c r="D793" s="18"/>
      <c r="E793" s="3"/>
      <c r="F793" s="68">
        <f>SUM(F787:F792)</f>
        <v>1708.0825</v>
      </c>
    </row>
    <row r="794" ht="15.75" customHeight="1" spans="2:6">
      <c r="B794" s="67" t="s">
        <v>47</v>
      </c>
      <c r="C794" s="104">
        <v>15</v>
      </c>
      <c r="D794" s="18" t="s">
        <v>69</v>
      </c>
      <c r="E794" s="3"/>
      <c r="F794" s="78"/>
    </row>
    <row r="795" ht="15.75" customHeight="1" spans="2:6">
      <c r="B795" s="67"/>
      <c r="C795" s="3"/>
      <c r="D795" s="69" t="s">
        <v>77</v>
      </c>
      <c r="E795" s="3"/>
      <c r="F795" s="68">
        <f>F793/C794</f>
        <v>113.872166666667</v>
      </c>
    </row>
    <row r="796" ht="15.75" customHeight="1" spans="2:6">
      <c r="B796" s="67"/>
      <c r="C796" s="3"/>
      <c r="D796" s="69" t="s">
        <v>26</v>
      </c>
      <c r="E796" s="70">
        <f>E3</f>
        <v>0.45</v>
      </c>
      <c r="F796" s="68">
        <f>F795*E796+F795</f>
        <v>165.114641666667</v>
      </c>
    </row>
    <row r="797" ht="15.75" customHeight="1" spans="2:6">
      <c r="B797" s="67"/>
      <c r="C797" s="3"/>
      <c r="D797" s="69" t="s">
        <v>29</v>
      </c>
      <c r="E797" s="70">
        <v>2.3</v>
      </c>
      <c r="F797" s="71">
        <f>F796*E797+F796</f>
        <v>544.8783175</v>
      </c>
    </row>
    <row r="798" ht="15.75" customHeight="1" spans="2:6">
      <c r="B798" s="67"/>
      <c r="C798" s="3"/>
      <c r="D798" s="69" t="s">
        <v>32</v>
      </c>
      <c r="E798" s="70">
        <v>0.21</v>
      </c>
      <c r="F798" s="68">
        <f>F797*1.21</f>
        <v>659.302764175</v>
      </c>
    </row>
    <row r="799" ht="15.75" customHeight="1" spans="2:6">
      <c r="B799" s="67"/>
      <c r="C799" s="72" t="s">
        <v>114</v>
      </c>
      <c r="D799" s="18"/>
      <c r="E799" s="3"/>
      <c r="F799" s="68"/>
    </row>
    <row r="800" ht="16.5" customHeight="1" spans="2:6">
      <c r="B800" s="74"/>
      <c r="C800" s="76"/>
      <c r="D800" s="81"/>
      <c r="E800" s="76" t="s">
        <v>163</v>
      </c>
      <c r="F800" s="96"/>
    </row>
    <row r="803" ht="15.75" customHeight="1" spans="2:6">
      <c r="B803" s="57"/>
      <c r="C803" s="58">
        <v>52</v>
      </c>
      <c r="D803" s="59" t="s">
        <v>229</v>
      </c>
      <c r="E803" s="60"/>
      <c r="F803" s="61"/>
    </row>
    <row r="804" spans="2:6">
      <c r="B804" s="62">
        <v>0.43</v>
      </c>
      <c r="C804" s="3" t="s">
        <v>10</v>
      </c>
      <c r="D804" s="18" t="s">
        <v>230</v>
      </c>
      <c r="E804" s="65">
        <v>14666.6666666667</v>
      </c>
      <c r="F804" s="64">
        <f t="shared" ref="F804:F813" si="24">B804*E804</f>
        <v>6306.66666666667</v>
      </c>
    </row>
    <row r="805" spans="2:6">
      <c r="B805" s="62">
        <v>0.55</v>
      </c>
      <c r="C805" s="3" t="s">
        <v>10</v>
      </c>
      <c r="D805" s="18" t="s">
        <v>231</v>
      </c>
      <c r="E805" s="63"/>
      <c r="F805" s="64">
        <f t="shared" si="24"/>
        <v>0</v>
      </c>
    </row>
    <row r="806" spans="2:6">
      <c r="B806" s="62">
        <v>0.47</v>
      </c>
      <c r="C806" s="3" t="s">
        <v>10</v>
      </c>
      <c r="D806" s="18" t="s">
        <v>232</v>
      </c>
      <c r="E806" s="65">
        <v>1585</v>
      </c>
      <c r="F806" s="64">
        <f t="shared" si="24"/>
        <v>744.95</v>
      </c>
    </row>
    <row r="807" spans="2:6">
      <c r="B807" s="62">
        <v>0.3</v>
      </c>
      <c r="C807" s="3" t="s">
        <v>10</v>
      </c>
      <c r="D807" s="18" t="s">
        <v>233</v>
      </c>
      <c r="E807" s="65">
        <v>510</v>
      </c>
      <c r="F807" s="64">
        <f t="shared" si="24"/>
        <v>153</v>
      </c>
    </row>
    <row r="808" spans="2:6">
      <c r="B808" s="62">
        <v>0.22</v>
      </c>
      <c r="C808" s="3" t="s">
        <v>10</v>
      </c>
      <c r="D808" s="18" t="s">
        <v>234</v>
      </c>
      <c r="E808" s="65">
        <v>3924.49</v>
      </c>
      <c r="F808" s="64">
        <f t="shared" si="24"/>
        <v>863.3878</v>
      </c>
    </row>
    <row r="809" spans="2:6">
      <c r="B809" s="62">
        <v>0.97</v>
      </c>
      <c r="C809" s="3" t="s">
        <v>10</v>
      </c>
      <c r="D809" s="18" t="s">
        <v>235</v>
      </c>
      <c r="E809" s="65">
        <v>2958</v>
      </c>
      <c r="F809" s="64">
        <f t="shared" si="24"/>
        <v>2869.26</v>
      </c>
    </row>
    <row r="810" spans="2:6">
      <c r="B810" s="62">
        <v>0.45</v>
      </c>
      <c r="C810" s="3" t="s">
        <v>10</v>
      </c>
      <c r="D810" s="18" t="s">
        <v>236</v>
      </c>
      <c r="E810" s="65">
        <v>876.5</v>
      </c>
      <c r="F810" s="64">
        <f t="shared" si="24"/>
        <v>394.425</v>
      </c>
    </row>
    <row r="811" spans="2:6">
      <c r="B811" s="62">
        <v>1.55</v>
      </c>
      <c r="C811" s="3" t="s">
        <v>10</v>
      </c>
      <c r="D811" s="18" t="s">
        <v>237</v>
      </c>
      <c r="E811" s="63"/>
      <c r="F811" s="64">
        <f t="shared" si="24"/>
        <v>0</v>
      </c>
    </row>
    <row r="812" spans="2:6">
      <c r="B812" s="62">
        <v>0.12</v>
      </c>
      <c r="C812" s="3" t="s">
        <v>10</v>
      </c>
      <c r="D812" s="18" t="s">
        <v>68</v>
      </c>
      <c r="E812" s="65">
        <v>110.7</v>
      </c>
      <c r="F812" s="64">
        <f t="shared" si="24"/>
        <v>13.284</v>
      </c>
    </row>
    <row r="813" spans="2:6">
      <c r="B813" s="62"/>
      <c r="C813" s="3"/>
      <c r="D813" s="18"/>
      <c r="E813" s="6"/>
      <c r="F813" s="64">
        <f t="shared" si="24"/>
        <v>0</v>
      </c>
    </row>
    <row r="814" ht="15.75" customHeight="1" spans="2:6">
      <c r="B814" s="67"/>
      <c r="C814" s="3"/>
      <c r="D814" s="18"/>
      <c r="E814" s="3"/>
      <c r="F814" s="68">
        <f>SUM(F804:F813)</f>
        <v>11344.9734666667</v>
      </c>
    </row>
    <row r="815" ht="15.75" customHeight="1" spans="2:6">
      <c r="B815" s="67" t="s">
        <v>47</v>
      </c>
      <c r="C815" s="104">
        <v>8</v>
      </c>
      <c r="D815" s="18" t="s">
        <v>69</v>
      </c>
      <c r="E815" s="3"/>
      <c r="F815" s="78"/>
    </row>
    <row r="816" ht="15.75" customHeight="1" spans="2:6">
      <c r="B816" s="67"/>
      <c r="C816" s="3"/>
      <c r="D816" s="69" t="s">
        <v>77</v>
      </c>
      <c r="E816" s="3"/>
      <c r="F816" s="68">
        <f>F814/C815</f>
        <v>1418.12168333333</v>
      </c>
    </row>
    <row r="817" ht="15.75" customHeight="1" spans="2:6">
      <c r="B817" s="67"/>
      <c r="C817" s="3"/>
      <c r="D817" s="69" t="s">
        <v>26</v>
      </c>
      <c r="E817" s="70">
        <f>E3</f>
        <v>0.45</v>
      </c>
      <c r="F817" s="68">
        <f>F816*E817+F816</f>
        <v>2056.27644083333</v>
      </c>
    </row>
    <row r="818" ht="15.75" customHeight="1" spans="2:6">
      <c r="B818" s="67"/>
      <c r="C818" s="3"/>
      <c r="D818" s="69" t="s">
        <v>29</v>
      </c>
      <c r="E818" s="70">
        <f>E4</f>
        <v>1.6</v>
      </c>
      <c r="F818" s="71">
        <f>F817*E818+F817</f>
        <v>5346.31874616667</v>
      </c>
    </row>
    <row r="819" ht="15.75" customHeight="1" spans="2:6">
      <c r="B819" s="67"/>
      <c r="C819" s="3"/>
      <c r="D819" s="69" t="s">
        <v>32</v>
      </c>
      <c r="E819" s="70">
        <v>0.21</v>
      </c>
      <c r="F819" s="68">
        <f>F818*1.21</f>
        <v>6469.04568286167</v>
      </c>
    </row>
    <row r="820" ht="15.75" customHeight="1" spans="2:6">
      <c r="B820" s="67"/>
      <c r="C820" s="72" t="s">
        <v>114</v>
      </c>
      <c r="D820" s="18"/>
      <c r="E820" s="3"/>
      <c r="F820" s="68"/>
    </row>
    <row r="821" ht="16.5" customHeight="1" spans="2:6">
      <c r="B821" s="74"/>
      <c r="C821" s="76"/>
      <c r="D821" s="81"/>
      <c r="E821" s="76" t="s">
        <v>238</v>
      </c>
      <c r="F821" s="96"/>
    </row>
    <row r="822" ht="15.75"/>
    <row r="823" ht="15.75" customHeight="1" spans="2:6">
      <c r="B823" s="57"/>
      <c r="C823" s="58">
        <v>55</v>
      </c>
      <c r="D823" s="59" t="s">
        <v>239</v>
      </c>
      <c r="E823" s="60"/>
      <c r="F823" s="61"/>
    </row>
    <row r="824" spans="2:6">
      <c r="B824" s="62"/>
      <c r="C824" s="3" t="s">
        <v>240</v>
      </c>
      <c r="D824" s="18" t="s">
        <v>183</v>
      </c>
      <c r="E824" s="65">
        <v>3145</v>
      </c>
      <c r="F824" s="64">
        <f>B824*E824</f>
        <v>0</v>
      </c>
    </row>
    <row r="825" spans="2:6">
      <c r="B825" s="62"/>
      <c r="C825" s="3" t="s">
        <v>10</v>
      </c>
      <c r="D825" s="18" t="s">
        <v>68</v>
      </c>
      <c r="E825" s="65">
        <v>110.7</v>
      </c>
      <c r="F825" s="64">
        <f>B825*E825</f>
        <v>0</v>
      </c>
    </row>
    <row r="826" spans="2:6">
      <c r="B826" s="62"/>
      <c r="C826" s="3" t="s">
        <v>10</v>
      </c>
      <c r="D826" s="18" t="s">
        <v>241</v>
      </c>
      <c r="E826" s="65">
        <v>2818.8</v>
      </c>
      <c r="F826" s="64">
        <f>B826*E826</f>
        <v>0</v>
      </c>
    </row>
    <row r="827" spans="2:6">
      <c r="B827" s="62"/>
      <c r="C827" s="3"/>
      <c r="D827" s="18"/>
      <c r="E827" s="6"/>
      <c r="F827" s="64">
        <f>B827*E827</f>
        <v>0</v>
      </c>
    </row>
    <row r="828" ht="16.5" spans="2:6">
      <c r="B828" s="67"/>
      <c r="C828" s="3"/>
      <c r="D828" s="18"/>
      <c r="E828" s="3"/>
      <c r="F828" s="68">
        <f>SUM(F824:F827)</f>
        <v>0</v>
      </c>
    </row>
    <row r="829" ht="15.75" customHeight="1" spans="2:6">
      <c r="B829" s="67" t="s">
        <v>47</v>
      </c>
      <c r="C829" s="104">
        <v>0</v>
      </c>
      <c r="D829" s="18" t="s">
        <v>69</v>
      </c>
      <c r="E829" s="3"/>
      <c r="F829" s="78"/>
    </row>
    <row r="830" ht="15.75" customHeight="1" spans="2:6">
      <c r="B830" s="67"/>
      <c r="C830" s="3"/>
      <c r="D830" s="69" t="s">
        <v>77</v>
      </c>
      <c r="E830" s="3"/>
      <c r="F830" s="68" t="e">
        <f>F828/C829</f>
        <v>#DIV/0!</v>
      </c>
    </row>
    <row r="831" ht="15.75" customHeight="1" spans="2:6">
      <c r="B831" s="67"/>
      <c r="C831" s="3"/>
      <c r="D831" s="69" t="s">
        <v>26</v>
      </c>
      <c r="E831" s="70">
        <f>E3</f>
        <v>0.45</v>
      </c>
      <c r="F831" s="68" t="e">
        <f>F830*E831+F830</f>
        <v>#DIV/0!</v>
      </c>
    </row>
    <row r="832" ht="15.75" customHeight="1" spans="2:6">
      <c r="B832" s="67"/>
      <c r="C832" s="3"/>
      <c r="D832" s="69" t="s">
        <v>29</v>
      </c>
      <c r="E832" s="70">
        <f>E4</f>
        <v>1.6</v>
      </c>
      <c r="F832" s="71" t="e">
        <f>F831*E832+F831</f>
        <v>#DIV/0!</v>
      </c>
    </row>
    <row r="833" ht="15.75" customHeight="1" spans="2:6">
      <c r="B833" s="67"/>
      <c r="C833" s="3"/>
      <c r="D833" s="69" t="s">
        <v>32</v>
      </c>
      <c r="E833" s="70">
        <v>0.21</v>
      </c>
      <c r="F833" s="68" t="e">
        <f>F832*1.21</f>
        <v>#DIV/0!</v>
      </c>
    </row>
    <row r="834" ht="15.75" customHeight="1" spans="2:6">
      <c r="B834" s="67"/>
      <c r="C834" s="72" t="s">
        <v>114</v>
      </c>
      <c r="D834" s="18"/>
      <c r="E834" s="3"/>
      <c r="F834" s="68"/>
    </row>
    <row r="835" ht="15.75" customHeight="1" spans="2:6">
      <c r="B835" s="74"/>
      <c r="C835" s="76"/>
      <c r="D835" s="81"/>
      <c r="E835" s="76" t="s">
        <v>124</v>
      </c>
      <c r="F835" s="96"/>
    </row>
    <row r="836" ht="16.5" customHeight="1"/>
    <row r="837" ht="15.75" spans="2:6">
      <c r="B837" s="57"/>
      <c r="C837" s="58">
        <v>53</v>
      </c>
      <c r="D837" s="59" t="s">
        <v>242</v>
      </c>
      <c r="E837" s="60"/>
      <c r="F837" s="61"/>
    </row>
    <row r="838" ht="15.75" customHeight="1" spans="2:6">
      <c r="B838" s="62">
        <v>0.13</v>
      </c>
      <c r="C838" s="3" t="s">
        <v>10</v>
      </c>
      <c r="D838" s="18" t="s">
        <v>200</v>
      </c>
      <c r="E838" s="63"/>
      <c r="F838" s="64">
        <f>B838*E838</f>
        <v>0</v>
      </c>
    </row>
    <row r="839" spans="2:6">
      <c r="B839" s="62">
        <v>0.05</v>
      </c>
      <c r="C839" s="3" t="s">
        <v>10</v>
      </c>
      <c r="D839" s="18" t="s">
        <v>228</v>
      </c>
      <c r="E839" s="65">
        <v>439.655</v>
      </c>
      <c r="F839" s="64">
        <f>B839*E839</f>
        <v>21.98275</v>
      </c>
    </row>
    <row r="840" spans="2:6">
      <c r="B840" s="62">
        <v>0.03</v>
      </c>
      <c r="C840" s="3" t="s">
        <v>10</v>
      </c>
      <c r="D840" s="18" t="s">
        <v>243</v>
      </c>
      <c r="E840" s="63"/>
      <c r="F840" s="64">
        <f>B840*E840</f>
        <v>0</v>
      </c>
    </row>
    <row r="841" spans="2:6">
      <c r="B841" s="62">
        <v>0.025</v>
      </c>
      <c r="C841" s="3" t="s">
        <v>10</v>
      </c>
      <c r="D841" s="18" t="s">
        <v>244</v>
      </c>
      <c r="E841" s="65">
        <v>879</v>
      </c>
      <c r="F841" s="64">
        <f>B841*E841</f>
        <v>21.975</v>
      </c>
    </row>
    <row r="842" spans="2:6">
      <c r="B842" s="62">
        <v>0.015</v>
      </c>
      <c r="C842" s="3" t="s">
        <v>10</v>
      </c>
      <c r="D842" s="18" t="s">
        <v>245</v>
      </c>
      <c r="E842" s="63"/>
      <c r="F842" s="64">
        <f>B842*E842</f>
        <v>0</v>
      </c>
    </row>
    <row r="843" ht="15.75" spans="2:6">
      <c r="B843" s="67"/>
      <c r="C843" s="3"/>
      <c r="D843" s="18"/>
      <c r="E843" s="3"/>
      <c r="F843" s="68">
        <f>SUM(F838:F842)</f>
        <v>43.95775</v>
      </c>
    </row>
    <row r="844" ht="15.75" customHeight="1" spans="2:6">
      <c r="B844" s="67" t="s">
        <v>47</v>
      </c>
      <c r="C844" s="104">
        <v>1</v>
      </c>
      <c r="D844" s="18" t="s">
        <v>69</v>
      </c>
      <c r="E844" s="3"/>
      <c r="F844" s="78"/>
    </row>
    <row r="845" ht="15.75" customHeight="1" spans="2:6">
      <c r="B845" s="67"/>
      <c r="C845" s="3"/>
      <c r="D845" s="69" t="s">
        <v>77</v>
      </c>
      <c r="E845" s="3"/>
      <c r="F845" s="68">
        <f>F843/C844</f>
        <v>43.95775</v>
      </c>
    </row>
    <row r="846" ht="15.75" customHeight="1" spans="2:6">
      <c r="B846" s="67"/>
      <c r="C846" s="3"/>
      <c r="D846" s="69" t="s">
        <v>26</v>
      </c>
      <c r="E846" s="70">
        <f>E3</f>
        <v>0.45</v>
      </c>
      <c r="F846" s="68">
        <f>F845*E846+F845</f>
        <v>63.7387375</v>
      </c>
    </row>
    <row r="847" ht="15.75" customHeight="1" spans="2:6">
      <c r="B847" s="67"/>
      <c r="C847" s="3"/>
      <c r="D847" s="69" t="s">
        <v>29</v>
      </c>
      <c r="E847" s="70">
        <f>E4</f>
        <v>1.6</v>
      </c>
      <c r="F847" s="71">
        <f>F846*E847+F846</f>
        <v>165.7207175</v>
      </c>
    </row>
    <row r="848" ht="15.75" customHeight="1" spans="2:6">
      <c r="B848" s="67"/>
      <c r="C848" s="3"/>
      <c r="D848" s="69" t="s">
        <v>32</v>
      </c>
      <c r="E848" s="70">
        <v>0.21</v>
      </c>
      <c r="F848" s="68">
        <f>F847*1.21</f>
        <v>200.522068175</v>
      </c>
    </row>
    <row r="849" ht="15.75" customHeight="1" spans="2:6">
      <c r="B849" s="67"/>
      <c r="C849" s="72" t="s">
        <v>246</v>
      </c>
      <c r="D849" s="18"/>
      <c r="E849" s="3"/>
      <c r="F849" s="68"/>
    </row>
    <row r="850" ht="15.75" customHeight="1" spans="2:6">
      <c r="B850" s="74"/>
      <c r="C850" s="76"/>
      <c r="D850" s="81"/>
      <c r="E850" s="76" t="s">
        <v>163</v>
      </c>
      <c r="F850" s="96"/>
    </row>
    <row r="851" ht="16.5" customHeight="1"/>
    <row r="852" ht="15.75" spans="2:6">
      <c r="B852" s="57"/>
      <c r="C852" s="58">
        <v>54</v>
      </c>
      <c r="D852" s="59" t="s">
        <v>247</v>
      </c>
      <c r="E852" s="60"/>
      <c r="F852" s="61"/>
    </row>
    <row r="853" ht="15.75" customHeight="1" spans="2:6">
      <c r="B853" s="62">
        <v>18</v>
      </c>
      <c r="C853" s="3" t="s">
        <v>6</v>
      </c>
      <c r="D853" s="18" t="s">
        <v>14</v>
      </c>
      <c r="E853" s="65">
        <v>96.85</v>
      </c>
      <c r="F853" s="64">
        <f>B853*E853</f>
        <v>1743.3</v>
      </c>
    </row>
    <row r="854" spans="2:6">
      <c r="B854" s="62">
        <v>0.26</v>
      </c>
      <c r="C854" s="3" t="s">
        <v>53</v>
      </c>
      <c r="D854" s="18" t="s">
        <v>248</v>
      </c>
      <c r="E854" s="65">
        <v>1064</v>
      </c>
      <c r="F854" s="64">
        <f>B854*E854</f>
        <v>276.64</v>
      </c>
    </row>
    <row r="855" spans="2:6">
      <c r="B855" s="62">
        <v>0.76</v>
      </c>
      <c r="C855" s="3" t="s">
        <v>10</v>
      </c>
      <c r="D855" s="18" t="s">
        <v>183</v>
      </c>
      <c r="E855" s="65">
        <v>3145</v>
      </c>
      <c r="F855" s="64">
        <f>B855*E855</f>
        <v>2390.2</v>
      </c>
    </row>
    <row r="856" spans="2:6">
      <c r="B856" s="62">
        <v>0.27</v>
      </c>
      <c r="C856" s="3" t="s">
        <v>10</v>
      </c>
      <c r="D856" s="18" t="s">
        <v>68</v>
      </c>
      <c r="E856" s="65">
        <v>110.7</v>
      </c>
      <c r="F856" s="64">
        <f>B856*E856</f>
        <v>29.889</v>
      </c>
    </row>
    <row r="857" spans="2:6">
      <c r="B857" s="62">
        <v>0.03</v>
      </c>
      <c r="C857" s="3" t="s">
        <v>10</v>
      </c>
      <c r="D857" s="18" t="s">
        <v>202</v>
      </c>
      <c r="E857" s="65">
        <v>14188</v>
      </c>
      <c r="F857" s="64">
        <f>B857*E857</f>
        <v>425.64</v>
      </c>
    </row>
    <row r="858" ht="15.75" customHeight="1" spans="2:6">
      <c r="B858" s="67"/>
      <c r="C858" s="3"/>
      <c r="D858" s="18"/>
      <c r="E858" s="3"/>
      <c r="F858" s="68">
        <f>SUM(F853:F857)</f>
        <v>4865.669</v>
      </c>
    </row>
    <row r="859" ht="15.75" customHeight="1" spans="2:6">
      <c r="B859" s="67" t="s">
        <v>47</v>
      </c>
      <c r="C859" s="104">
        <v>26</v>
      </c>
      <c r="D859" s="18" t="s">
        <v>69</v>
      </c>
      <c r="E859" s="3"/>
      <c r="F859" s="78"/>
    </row>
    <row r="860" ht="15.75" customHeight="1" spans="2:6">
      <c r="B860" s="67"/>
      <c r="C860" s="3"/>
      <c r="D860" s="69" t="s">
        <v>77</v>
      </c>
      <c r="E860" s="3"/>
      <c r="F860" s="68">
        <f>F858/C859</f>
        <v>187.141115384615</v>
      </c>
    </row>
    <row r="861" ht="15.75" customHeight="1" spans="2:6">
      <c r="B861" s="67"/>
      <c r="C861" s="3"/>
      <c r="D861" s="69" t="s">
        <v>26</v>
      </c>
      <c r="E861" s="70">
        <f>E3</f>
        <v>0.45</v>
      </c>
      <c r="F861" s="68">
        <f>F860*E861+F860</f>
        <v>271.354617307692</v>
      </c>
    </row>
    <row r="862" ht="15.75" customHeight="1" spans="2:6">
      <c r="B862" s="67"/>
      <c r="C862" s="3"/>
      <c r="D862" s="69" t="s">
        <v>29</v>
      </c>
      <c r="E862" s="70">
        <f>E4</f>
        <v>1.6</v>
      </c>
      <c r="F862" s="71">
        <f>F861*E862+F861</f>
        <v>705.522005</v>
      </c>
    </row>
    <row r="863" ht="15.75" customHeight="1" spans="2:6">
      <c r="B863" s="67"/>
      <c r="C863" s="3"/>
      <c r="D863" s="69" t="s">
        <v>32</v>
      </c>
      <c r="E863" s="70">
        <v>0.21</v>
      </c>
      <c r="F863" s="68">
        <f>F862*1.21</f>
        <v>853.68162605</v>
      </c>
    </row>
    <row r="864" ht="15.75" customHeight="1" spans="2:6">
      <c r="B864" s="67"/>
      <c r="C864" s="72" t="s">
        <v>114</v>
      </c>
      <c r="D864" s="18"/>
      <c r="E864" s="3"/>
      <c r="F864" s="68"/>
    </row>
    <row r="865" ht="16.5" customHeight="1" spans="2:6">
      <c r="B865" s="74"/>
      <c r="C865" s="76"/>
      <c r="D865" s="81"/>
      <c r="E865" s="76" t="s">
        <v>124</v>
      </c>
      <c r="F865" s="96"/>
    </row>
    <row r="866" ht="15.75"/>
    <row r="867" ht="15.75" customHeight="1" spans="2:6">
      <c r="B867" s="57"/>
      <c r="C867" s="58">
        <v>56</v>
      </c>
      <c r="D867" s="59" t="s">
        <v>249</v>
      </c>
      <c r="E867" s="60"/>
      <c r="F867" s="61"/>
    </row>
    <row r="868" spans="2:6">
      <c r="B868" s="62">
        <v>0.18</v>
      </c>
      <c r="C868" s="3" t="s">
        <v>10</v>
      </c>
      <c r="D868" s="18" t="s">
        <v>250</v>
      </c>
      <c r="E868" s="65">
        <v>1409.5</v>
      </c>
      <c r="F868" s="64">
        <f>B868*E868</f>
        <v>253.71</v>
      </c>
    </row>
    <row r="869" spans="2:6">
      <c r="B869" s="62">
        <v>0.02</v>
      </c>
      <c r="C869" s="3" t="s">
        <v>10</v>
      </c>
      <c r="D869" s="18" t="s">
        <v>251</v>
      </c>
      <c r="E869" s="63"/>
      <c r="F869" s="64">
        <f>B869*E869</f>
        <v>0</v>
      </c>
    </row>
    <row r="870" spans="2:6">
      <c r="B870" s="62">
        <v>0.03</v>
      </c>
      <c r="C870" s="3" t="s">
        <v>10</v>
      </c>
      <c r="D870" s="18" t="s">
        <v>252</v>
      </c>
      <c r="E870" s="65">
        <v>2955</v>
      </c>
      <c r="F870" s="64">
        <f>B870*E870</f>
        <v>88.65</v>
      </c>
    </row>
    <row r="871" spans="2:6">
      <c r="B871" s="62">
        <v>0</v>
      </c>
      <c r="C871" s="3" t="s">
        <v>10</v>
      </c>
      <c r="D871" s="18" t="s">
        <v>253</v>
      </c>
      <c r="E871" s="65">
        <v>646</v>
      </c>
      <c r="F871" s="64">
        <f>B871*E871</f>
        <v>0</v>
      </c>
    </row>
    <row r="872" ht="15.75" customHeight="1" spans="2:6">
      <c r="B872" s="67"/>
      <c r="C872" s="3"/>
      <c r="D872" s="18"/>
      <c r="E872" s="3"/>
      <c r="F872" s="68">
        <f>SUM(F868:F871)</f>
        <v>342.36</v>
      </c>
    </row>
    <row r="873" ht="15.75" customHeight="1" spans="2:6">
      <c r="B873" s="67" t="s">
        <v>47</v>
      </c>
      <c r="C873" s="104">
        <v>1</v>
      </c>
      <c r="D873" s="18" t="s">
        <v>69</v>
      </c>
      <c r="E873" s="3"/>
      <c r="F873" s="78"/>
    </row>
    <row r="874" ht="15.75" customHeight="1" spans="2:6">
      <c r="B874" s="67"/>
      <c r="C874" s="3"/>
      <c r="D874" s="69" t="s">
        <v>77</v>
      </c>
      <c r="E874" s="3"/>
      <c r="F874" s="68">
        <f>F872/C873</f>
        <v>342.36</v>
      </c>
    </row>
    <row r="875" ht="15.75" customHeight="1" spans="2:6">
      <c r="B875" s="67"/>
      <c r="C875" s="3"/>
      <c r="D875" s="69" t="s">
        <v>26</v>
      </c>
      <c r="E875" s="70">
        <f>E3</f>
        <v>0.45</v>
      </c>
      <c r="F875" s="68">
        <f>F874*E875+F874</f>
        <v>496.422</v>
      </c>
    </row>
    <row r="876" ht="15.75" customHeight="1" spans="2:7">
      <c r="B876" s="67"/>
      <c r="C876" s="3"/>
      <c r="D876" s="69" t="s">
        <v>29</v>
      </c>
      <c r="E876" s="70">
        <f>E4</f>
        <v>1.6</v>
      </c>
      <c r="F876" s="71">
        <f>F875*E876+F875</f>
        <v>1290.6972</v>
      </c>
      <c r="G876" s="1" t="s">
        <v>254</v>
      </c>
    </row>
    <row r="877" ht="15.75" customHeight="1" spans="2:7">
      <c r="B877" s="67"/>
      <c r="C877" s="3"/>
      <c r="D877" s="69" t="s">
        <v>32</v>
      </c>
      <c r="E877" s="70">
        <v>0.21</v>
      </c>
      <c r="F877" s="68">
        <f>F876*1.21</f>
        <v>1561.743612</v>
      </c>
      <c r="G877" s="1" t="s">
        <v>255</v>
      </c>
    </row>
    <row r="878" ht="15.75" customHeight="1" spans="2:6">
      <c r="B878" s="67"/>
      <c r="C878" s="72" t="s">
        <v>114</v>
      </c>
      <c r="D878" s="18"/>
      <c r="E878" s="3"/>
      <c r="F878" s="68"/>
    </row>
    <row r="879" ht="16.5" customHeight="1" spans="2:6">
      <c r="B879" s="74"/>
      <c r="C879" s="76"/>
      <c r="D879" s="81"/>
      <c r="E879" s="76" t="s">
        <v>157</v>
      </c>
      <c r="F879" s="96"/>
    </row>
    <row r="881" ht="15.75" customHeight="1" spans="2:6">
      <c r="B881" s="57"/>
      <c r="C881" s="58">
        <v>57</v>
      </c>
      <c r="D881" s="59" t="s">
        <v>256</v>
      </c>
      <c r="E881" s="60"/>
      <c r="F881" s="61"/>
    </row>
    <row r="882" spans="2:6">
      <c r="B882" s="62">
        <v>1</v>
      </c>
      <c r="C882" s="3" t="s">
        <v>53</v>
      </c>
      <c r="D882" s="18" t="s">
        <v>180</v>
      </c>
      <c r="E882" s="65">
        <v>740</v>
      </c>
      <c r="F882" s="64">
        <f>B882*E882</f>
        <v>740</v>
      </c>
    </row>
    <row r="883" spans="2:6">
      <c r="B883" s="62">
        <v>1.5</v>
      </c>
      <c r="C883" s="3" t="s">
        <v>53</v>
      </c>
      <c r="D883" s="18" t="s">
        <v>183</v>
      </c>
      <c r="E883" s="65">
        <v>3145</v>
      </c>
      <c r="F883" s="64">
        <f>B883*E883</f>
        <v>4717.5</v>
      </c>
    </row>
    <row r="884" spans="2:6">
      <c r="B884" s="62">
        <v>0.4</v>
      </c>
      <c r="C884" s="3" t="s">
        <v>10</v>
      </c>
      <c r="D884" s="18" t="s">
        <v>257</v>
      </c>
      <c r="E884" s="65">
        <v>1990</v>
      </c>
      <c r="F884" s="64">
        <f>B884*E884</f>
        <v>796</v>
      </c>
    </row>
    <row r="885" ht="15.75" customHeight="1" spans="2:6">
      <c r="B885" s="67"/>
      <c r="C885" s="3"/>
      <c r="D885" s="18"/>
      <c r="E885" s="3"/>
      <c r="F885" s="68">
        <f>SUM(F882:F884)</f>
        <v>6253.5</v>
      </c>
    </row>
    <row r="886" ht="15.75" customHeight="1" spans="2:6">
      <c r="B886" s="67" t="s">
        <v>47</v>
      </c>
      <c r="C886" s="104">
        <v>25</v>
      </c>
      <c r="D886" s="18" t="s">
        <v>69</v>
      </c>
      <c r="E886" s="3"/>
      <c r="F886" s="78"/>
    </row>
    <row r="887" ht="15.75" customHeight="1" spans="2:6">
      <c r="B887" s="67"/>
      <c r="C887" s="3"/>
      <c r="D887" s="69" t="s">
        <v>77</v>
      </c>
      <c r="E887" s="3"/>
      <c r="F887" s="68">
        <f>F885/C886</f>
        <v>250.14</v>
      </c>
    </row>
    <row r="888" ht="15.75" customHeight="1" spans="2:6">
      <c r="B888" s="67"/>
      <c r="C888" s="3"/>
      <c r="D888" s="69" t="s">
        <v>26</v>
      </c>
      <c r="E888" s="70">
        <f>E3</f>
        <v>0.45</v>
      </c>
      <c r="F888" s="68">
        <f>F887*E888+F887</f>
        <v>362.703</v>
      </c>
    </row>
    <row r="889" ht="15.75" customHeight="1" spans="2:6">
      <c r="B889" s="67"/>
      <c r="C889" s="3"/>
      <c r="D889" s="69" t="s">
        <v>29</v>
      </c>
      <c r="E889" s="70">
        <f>E4</f>
        <v>1.6</v>
      </c>
      <c r="F889" s="71">
        <f>F888*E889+F888</f>
        <v>943.0278</v>
      </c>
    </row>
    <row r="890" ht="15.75" customHeight="1" spans="2:6">
      <c r="B890" s="67"/>
      <c r="C890" s="3"/>
      <c r="D890" s="69" t="s">
        <v>32</v>
      </c>
      <c r="E890" s="70">
        <v>0.21</v>
      </c>
      <c r="F890" s="68">
        <f>F889*1.21</f>
        <v>1141.063638</v>
      </c>
    </row>
    <row r="891" ht="15.75" customHeight="1" spans="2:6">
      <c r="B891" s="67"/>
      <c r="C891" s="72" t="s">
        <v>114</v>
      </c>
      <c r="D891" s="18"/>
      <c r="E891" s="3"/>
      <c r="F891" s="68"/>
    </row>
    <row r="892" ht="16.5" customHeight="1" spans="2:6">
      <c r="B892" s="74"/>
      <c r="C892" s="76"/>
      <c r="D892" s="81"/>
      <c r="E892" s="76" t="s">
        <v>124</v>
      </c>
      <c r="F892" s="96"/>
    </row>
    <row r="894" ht="15.75" customHeight="1" spans="2:6">
      <c r="B894" s="57"/>
      <c r="C894" s="58">
        <v>58</v>
      </c>
      <c r="D894" s="59" t="s">
        <v>258</v>
      </c>
      <c r="E894" s="60"/>
      <c r="F894" s="61"/>
    </row>
    <row r="895" spans="2:6">
      <c r="B895" s="62">
        <v>2</v>
      </c>
      <c r="C895" s="3" t="s">
        <v>53</v>
      </c>
      <c r="D895" s="18" t="s">
        <v>259</v>
      </c>
      <c r="E895" s="65">
        <v>3438.59649122807</v>
      </c>
      <c r="F895" s="64">
        <f t="shared" ref="F895:F901" si="25">B895*E895</f>
        <v>6877.19298245614</v>
      </c>
    </row>
    <row r="896" spans="2:6">
      <c r="B896" s="62">
        <v>1</v>
      </c>
      <c r="C896" s="3" t="s">
        <v>10</v>
      </c>
      <c r="D896" s="18" t="s">
        <v>260</v>
      </c>
      <c r="E896" s="65">
        <v>666.64</v>
      </c>
      <c r="F896" s="64">
        <f t="shared" si="25"/>
        <v>666.64</v>
      </c>
    </row>
    <row r="897" spans="2:6">
      <c r="B897" s="62">
        <v>0.03</v>
      </c>
      <c r="C897" s="3" t="s">
        <v>10</v>
      </c>
      <c r="D897" s="18" t="s">
        <v>261</v>
      </c>
      <c r="E897" s="65">
        <v>1203.4</v>
      </c>
      <c r="F897" s="64">
        <f t="shared" si="25"/>
        <v>36.102</v>
      </c>
    </row>
    <row r="898" spans="2:6">
      <c r="B898" s="62">
        <v>0.1</v>
      </c>
      <c r="C898" s="3" t="s">
        <v>10</v>
      </c>
      <c r="D898" s="18" t="s">
        <v>89</v>
      </c>
      <c r="E898" s="65">
        <v>267</v>
      </c>
      <c r="F898" s="64">
        <f t="shared" si="25"/>
        <v>26.7</v>
      </c>
    </row>
    <row r="899" spans="2:6">
      <c r="B899" s="62">
        <v>0.3</v>
      </c>
      <c r="C899" s="3" t="s">
        <v>10</v>
      </c>
      <c r="D899" s="18" t="s">
        <v>262</v>
      </c>
      <c r="E899" s="65">
        <v>632</v>
      </c>
      <c r="F899" s="64">
        <f t="shared" si="25"/>
        <v>189.6</v>
      </c>
    </row>
    <row r="900" spans="2:6">
      <c r="B900" s="62">
        <v>0.02</v>
      </c>
      <c r="C900" s="3" t="s">
        <v>10</v>
      </c>
      <c r="D900" s="18" t="s">
        <v>253</v>
      </c>
      <c r="E900" s="65">
        <v>646</v>
      </c>
      <c r="F900" s="64">
        <f t="shared" si="25"/>
        <v>12.92</v>
      </c>
    </row>
    <row r="901" spans="2:6">
      <c r="B901" s="62">
        <v>0.02</v>
      </c>
      <c r="C901" s="3" t="s">
        <v>10</v>
      </c>
      <c r="D901" s="18" t="s">
        <v>89</v>
      </c>
      <c r="E901" s="65">
        <v>267</v>
      </c>
      <c r="F901" s="64">
        <f t="shared" si="25"/>
        <v>5.34</v>
      </c>
    </row>
    <row r="902" ht="15.75" customHeight="1" spans="2:6">
      <c r="B902" s="67"/>
      <c r="C902" s="3"/>
      <c r="D902" s="18"/>
      <c r="E902" s="3"/>
      <c r="F902" s="68">
        <f>SUM(F895:F901)</f>
        <v>7814.49498245614</v>
      </c>
    </row>
    <row r="903" ht="15.75" customHeight="1" spans="2:6">
      <c r="B903" s="67" t="s">
        <v>47</v>
      </c>
      <c r="C903" s="104">
        <v>30</v>
      </c>
      <c r="D903" s="18" t="s">
        <v>69</v>
      </c>
      <c r="E903" s="3"/>
      <c r="F903" s="78"/>
    </row>
    <row r="904" ht="15.75" customHeight="1" spans="2:6">
      <c r="B904" s="67"/>
      <c r="C904" s="3"/>
      <c r="D904" s="69" t="s">
        <v>77</v>
      </c>
      <c r="E904" s="3"/>
      <c r="F904" s="68">
        <f>F902/C903</f>
        <v>260.483166081871</v>
      </c>
    </row>
    <row r="905" ht="15.75" customHeight="1" spans="2:6">
      <c r="B905" s="67"/>
      <c r="C905" s="3"/>
      <c r="D905" s="69" t="s">
        <v>26</v>
      </c>
      <c r="E905" s="70">
        <f>E3</f>
        <v>0.45</v>
      </c>
      <c r="F905" s="68">
        <f>F904*E905+F904</f>
        <v>377.700590818714</v>
      </c>
    </row>
    <row r="906" ht="15.75" customHeight="1" spans="2:6">
      <c r="B906" s="67"/>
      <c r="C906" s="3"/>
      <c r="D906" s="69" t="s">
        <v>29</v>
      </c>
      <c r="E906" s="70">
        <f>E4</f>
        <v>1.6</v>
      </c>
      <c r="F906" s="71">
        <f>F905*E906+F905</f>
        <v>982.021536128655</v>
      </c>
    </row>
    <row r="907" ht="15.75" customHeight="1" spans="2:6">
      <c r="B907" s="67"/>
      <c r="C907" s="3"/>
      <c r="D907" s="69" t="s">
        <v>32</v>
      </c>
      <c r="E907" s="70">
        <v>0.21</v>
      </c>
      <c r="F907" s="68">
        <f>F906*1.21</f>
        <v>1188.24605871567</v>
      </c>
    </row>
    <row r="908" ht="15.75" customHeight="1" spans="2:6">
      <c r="B908" s="67"/>
      <c r="C908" s="72" t="s">
        <v>114</v>
      </c>
      <c r="D908" s="18"/>
      <c r="E908" s="3"/>
      <c r="F908" s="68"/>
    </row>
    <row r="909" ht="16.5" customHeight="1" spans="2:6">
      <c r="B909" s="74"/>
      <c r="C909" s="76"/>
      <c r="D909" s="81"/>
      <c r="E909" s="76" t="s">
        <v>124</v>
      </c>
      <c r="F909" s="96"/>
    </row>
    <row r="911" ht="15.75" customHeight="1" spans="2:6">
      <c r="B911" s="57"/>
      <c r="C911" s="58">
        <v>59</v>
      </c>
      <c r="D911" s="59" t="s">
        <v>263</v>
      </c>
      <c r="E911" s="60"/>
      <c r="F911" s="61"/>
    </row>
    <row r="912" spans="2:6">
      <c r="B912" s="62">
        <v>0.06</v>
      </c>
      <c r="C912" s="3" t="s">
        <v>10</v>
      </c>
      <c r="D912" s="105" t="s">
        <v>264</v>
      </c>
      <c r="E912" s="65">
        <v>765</v>
      </c>
      <c r="F912" s="64">
        <f>B912*E912</f>
        <v>45.9</v>
      </c>
    </row>
    <row r="913" spans="2:6">
      <c r="B913" s="62">
        <v>0.03</v>
      </c>
      <c r="C913" s="3" t="s">
        <v>10</v>
      </c>
      <c r="D913" s="18" t="s">
        <v>265</v>
      </c>
      <c r="E913" s="63"/>
      <c r="F913" s="64">
        <f>B913*E913</f>
        <v>0</v>
      </c>
    </row>
    <row r="914" spans="2:6">
      <c r="B914" s="62">
        <v>0.03</v>
      </c>
      <c r="C914" s="3" t="s">
        <v>10</v>
      </c>
      <c r="D914" s="18" t="s">
        <v>27</v>
      </c>
      <c r="E914" s="65">
        <v>694.5</v>
      </c>
      <c r="F914" s="64">
        <f>B914*E914</f>
        <v>20.835</v>
      </c>
    </row>
    <row r="915" spans="2:6">
      <c r="B915" s="62">
        <v>0.01</v>
      </c>
      <c r="C915" s="3" t="s">
        <v>53</v>
      </c>
      <c r="D915" s="18" t="s">
        <v>132</v>
      </c>
      <c r="E915" s="63"/>
      <c r="F915" s="64">
        <f>B915*E915</f>
        <v>0</v>
      </c>
    </row>
    <row r="916" ht="15.75" customHeight="1" spans="2:6">
      <c r="B916" s="67"/>
      <c r="C916" s="3"/>
      <c r="D916" s="18"/>
      <c r="E916" s="3"/>
      <c r="F916" s="68">
        <f>SUM(F912:F915)</f>
        <v>66.735</v>
      </c>
    </row>
    <row r="917" ht="15.75" customHeight="1" spans="2:6">
      <c r="B917" s="67" t="s">
        <v>47</v>
      </c>
      <c r="C917" s="104">
        <v>1</v>
      </c>
      <c r="D917" s="18" t="s">
        <v>69</v>
      </c>
      <c r="E917" s="3"/>
      <c r="F917" s="78"/>
    </row>
    <row r="918" ht="15.75" customHeight="1" spans="2:6">
      <c r="B918" s="67"/>
      <c r="C918" s="3"/>
      <c r="D918" s="69" t="s">
        <v>77</v>
      </c>
      <c r="E918" s="3"/>
      <c r="F918" s="68">
        <f>F916/C917</f>
        <v>66.735</v>
      </c>
    </row>
    <row r="919" ht="15.75" customHeight="1" spans="2:6">
      <c r="B919" s="67"/>
      <c r="C919" s="3"/>
      <c r="D919" s="69" t="s">
        <v>26</v>
      </c>
      <c r="E919" s="70">
        <f>E3</f>
        <v>0.45</v>
      </c>
      <c r="F919" s="68">
        <f>F918*E919+F918</f>
        <v>96.76575</v>
      </c>
    </row>
    <row r="920" ht="15.75" customHeight="1" spans="2:6">
      <c r="B920" s="67"/>
      <c r="C920" s="3"/>
      <c r="D920" s="69" t="s">
        <v>29</v>
      </c>
      <c r="E920" s="70">
        <f>E4</f>
        <v>1.6</v>
      </c>
      <c r="F920" s="71">
        <f>F919*E920+F919</f>
        <v>251.59095</v>
      </c>
    </row>
    <row r="921" ht="15.75" customHeight="1" spans="2:6">
      <c r="B921" s="67"/>
      <c r="C921" s="3"/>
      <c r="D921" s="69" t="s">
        <v>32</v>
      </c>
      <c r="E921" s="70">
        <v>0.21</v>
      </c>
      <c r="F921" s="68">
        <f>F920*1.21</f>
        <v>304.4250495</v>
      </c>
    </row>
    <row r="922" ht="15.75" customHeight="1" spans="2:6">
      <c r="B922" s="67"/>
      <c r="C922" s="72" t="s">
        <v>114</v>
      </c>
      <c r="D922" s="18"/>
      <c r="E922" s="3"/>
      <c r="F922" s="68"/>
    </row>
    <row r="923" ht="16.5" customHeight="1" spans="2:6">
      <c r="B923" s="74"/>
      <c r="C923" s="76"/>
      <c r="D923" s="81"/>
      <c r="E923" s="76" t="s">
        <v>124</v>
      </c>
      <c r="F923" s="96"/>
    </row>
    <row r="925" ht="15.75" customHeight="1" spans="2:6">
      <c r="B925" s="57"/>
      <c r="C925" s="58">
        <v>60</v>
      </c>
      <c r="D925" s="59" t="s">
        <v>266</v>
      </c>
      <c r="E925" s="60"/>
      <c r="F925" s="61"/>
    </row>
    <row r="926" spans="2:6">
      <c r="B926" s="62">
        <v>0.03</v>
      </c>
      <c r="C926" s="3" t="s">
        <v>10</v>
      </c>
      <c r="D926" s="18" t="s">
        <v>267</v>
      </c>
      <c r="E926" s="65">
        <v>1499</v>
      </c>
      <c r="F926" s="64">
        <f t="shared" ref="F926:F932" si="26">B926*E926</f>
        <v>44.97</v>
      </c>
    </row>
    <row r="927" spans="2:6">
      <c r="B927" s="62">
        <v>0.03</v>
      </c>
      <c r="C927" s="3" t="s">
        <v>10</v>
      </c>
      <c r="D927" s="18" t="s">
        <v>268</v>
      </c>
      <c r="E927" s="65">
        <v>1277.5</v>
      </c>
      <c r="F927" s="64">
        <f t="shared" si="26"/>
        <v>38.325</v>
      </c>
    </row>
    <row r="928" spans="2:6">
      <c r="B928" s="62">
        <v>0.03</v>
      </c>
      <c r="C928" s="3" t="s">
        <v>10</v>
      </c>
      <c r="D928" s="18" t="s">
        <v>269</v>
      </c>
      <c r="E928" s="65">
        <v>2907</v>
      </c>
      <c r="F928" s="64">
        <f t="shared" si="26"/>
        <v>87.21</v>
      </c>
    </row>
    <row r="929" spans="2:6">
      <c r="B929" s="62">
        <v>0.03</v>
      </c>
      <c r="C929" s="3" t="s">
        <v>10</v>
      </c>
      <c r="D929" s="18" t="s">
        <v>270</v>
      </c>
      <c r="E929" s="65">
        <v>1023</v>
      </c>
      <c r="F929" s="64">
        <f t="shared" si="26"/>
        <v>30.69</v>
      </c>
    </row>
    <row r="930" spans="2:6">
      <c r="B930" s="62">
        <v>0.03</v>
      </c>
      <c r="C930" s="3" t="s">
        <v>10</v>
      </c>
      <c r="D930" s="18" t="s">
        <v>57</v>
      </c>
      <c r="E930" s="65">
        <v>564.325</v>
      </c>
      <c r="F930" s="64">
        <f t="shared" si="26"/>
        <v>16.92975</v>
      </c>
    </row>
    <row r="931" spans="2:6">
      <c r="B931" s="62">
        <v>0.25</v>
      </c>
      <c r="C931" s="3" t="s">
        <v>10</v>
      </c>
      <c r="D931" s="18" t="s">
        <v>271</v>
      </c>
      <c r="E931" s="65">
        <v>2279</v>
      </c>
      <c r="F931" s="64">
        <f t="shared" si="26"/>
        <v>569.75</v>
      </c>
    </row>
    <row r="932" spans="2:7">
      <c r="B932" s="62">
        <v>0.03</v>
      </c>
      <c r="C932" s="3" t="s">
        <v>10</v>
      </c>
      <c r="D932" s="18" t="s">
        <v>272</v>
      </c>
      <c r="E932" s="65">
        <v>1145</v>
      </c>
      <c r="F932" s="64">
        <f t="shared" si="26"/>
        <v>34.35</v>
      </c>
      <c r="G932" s="1" t="s">
        <v>273</v>
      </c>
    </row>
    <row r="933" ht="15.75" customHeight="1" spans="2:7">
      <c r="B933" s="67"/>
      <c r="C933" s="3"/>
      <c r="D933" s="18"/>
      <c r="E933" s="3"/>
      <c r="F933" s="68">
        <f>SUM(F926:F932)</f>
        <v>822.22475</v>
      </c>
      <c r="G933" s="1" t="s">
        <v>274</v>
      </c>
    </row>
    <row r="934" ht="15.75" customHeight="1" spans="2:6">
      <c r="B934" s="67" t="s">
        <v>47</v>
      </c>
      <c r="C934" s="104">
        <v>1</v>
      </c>
      <c r="D934" s="18" t="s">
        <v>69</v>
      </c>
      <c r="E934" s="3"/>
      <c r="F934" s="78"/>
    </row>
    <row r="935" ht="15.75" customHeight="1" spans="2:6">
      <c r="B935" s="67"/>
      <c r="C935" s="3"/>
      <c r="D935" s="69" t="s">
        <v>77</v>
      </c>
      <c r="E935" s="3"/>
      <c r="F935" s="68">
        <f>F933/C934</f>
        <v>822.22475</v>
      </c>
    </row>
    <row r="936" ht="15.75" customHeight="1" spans="2:6">
      <c r="B936" s="67"/>
      <c r="C936" s="3"/>
      <c r="D936" s="69" t="s">
        <v>26</v>
      </c>
      <c r="E936" s="70">
        <f>E3</f>
        <v>0.45</v>
      </c>
      <c r="F936" s="68">
        <f>F935*E936+F935</f>
        <v>1192.2258875</v>
      </c>
    </row>
    <row r="937" ht="15.75" customHeight="1" spans="2:6">
      <c r="B937" s="67"/>
      <c r="C937" s="3"/>
      <c r="D937" s="69" t="s">
        <v>29</v>
      </c>
      <c r="E937" s="70">
        <f>E4</f>
        <v>1.6</v>
      </c>
      <c r="F937" s="71">
        <f>F936*E937+F936</f>
        <v>3099.7873075</v>
      </c>
    </row>
    <row r="938" ht="15.75" customHeight="1" spans="2:6">
      <c r="B938" s="67"/>
      <c r="C938" s="3"/>
      <c r="D938" s="69" t="s">
        <v>32</v>
      </c>
      <c r="E938" s="70">
        <v>0.21</v>
      </c>
      <c r="F938" s="68">
        <f>F937*1.21</f>
        <v>3750.742642075</v>
      </c>
    </row>
    <row r="939" ht="15.75" customHeight="1" spans="2:6">
      <c r="B939" s="67"/>
      <c r="C939" s="72" t="s">
        <v>114</v>
      </c>
      <c r="D939" s="18"/>
      <c r="E939" s="3"/>
      <c r="F939" s="68"/>
    </row>
    <row r="940" ht="16.5" customHeight="1" spans="2:6">
      <c r="B940" s="74"/>
      <c r="C940" s="76"/>
      <c r="D940" s="81"/>
      <c r="E940" s="76" t="s">
        <v>275</v>
      </c>
      <c r="F940" s="96"/>
    </row>
    <row r="942" ht="15.75" customHeight="1" spans="2:6">
      <c r="B942" s="57"/>
      <c r="C942" s="58">
        <v>61</v>
      </c>
      <c r="D942" s="59" t="s">
        <v>276</v>
      </c>
      <c r="E942" s="60"/>
      <c r="F942" s="61"/>
    </row>
    <row r="943" spans="2:6">
      <c r="B943" s="62">
        <v>1</v>
      </c>
      <c r="C943" s="3" t="s">
        <v>53</v>
      </c>
      <c r="D943" s="18" t="s">
        <v>180</v>
      </c>
      <c r="E943" s="65">
        <v>740</v>
      </c>
      <c r="F943" s="64">
        <f>B943*E943</f>
        <v>740</v>
      </c>
    </row>
    <row r="944" spans="2:6">
      <c r="B944" s="62">
        <v>0.1</v>
      </c>
      <c r="C944" s="3" t="s">
        <v>10</v>
      </c>
      <c r="D944" s="18" t="s">
        <v>277</v>
      </c>
      <c r="E944" s="65">
        <v>378.94</v>
      </c>
      <c r="F944" s="64">
        <f>B944*E944</f>
        <v>37.894</v>
      </c>
    </row>
    <row r="945" spans="2:6">
      <c r="B945" s="62">
        <v>1.5</v>
      </c>
      <c r="C945" s="3" t="s">
        <v>53</v>
      </c>
      <c r="D945" s="18" t="s">
        <v>183</v>
      </c>
      <c r="E945" s="65">
        <v>3145</v>
      </c>
      <c r="F945" s="64">
        <f>B945*E945</f>
        <v>4717.5</v>
      </c>
    </row>
    <row r="946" spans="2:6">
      <c r="B946" s="62">
        <v>0.15</v>
      </c>
      <c r="C946" s="3" t="s">
        <v>10</v>
      </c>
      <c r="D946" s="18" t="s">
        <v>278</v>
      </c>
      <c r="E946" s="65">
        <v>26550</v>
      </c>
      <c r="F946" s="64">
        <f>B946*E946</f>
        <v>3982.5</v>
      </c>
    </row>
    <row r="947" ht="15.75" customHeight="1" spans="2:6">
      <c r="B947" s="67"/>
      <c r="C947" s="3"/>
      <c r="D947" s="18"/>
      <c r="E947" s="3"/>
      <c r="F947" s="68">
        <f>SUM(F943:F946)</f>
        <v>9477.894</v>
      </c>
    </row>
    <row r="948" ht="15.75" customHeight="1" spans="2:6">
      <c r="B948" s="67" t="s">
        <v>47</v>
      </c>
      <c r="C948" s="104">
        <v>25</v>
      </c>
      <c r="D948" s="18" t="s">
        <v>69</v>
      </c>
      <c r="E948" s="3"/>
      <c r="F948" s="78"/>
    </row>
    <row r="949" ht="15.75" customHeight="1" spans="2:6">
      <c r="B949" s="67"/>
      <c r="C949" s="3"/>
      <c r="D949" s="69" t="s">
        <v>77</v>
      </c>
      <c r="E949" s="3"/>
      <c r="F949" s="68">
        <f>F947/C948</f>
        <v>379.11576</v>
      </c>
    </row>
    <row r="950" ht="15.75" customHeight="1" spans="2:6">
      <c r="B950" s="67"/>
      <c r="C950" s="3"/>
      <c r="D950" s="69" t="s">
        <v>26</v>
      </c>
      <c r="E950" s="70">
        <f>E3</f>
        <v>0.45</v>
      </c>
      <c r="F950" s="68">
        <f>F949*E950+F949</f>
        <v>549.717852</v>
      </c>
    </row>
    <row r="951" ht="15.75" customHeight="1" spans="2:6">
      <c r="B951" s="67"/>
      <c r="C951" s="3"/>
      <c r="D951" s="69" t="s">
        <v>29</v>
      </c>
      <c r="E951" s="70">
        <f>E4</f>
        <v>1.6</v>
      </c>
      <c r="F951" s="71">
        <f>F950*E951+F950</f>
        <v>1429.2664152</v>
      </c>
    </row>
    <row r="952" ht="15.75" customHeight="1" spans="2:6">
      <c r="B952" s="67"/>
      <c r="C952" s="3"/>
      <c r="D952" s="69" t="s">
        <v>32</v>
      </c>
      <c r="E952" s="70">
        <v>0.21</v>
      </c>
      <c r="F952" s="68">
        <f>F951*1.21</f>
        <v>1729.412362392</v>
      </c>
    </row>
    <row r="953" ht="15.75" customHeight="1" spans="2:6">
      <c r="B953" s="67"/>
      <c r="C953" s="72" t="s">
        <v>114</v>
      </c>
      <c r="D953" s="18"/>
      <c r="E953" s="3"/>
      <c r="F953" s="68"/>
    </row>
    <row r="954" ht="16.5" customHeight="1" spans="2:6">
      <c r="B954" s="74"/>
      <c r="C954" s="76"/>
      <c r="D954" s="81"/>
      <c r="E954" s="76" t="s">
        <v>124</v>
      </c>
      <c r="F954" s="96"/>
    </row>
    <row r="956" ht="15.75" customHeight="1" spans="2:6">
      <c r="B956" s="57"/>
      <c r="C956" s="58">
        <v>62</v>
      </c>
      <c r="D956" s="59" t="s">
        <v>279</v>
      </c>
      <c r="E956" s="60"/>
      <c r="F956" s="61"/>
    </row>
    <row r="957" spans="2:6">
      <c r="B957" s="62">
        <v>0.06</v>
      </c>
      <c r="C957" s="3" t="s">
        <v>10</v>
      </c>
      <c r="D957" s="18" t="s">
        <v>57</v>
      </c>
      <c r="E957" s="65">
        <v>564.325</v>
      </c>
      <c r="F957" s="64">
        <f>B957*E957</f>
        <v>33.8595</v>
      </c>
    </row>
    <row r="958" spans="2:6">
      <c r="B958" s="62">
        <v>0.06</v>
      </c>
      <c r="C958" s="3" t="s">
        <v>10</v>
      </c>
      <c r="D958" s="18" t="s">
        <v>280</v>
      </c>
      <c r="E958" s="65">
        <v>1399</v>
      </c>
      <c r="F958" s="64">
        <f>B958*E958</f>
        <v>83.94</v>
      </c>
    </row>
    <row r="959" spans="2:6">
      <c r="B959" s="62">
        <v>0.04</v>
      </c>
      <c r="C959" s="3" t="s">
        <v>10</v>
      </c>
      <c r="D959" s="18" t="s">
        <v>281</v>
      </c>
      <c r="E959" s="65">
        <v>5783.5</v>
      </c>
      <c r="F959" s="64">
        <f>B959*E959</f>
        <v>231.34</v>
      </c>
    </row>
    <row r="960" spans="2:6">
      <c r="B960" s="62">
        <v>0.2</v>
      </c>
      <c r="C960" s="3" t="s">
        <v>10</v>
      </c>
      <c r="D960" s="18" t="s">
        <v>282</v>
      </c>
      <c r="E960" s="65">
        <v>3245</v>
      </c>
      <c r="F960" s="64">
        <f>B960*E960</f>
        <v>649</v>
      </c>
    </row>
    <row r="961" ht="15.75" customHeight="1" spans="2:6">
      <c r="B961" s="67"/>
      <c r="C961" s="3"/>
      <c r="D961" s="18"/>
      <c r="E961" s="3"/>
      <c r="F961" s="68">
        <f>SUM(F957:F960)</f>
        <v>998.1395</v>
      </c>
    </row>
    <row r="962" ht="15.75" customHeight="1" spans="2:6">
      <c r="B962" s="67" t="s">
        <v>47</v>
      </c>
      <c r="C962" s="104">
        <v>1</v>
      </c>
      <c r="D962" s="18" t="s">
        <v>69</v>
      </c>
      <c r="E962" s="3"/>
      <c r="F962" s="78"/>
    </row>
    <row r="963" ht="15.75" customHeight="1" spans="2:6">
      <c r="B963" s="67"/>
      <c r="C963" s="3"/>
      <c r="D963" s="69" t="s">
        <v>77</v>
      </c>
      <c r="E963" s="3"/>
      <c r="F963" s="68">
        <f>F961/C962</f>
        <v>998.1395</v>
      </c>
    </row>
    <row r="964" ht="15.75" customHeight="1" spans="2:6">
      <c r="B964" s="67"/>
      <c r="C964" s="3"/>
      <c r="D964" s="69" t="s">
        <v>26</v>
      </c>
      <c r="E964" s="70">
        <f>E3</f>
        <v>0.45</v>
      </c>
      <c r="F964" s="68">
        <f>F963*E964+F963</f>
        <v>1447.302275</v>
      </c>
    </row>
    <row r="965" ht="15.75" customHeight="1" spans="2:6">
      <c r="B965" s="67"/>
      <c r="C965" s="3"/>
      <c r="D965" s="69" t="s">
        <v>29</v>
      </c>
      <c r="E965" s="70">
        <f>E4</f>
        <v>1.6</v>
      </c>
      <c r="F965" s="71">
        <f>F964*E965+F964</f>
        <v>3762.985915</v>
      </c>
    </row>
    <row r="966" ht="15.75" customHeight="1" spans="2:6">
      <c r="B966" s="67"/>
      <c r="C966" s="3"/>
      <c r="D966" s="69" t="s">
        <v>32</v>
      </c>
      <c r="E966" s="70">
        <v>0.21</v>
      </c>
      <c r="F966" s="68">
        <f>F965*1.21</f>
        <v>4553.21295715</v>
      </c>
    </row>
    <row r="967" ht="15.75" customHeight="1" spans="2:6">
      <c r="B967" s="67"/>
      <c r="C967" s="72" t="s">
        <v>114</v>
      </c>
      <c r="D967" s="18"/>
      <c r="E967" s="3"/>
      <c r="F967" s="68"/>
    </row>
    <row r="968" ht="16.5" customHeight="1" spans="2:6">
      <c r="B968" s="74"/>
      <c r="C968" s="76"/>
      <c r="D968" s="81"/>
      <c r="E968" s="76" t="s">
        <v>283</v>
      </c>
      <c r="F968" s="96"/>
    </row>
    <row r="970" ht="15.75" customHeight="1" spans="2:6">
      <c r="B970" s="57"/>
      <c r="C970" s="58">
        <v>63</v>
      </c>
      <c r="D970" s="59" t="s">
        <v>284</v>
      </c>
      <c r="E970" s="60"/>
      <c r="F970" s="61"/>
    </row>
    <row r="971" spans="2:6">
      <c r="B971" s="62">
        <v>0.15</v>
      </c>
      <c r="C971" s="3" t="s">
        <v>10</v>
      </c>
      <c r="D971" s="18" t="s">
        <v>269</v>
      </c>
      <c r="E971" s="65">
        <v>2907</v>
      </c>
      <c r="F971" s="64">
        <f>B971*E971</f>
        <v>436.05</v>
      </c>
    </row>
    <row r="972" spans="2:6">
      <c r="B972" s="62">
        <v>0.03</v>
      </c>
      <c r="C972" s="3" t="s">
        <v>10</v>
      </c>
      <c r="D972" s="18" t="s">
        <v>285</v>
      </c>
      <c r="E972" s="65">
        <v>2341.5</v>
      </c>
      <c r="F972" s="64">
        <f>B972*E972</f>
        <v>70.245</v>
      </c>
    </row>
    <row r="973" ht="15.75" customHeight="1" spans="2:6">
      <c r="B973" s="67"/>
      <c r="C973" s="3"/>
      <c r="D973" s="18"/>
      <c r="E973" s="3"/>
      <c r="F973" s="68">
        <f>SUM(F971:F972)</f>
        <v>506.295</v>
      </c>
    </row>
    <row r="974" ht="15.75" customHeight="1" spans="2:6">
      <c r="B974" s="67" t="s">
        <v>47</v>
      </c>
      <c r="C974" s="104">
        <v>1</v>
      </c>
      <c r="D974" s="18" t="s">
        <v>69</v>
      </c>
      <c r="E974" s="3"/>
      <c r="F974" s="78"/>
    </row>
    <row r="975" ht="15.75" customHeight="1" spans="2:6">
      <c r="B975" s="67"/>
      <c r="C975" s="3"/>
      <c r="D975" s="69" t="s">
        <v>77</v>
      </c>
      <c r="E975" s="3"/>
      <c r="F975" s="68">
        <f>F973/C974</f>
        <v>506.295</v>
      </c>
    </row>
    <row r="976" ht="15.75" customHeight="1" spans="2:6">
      <c r="B976" s="67"/>
      <c r="C976" s="3"/>
      <c r="D976" s="69" t="s">
        <v>26</v>
      </c>
      <c r="E976" s="70">
        <f>E3</f>
        <v>0.45</v>
      </c>
      <c r="F976" s="68">
        <f>F975*E976+F975</f>
        <v>734.12775</v>
      </c>
    </row>
    <row r="977" ht="15.75" customHeight="1" spans="2:6">
      <c r="B977" s="67"/>
      <c r="C977" s="3"/>
      <c r="D977" s="69" t="s">
        <v>29</v>
      </c>
      <c r="E977" s="70">
        <f>E4</f>
        <v>1.6</v>
      </c>
      <c r="F977" s="71">
        <f>F976*E977+F976</f>
        <v>1908.73215</v>
      </c>
    </row>
    <row r="978" ht="15.75" customHeight="1" spans="2:6">
      <c r="B978" s="67"/>
      <c r="C978" s="3"/>
      <c r="D978" s="69" t="s">
        <v>32</v>
      </c>
      <c r="E978" s="70">
        <v>0.21</v>
      </c>
      <c r="F978" s="68">
        <f>F977*1.21</f>
        <v>2309.5659015</v>
      </c>
    </row>
    <row r="979" ht="15.75" customHeight="1" spans="2:6">
      <c r="B979" s="67"/>
      <c r="C979" s="72" t="s">
        <v>114</v>
      </c>
      <c r="D979" s="18"/>
      <c r="E979" s="3"/>
      <c r="F979" s="68"/>
    </row>
    <row r="980" ht="16.5" customHeight="1" spans="2:6">
      <c r="B980" s="74"/>
      <c r="C980" s="76"/>
      <c r="D980" s="81"/>
      <c r="E980" s="76" t="s">
        <v>124</v>
      </c>
      <c r="F980" s="96"/>
    </row>
    <row r="982" ht="15.75" customHeight="1" spans="2:6">
      <c r="B982" s="57"/>
      <c r="C982" s="58">
        <v>64</v>
      </c>
      <c r="D982" s="59" t="s">
        <v>286</v>
      </c>
      <c r="E982" s="60"/>
      <c r="F982" s="61"/>
    </row>
    <row r="983" spans="2:6">
      <c r="B983" s="62">
        <v>1</v>
      </c>
      <c r="C983" s="3" t="s">
        <v>53</v>
      </c>
      <c r="D983" s="18" t="s">
        <v>287</v>
      </c>
      <c r="E983" s="63"/>
      <c r="F983" s="64">
        <f>B983*E983</f>
        <v>0</v>
      </c>
    </row>
    <row r="984" spans="2:6">
      <c r="B984" s="62">
        <v>2</v>
      </c>
      <c r="C984" s="3" t="s">
        <v>53</v>
      </c>
      <c r="D984" s="18" t="s">
        <v>288</v>
      </c>
      <c r="E984" s="65">
        <v>1101.03594080338</v>
      </c>
      <c r="F984" s="64">
        <f>B984*E984</f>
        <v>2202.07188160677</v>
      </c>
    </row>
    <row r="985" spans="2:6">
      <c r="B985" s="62">
        <v>0.07</v>
      </c>
      <c r="C985" s="3" t="s">
        <v>10</v>
      </c>
      <c r="D985" s="18" t="s">
        <v>68</v>
      </c>
      <c r="E985" s="65">
        <v>110.7</v>
      </c>
      <c r="F985" s="64">
        <f>B985*E985</f>
        <v>7.749</v>
      </c>
    </row>
    <row r="986" ht="15.75" customHeight="1" spans="2:6">
      <c r="B986" s="67"/>
      <c r="C986" s="3"/>
      <c r="D986" s="18"/>
      <c r="E986" s="3"/>
      <c r="F986" s="68">
        <f>SUM(F983:F985)</f>
        <v>2209.82088160677</v>
      </c>
    </row>
    <row r="987" ht="15.75" customHeight="1" spans="2:6">
      <c r="B987" s="67" t="s">
        <v>47</v>
      </c>
      <c r="C987" s="104">
        <v>0</v>
      </c>
      <c r="D987" s="18" t="s">
        <v>69</v>
      </c>
      <c r="E987" s="3"/>
      <c r="F987" s="78"/>
    </row>
    <row r="988" ht="15.75" customHeight="1" spans="2:6">
      <c r="B988" s="67"/>
      <c r="C988" s="3"/>
      <c r="D988" s="69" t="s">
        <v>77</v>
      </c>
      <c r="E988" s="3"/>
      <c r="F988" s="68" t="e">
        <f>F986/C987</f>
        <v>#DIV/0!</v>
      </c>
    </row>
    <row r="989" ht="15.75" customHeight="1" spans="2:6">
      <c r="B989" s="67"/>
      <c r="C989" s="3"/>
      <c r="D989" s="69" t="s">
        <v>26</v>
      </c>
      <c r="E989" s="70">
        <f>E3</f>
        <v>0.45</v>
      </c>
      <c r="F989" s="68" t="e">
        <f>F988*E989+F988</f>
        <v>#DIV/0!</v>
      </c>
    </row>
    <row r="990" ht="15.75" customHeight="1" spans="2:6">
      <c r="B990" s="67"/>
      <c r="C990" s="3"/>
      <c r="D990" s="69" t="s">
        <v>29</v>
      </c>
      <c r="E990" s="70">
        <f>E4</f>
        <v>1.6</v>
      </c>
      <c r="F990" s="71" t="e">
        <f>F989*E990+F989</f>
        <v>#DIV/0!</v>
      </c>
    </row>
    <row r="991" ht="15.75" customHeight="1" spans="2:6">
      <c r="B991" s="67"/>
      <c r="C991" s="3"/>
      <c r="D991" s="69" t="s">
        <v>32</v>
      </c>
      <c r="E991" s="70">
        <v>0.21</v>
      </c>
      <c r="F991" s="68" t="e">
        <f>F990*1.21</f>
        <v>#DIV/0!</v>
      </c>
    </row>
    <row r="992" ht="15.75" customHeight="1" spans="2:6">
      <c r="B992" s="67"/>
      <c r="C992" s="72" t="s">
        <v>114</v>
      </c>
      <c r="D992" s="18"/>
      <c r="E992" s="3"/>
      <c r="F992" s="68"/>
    </row>
    <row r="993" ht="16.5" customHeight="1" spans="2:6">
      <c r="B993" s="74"/>
      <c r="C993" s="76"/>
      <c r="D993" s="81"/>
      <c r="E993" s="76" t="s">
        <v>124</v>
      </c>
      <c r="F993" s="96"/>
    </row>
    <row r="995" ht="15.75" customHeight="1" spans="2:6">
      <c r="B995" s="57"/>
      <c r="C995" s="58">
        <v>65</v>
      </c>
      <c r="D995" s="59" t="s">
        <v>289</v>
      </c>
      <c r="E995" s="60"/>
      <c r="F995" s="61"/>
    </row>
    <row r="996" spans="2:6">
      <c r="B996" s="62">
        <v>0.4</v>
      </c>
      <c r="C996" s="3" t="s">
        <v>10</v>
      </c>
      <c r="D996" s="18" t="s">
        <v>280</v>
      </c>
      <c r="E996" s="65">
        <v>1399</v>
      </c>
      <c r="F996" s="64">
        <f t="shared" ref="F996:F1002" si="27">B996*E996</f>
        <v>559.6</v>
      </c>
    </row>
    <row r="997" spans="2:6">
      <c r="B997" s="62">
        <v>0.4</v>
      </c>
      <c r="C997" s="3" t="s">
        <v>10</v>
      </c>
      <c r="D997" s="18" t="s">
        <v>57</v>
      </c>
      <c r="E997" s="65">
        <v>564.325</v>
      </c>
      <c r="F997" s="64">
        <f t="shared" si="27"/>
        <v>225.73</v>
      </c>
    </row>
    <row r="998" spans="2:6">
      <c r="B998" s="62">
        <v>0.05</v>
      </c>
      <c r="C998" s="3" t="s">
        <v>10</v>
      </c>
      <c r="D998" s="18" t="s">
        <v>277</v>
      </c>
      <c r="E998" s="65">
        <v>378.94</v>
      </c>
      <c r="F998" s="64">
        <f t="shared" si="27"/>
        <v>18.947</v>
      </c>
    </row>
    <row r="999" spans="2:6">
      <c r="B999" s="62">
        <v>0.2</v>
      </c>
      <c r="C999" s="3" t="s">
        <v>10</v>
      </c>
      <c r="D999" s="18" t="s">
        <v>281</v>
      </c>
      <c r="E999" s="65">
        <v>5783.5</v>
      </c>
      <c r="F999" s="64">
        <f t="shared" si="27"/>
        <v>1156.7</v>
      </c>
    </row>
    <row r="1000" spans="2:6">
      <c r="B1000" s="62">
        <v>2.3</v>
      </c>
      <c r="C1000" s="3" t="s">
        <v>10</v>
      </c>
      <c r="D1000" s="18" t="s">
        <v>290</v>
      </c>
      <c r="E1000" s="65">
        <v>554</v>
      </c>
      <c r="F1000" s="64">
        <f t="shared" si="27"/>
        <v>1274.2</v>
      </c>
    </row>
    <row r="1001" spans="2:6">
      <c r="B1001" s="62">
        <v>2</v>
      </c>
      <c r="C1001" s="3" t="s">
        <v>6</v>
      </c>
      <c r="D1001" s="18" t="s">
        <v>291</v>
      </c>
      <c r="E1001" s="65">
        <v>96.85</v>
      </c>
      <c r="F1001" s="64">
        <f t="shared" si="27"/>
        <v>193.7</v>
      </c>
    </row>
    <row r="1002" spans="2:6">
      <c r="B1002" s="62">
        <v>0.25</v>
      </c>
      <c r="C1002" s="3" t="s">
        <v>10</v>
      </c>
      <c r="D1002" s="18" t="s">
        <v>292</v>
      </c>
      <c r="E1002" s="65">
        <v>1595.55</v>
      </c>
      <c r="F1002" s="64">
        <f t="shared" si="27"/>
        <v>398.8875</v>
      </c>
    </row>
    <row r="1003" ht="15.75" customHeight="1" spans="2:6">
      <c r="B1003" s="67"/>
      <c r="C1003" s="3"/>
      <c r="D1003" s="18"/>
      <c r="E1003" s="3"/>
      <c r="F1003" s="68">
        <f>SUM(F996:F1002)</f>
        <v>3827.7645</v>
      </c>
    </row>
    <row r="1004" ht="15.75" customHeight="1" spans="2:6">
      <c r="B1004" s="67" t="s">
        <v>47</v>
      </c>
      <c r="C1004" s="104">
        <v>0</v>
      </c>
      <c r="D1004" s="18" t="s">
        <v>69</v>
      </c>
      <c r="E1004" s="3"/>
      <c r="F1004" s="78"/>
    </row>
    <row r="1005" ht="15.75" customHeight="1" spans="2:6">
      <c r="B1005" s="67"/>
      <c r="C1005" s="3"/>
      <c r="D1005" s="69" t="s">
        <v>77</v>
      </c>
      <c r="E1005" s="3"/>
      <c r="F1005" s="68" t="e">
        <f>F1003/C1004</f>
        <v>#DIV/0!</v>
      </c>
    </row>
    <row r="1006" ht="15.75" customHeight="1" spans="2:6">
      <c r="B1006" s="67"/>
      <c r="C1006" s="3"/>
      <c r="D1006" s="69" t="s">
        <v>26</v>
      </c>
      <c r="E1006" s="70">
        <f>E3</f>
        <v>0.45</v>
      </c>
      <c r="F1006" s="68" t="e">
        <f>F1005*E1006+F1005</f>
        <v>#DIV/0!</v>
      </c>
    </row>
    <row r="1007" ht="15.75" customHeight="1" spans="2:6">
      <c r="B1007" s="67"/>
      <c r="C1007" s="3"/>
      <c r="D1007" s="69" t="s">
        <v>29</v>
      </c>
      <c r="E1007" s="70">
        <f>E4</f>
        <v>1.6</v>
      </c>
      <c r="F1007" s="71" t="e">
        <f>F1006*E1007+F1006</f>
        <v>#DIV/0!</v>
      </c>
    </row>
    <row r="1008" ht="15.75" customHeight="1" spans="2:6">
      <c r="B1008" s="67"/>
      <c r="C1008" s="3"/>
      <c r="D1008" s="69" t="s">
        <v>32</v>
      </c>
      <c r="E1008" s="70">
        <v>0.21</v>
      </c>
      <c r="F1008" s="68" t="e">
        <f>F1007*1.21</f>
        <v>#DIV/0!</v>
      </c>
    </row>
    <row r="1009" ht="15.75" customHeight="1" spans="2:6">
      <c r="B1009" s="67"/>
      <c r="C1009" s="72" t="s">
        <v>114</v>
      </c>
      <c r="D1009" s="18"/>
      <c r="E1009" s="3"/>
      <c r="F1009" s="68"/>
    </row>
    <row r="1010" ht="16.5" customHeight="1" spans="2:6">
      <c r="B1010" s="74"/>
      <c r="C1010" s="76"/>
      <c r="D1010" s="81"/>
      <c r="E1010" s="76" t="s">
        <v>124</v>
      </c>
      <c r="F1010" s="96"/>
    </row>
    <row r="1012" ht="15.75" customHeight="1" spans="2:6">
      <c r="B1012" s="57"/>
      <c r="C1012" s="58">
        <v>66</v>
      </c>
      <c r="D1012" s="59" t="s">
        <v>293</v>
      </c>
      <c r="E1012" s="60"/>
      <c r="F1012" s="61"/>
    </row>
    <row r="1013" spans="2:6">
      <c r="B1013" s="62">
        <v>2.5</v>
      </c>
      <c r="C1013" s="3" t="s">
        <v>10</v>
      </c>
      <c r="D1013" s="18" t="s">
        <v>15</v>
      </c>
      <c r="E1013" s="63"/>
      <c r="F1013" s="64">
        <f>B1013*E1013</f>
        <v>0</v>
      </c>
    </row>
    <row r="1014" spans="2:6">
      <c r="B1014" s="62">
        <v>0.03</v>
      </c>
      <c r="C1014" s="3" t="s">
        <v>53</v>
      </c>
      <c r="D1014" s="18" t="s">
        <v>183</v>
      </c>
      <c r="E1014" s="65">
        <v>3145</v>
      </c>
      <c r="F1014" s="64">
        <f>B1014*E1014</f>
        <v>94.35</v>
      </c>
    </row>
    <row r="1015" spans="2:6">
      <c r="B1015" s="62">
        <v>0.05</v>
      </c>
      <c r="C1015" s="3" t="s">
        <v>10</v>
      </c>
      <c r="D1015" s="18" t="s">
        <v>292</v>
      </c>
      <c r="E1015" s="65">
        <v>1595.55</v>
      </c>
      <c r="F1015" s="64">
        <f>B1015*E1015</f>
        <v>79.7775</v>
      </c>
    </row>
    <row r="1016" spans="2:6">
      <c r="B1016" s="62">
        <v>0.01</v>
      </c>
      <c r="C1016" s="3" t="s">
        <v>10</v>
      </c>
      <c r="D1016" s="18" t="s">
        <v>294</v>
      </c>
      <c r="E1016" s="65">
        <v>378.94</v>
      </c>
      <c r="F1016" s="64">
        <f>B1016*E1016</f>
        <v>3.7894</v>
      </c>
    </row>
    <row r="1017" ht="15.75" customHeight="1" spans="2:6">
      <c r="B1017" s="67"/>
      <c r="C1017" s="3"/>
      <c r="D1017" s="18"/>
      <c r="E1017" s="3"/>
      <c r="F1017" s="68">
        <f>SUM(F1013:F1016)</f>
        <v>177.9169</v>
      </c>
    </row>
    <row r="1018" ht="15.75" customHeight="1" spans="2:6">
      <c r="B1018" s="67" t="s">
        <v>47</v>
      </c>
      <c r="C1018" s="104">
        <v>0</v>
      </c>
      <c r="D1018" s="18" t="s">
        <v>69</v>
      </c>
      <c r="E1018" s="3"/>
      <c r="F1018" s="78"/>
    </row>
    <row r="1019" ht="15.75" customHeight="1" spans="2:6">
      <c r="B1019" s="67"/>
      <c r="C1019" s="3"/>
      <c r="D1019" s="69" t="s">
        <v>77</v>
      </c>
      <c r="E1019" s="3"/>
      <c r="F1019" s="68" t="e">
        <f>F1017/C1018</f>
        <v>#DIV/0!</v>
      </c>
    </row>
    <row r="1020" ht="15.75" customHeight="1" spans="2:6">
      <c r="B1020" s="67"/>
      <c r="C1020" s="3"/>
      <c r="D1020" s="69" t="s">
        <v>26</v>
      </c>
      <c r="E1020" s="70">
        <f>E3</f>
        <v>0.45</v>
      </c>
      <c r="F1020" s="68" t="e">
        <f>F1019*E1020+F1019</f>
        <v>#DIV/0!</v>
      </c>
    </row>
    <row r="1021" ht="15.75" customHeight="1" spans="2:6">
      <c r="B1021" s="67"/>
      <c r="C1021" s="3"/>
      <c r="D1021" s="69" t="s">
        <v>29</v>
      </c>
      <c r="E1021" s="70">
        <f>E4</f>
        <v>1.6</v>
      </c>
      <c r="F1021" s="71" t="e">
        <f>F1020*E1021+F1020</f>
        <v>#DIV/0!</v>
      </c>
    </row>
    <row r="1022" ht="15.75" customHeight="1" spans="2:6">
      <c r="B1022" s="67"/>
      <c r="C1022" s="3"/>
      <c r="D1022" s="69" t="s">
        <v>32</v>
      </c>
      <c r="E1022" s="70">
        <v>0.21</v>
      </c>
      <c r="F1022" s="68" t="e">
        <f>F1021*1.21</f>
        <v>#DIV/0!</v>
      </c>
    </row>
    <row r="1023" ht="15.75" customHeight="1" spans="2:6">
      <c r="B1023" s="67"/>
      <c r="C1023" s="72" t="s">
        <v>114</v>
      </c>
      <c r="D1023" s="18"/>
      <c r="E1023" s="3"/>
      <c r="F1023" s="68"/>
    </row>
    <row r="1024" ht="16.5" customHeight="1" spans="2:6">
      <c r="B1024" s="74"/>
      <c r="C1024" s="76"/>
      <c r="D1024" s="81"/>
      <c r="E1024" s="76" t="s">
        <v>124</v>
      </c>
      <c r="F1024" s="96"/>
    </row>
    <row r="1026" ht="15.75" customHeight="1" spans="2:6">
      <c r="B1026" s="57"/>
      <c r="C1026" s="58">
        <v>67</v>
      </c>
      <c r="D1026" s="59" t="s">
        <v>295</v>
      </c>
      <c r="E1026" s="60"/>
      <c r="F1026" s="61"/>
    </row>
    <row r="1027" spans="2:6">
      <c r="B1027" s="62">
        <v>0.9</v>
      </c>
      <c r="C1027" s="3" t="s">
        <v>10</v>
      </c>
      <c r="D1027" s="18" t="s">
        <v>296</v>
      </c>
      <c r="E1027" s="65">
        <v>269</v>
      </c>
      <c r="F1027" s="64">
        <f>B1027*E1027</f>
        <v>242.1</v>
      </c>
    </row>
    <row r="1028" spans="2:6">
      <c r="B1028" s="62">
        <v>1</v>
      </c>
      <c r="C1028" s="3" t="s">
        <v>53</v>
      </c>
      <c r="D1028" s="18" t="s">
        <v>259</v>
      </c>
      <c r="E1028" s="65">
        <v>3438.59649122807</v>
      </c>
      <c r="F1028" s="64">
        <f>B1028*E1028</f>
        <v>3438.59649122807</v>
      </c>
    </row>
    <row r="1029" spans="2:6">
      <c r="B1029" s="62">
        <v>1.5</v>
      </c>
      <c r="C1029" s="3" t="s">
        <v>53</v>
      </c>
      <c r="D1029" s="18" t="s">
        <v>183</v>
      </c>
      <c r="E1029" s="65">
        <v>3145</v>
      </c>
      <c r="F1029" s="64">
        <f>B1029*E1029</f>
        <v>4717.5</v>
      </c>
    </row>
    <row r="1030" ht="15.75" customHeight="1" spans="2:6">
      <c r="B1030" s="67"/>
      <c r="C1030" s="3"/>
      <c r="D1030" s="18"/>
      <c r="E1030" s="3"/>
      <c r="F1030" s="68">
        <f>SUM(F1027:F1029)</f>
        <v>8398.19649122807</v>
      </c>
    </row>
    <row r="1031" ht="15.75" customHeight="1" spans="2:6">
      <c r="B1031" s="67" t="s">
        <v>47</v>
      </c>
      <c r="C1031" s="104">
        <v>0</v>
      </c>
      <c r="D1031" s="18" t="s">
        <v>69</v>
      </c>
      <c r="E1031" s="3"/>
      <c r="F1031" s="78"/>
    </row>
    <row r="1032" ht="15.75" customHeight="1" spans="2:6">
      <c r="B1032" s="67"/>
      <c r="C1032" s="3"/>
      <c r="D1032" s="69" t="s">
        <v>77</v>
      </c>
      <c r="E1032" s="3"/>
      <c r="F1032" s="68" t="e">
        <f>F1030/C1031</f>
        <v>#DIV/0!</v>
      </c>
    </row>
    <row r="1033" ht="15.75" customHeight="1" spans="2:6">
      <c r="B1033" s="67"/>
      <c r="C1033" s="3"/>
      <c r="D1033" s="69" t="s">
        <v>26</v>
      </c>
      <c r="E1033" s="70">
        <f>E3</f>
        <v>0.45</v>
      </c>
      <c r="F1033" s="68" t="e">
        <f>F1032*E1033+F1032</f>
        <v>#DIV/0!</v>
      </c>
    </row>
    <row r="1034" ht="15.75" customHeight="1" spans="2:6">
      <c r="B1034" s="67"/>
      <c r="C1034" s="3"/>
      <c r="D1034" s="69" t="s">
        <v>29</v>
      </c>
      <c r="E1034" s="70">
        <f>E4</f>
        <v>1.6</v>
      </c>
      <c r="F1034" s="71" t="e">
        <f>F1033*E1034+F1033</f>
        <v>#DIV/0!</v>
      </c>
    </row>
    <row r="1035" ht="15.75" customHeight="1" spans="2:6">
      <c r="B1035" s="67"/>
      <c r="C1035" s="3"/>
      <c r="D1035" s="69" t="s">
        <v>32</v>
      </c>
      <c r="E1035" s="70">
        <v>0.21</v>
      </c>
      <c r="F1035" s="68" t="e">
        <f>F1034*1.21</f>
        <v>#DIV/0!</v>
      </c>
    </row>
    <row r="1036" ht="15.75" customHeight="1" spans="2:6">
      <c r="B1036" s="67"/>
      <c r="C1036" s="72" t="s">
        <v>114</v>
      </c>
      <c r="D1036" s="18"/>
      <c r="E1036" s="3"/>
      <c r="F1036" s="68"/>
    </row>
    <row r="1037" ht="16.5" customHeight="1" spans="2:6">
      <c r="B1037" s="74"/>
      <c r="C1037" s="76"/>
      <c r="D1037" s="81"/>
      <c r="E1037" s="76" t="s">
        <v>124</v>
      </c>
      <c r="F1037" s="96"/>
    </row>
    <row r="1039" ht="15.75" customHeight="1" spans="2:6">
      <c r="B1039" s="57"/>
      <c r="C1039" s="58">
        <v>68</v>
      </c>
      <c r="D1039" s="59" t="s">
        <v>297</v>
      </c>
      <c r="E1039" s="60"/>
      <c r="F1039" s="61"/>
    </row>
    <row r="1040" spans="2:6">
      <c r="B1040" s="62">
        <v>2</v>
      </c>
      <c r="C1040" s="3" t="s">
        <v>10</v>
      </c>
      <c r="D1040" s="18" t="s">
        <v>268</v>
      </c>
      <c r="E1040" s="65">
        <v>1277.5</v>
      </c>
      <c r="F1040" s="64">
        <f>B1040*E1040</f>
        <v>2555</v>
      </c>
    </row>
    <row r="1041" spans="2:6">
      <c r="B1041" s="62">
        <v>0.5</v>
      </c>
      <c r="C1041" s="3" t="s">
        <v>10</v>
      </c>
      <c r="D1041" s="18" t="s">
        <v>298</v>
      </c>
      <c r="E1041" s="63"/>
      <c r="F1041" s="64">
        <f>B1041*E1041</f>
        <v>0</v>
      </c>
    </row>
    <row r="1042" spans="2:6">
      <c r="B1042" s="62">
        <v>0.05</v>
      </c>
      <c r="C1042" s="3" t="s">
        <v>10</v>
      </c>
      <c r="D1042" s="18" t="s">
        <v>261</v>
      </c>
      <c r="E1042" s="65">
        <v>1203.4</v>
      </c>
      <c r="F1042" s="64">
        <f>B1042*E1042</f>
        <v>60.17</v>
      </c>
    </row>
    <row r="1043" spans="2:6">
      <c r="B1043" s="62">
        <v>0.32</v>
      </c>
      <c r="C1043" s="3" t="s">
        <v>10</v>
      </c>
      <c r="D1043" s="18" t="s">
        <v>299</v>
      </c>
      <c r="E1043" s="65">
        <v>3830</v>
      </c>
      <c r="F1043" s="64">
        <f>B1043*E1043</f>
        <v>1225.6</v>
      </c>
    </row>
    <row r="1044" ht="15.75" customHeight="1" spans="2:6">
      <c r="B1044" s="67"/>
      <c r="C1044" s="3"/>
      <c r="D1044" s="18"/>
      <c r="E1044" s="3"/>
      <c r="F1044" s="68">
        <f>SUM(F1040:F1043)</f>
        <v>3840.77</v>
      </c>
    </row>
    <row r="1045" ht="15.75" customHeight="1" spans="2:6">
      <c r="B1045" s="67" t="s">
        <v>47</v>
      </c>
      <c r="C1045" s="104">
        <v>0</v>
      </c>
      <c r="D1045" s="18" t="s">
        <v>69</v>
      </c>
      <c r="E1045" s="3"/>
      <c r="F1045" s="78"/>
    </row>
    <row r="1046" ht="15.75" customHeight="1" spans="2:6">
      <c r="B1046" s="67"/>
      <c r="C1046" s="3"/>
      <c r="D1046" s="69" t="s">
        <v>77</v>
      </c>
      <c r="E1046" s="3"/>
      <c r="F1046" s="68" t="e">
        <f>F1044/C1045</f>
        <v>#DIV/0!</v>
      </c>
    </row>
    <row r="1047" ht="15.75" customHeight="1" spans="2:6">
      <c r="B1047" s="67"/>
      <c r="C1047" s="3"/>
      <c r="D1047" s="69" t="s">
        <v>26</v>
      </c>
      <c r="E1047" s="70">
        <f>E3</f>
        <v>0.45</v>
      </c>
      <c r="F1047" s="68" t="e">
        <f>F1046*E1047+F1046</f>
        <v>#DIV/0!</v>
      </c>
    </row>
    <row r="1048" ht="15.75" customHeight="1" spans="2:6">
      <c r="B1048" s="67"/>
      <c r="C1048" s="3"/>
      <c r="D1048" s="69" t="s">
        <v>29</v>
      </c>
      <c r="E1048" s="70">
        <f>E4</f>
        <v>1.6</v>
      </c>
      <c r="F1048" s="71" t="e">
        <f>F1047*E1048+F1047</f>
        <v>#DIV/0!</v>
      </c>
    </row>
    <row r="1049" ht="15.75" customHeight="1" spans="2:6">
      <c r="B1049" s="67"/>
      <c r="C1049" s="3"/>
      <c r="D1049" s="69" t="s">
        <v>32</v>
      </c>
      <c r="E1049" s="70">
        <v>0.21</v>
      </c>
      <c r="F1049" s="68" t="e">
        <f>F1048*1.21</f>
        <v>#DIV/0!</v>
      </c>
    </row>
    <row r="1050" ht="15.75" customHeight="1" spans="2:6">
      <c r="B1050" s="67"/>
      <c r="C1050" s="72" t="s">
        <v>114</v>
      </c>
      <c r="D1050" s="18"/>
      <c r="E1050" s="3"/>
      <c r="F1050" s="68"/>
    </row>
    <row r="1051" ht="16.5" customHeight="1" spans="2:6">
      <c r="B1051" s="74"/>
      <c r="C1051" s="76"/>
      <c r="D1051" s="81"/>
      <c r="E1051" s="76" t="s">
        <v>124</v>
      </c>
      <c r="F1051" s="96"/>
    </row>
    <row r="1053" ht="15.75" customHeight="1" spans="2:6">
      <c r="B1053" s="57"/>
      <c r="C1053" s="58">
        <v>69</v>
      </c>
      <c r="D1053" s="59" t="s">
        <v>300</v>
      </c>
      <c r="E1053" s="60"/>
      <c r="F1053" s="61"/>
    </row>
    <row r="1054" spans="2:6">
      <c r="B1054" s="62">
        <v>3</v>
      </c>
      <c r="C1054" s="3" t="s">
        <v>53</v>
      </c>
      <c r="D1054" s="18" t="s">
        <v>180</v>
      </c>
      <c r="E1054" s="65">
        <v>740</v>
      </c>
      <c r="F1054" s="64">
        <f>B1054*E1054</f>
        <v>2220</v>
      </c>
    </row>
    <row r="1055" spans="2:6">
      <c r="B1055" s="62">
        <v>0.2</v>
      </c>
      <c r="C1055" s="3" t="s">
        <v>10</v>
      </c>
      <c r="D1055" s="18" t="s">
        <v>277</v>
      </c>
      <c r="E1055" s="65">
        <v>378.94</v>
      </c>
      <c r="F1055" s="64">
        <f>B1055*E1055</f>
        <v>75.788</v>
      </c>
    </row>
    <row r="1056" ht="15.75" customHeight="1" spans="2:6">
      <c r="B1056" s="67"/>
      <c r="C1056" s="3"/>
      <c r="D1056" s="18"/>
      <c r="E1056" s="3"/>
      <c r="F1056" s="68">
        <f>SUM(F1054:F1055)</f>
        <v>2295.788</v>
      </c>
    </row>
    <row r="1057" ht="15.75" customHeight="1" spans="2:6">
      <c r="B1057" s="67" t="s">
        <v>47</v>
      </c>
      <c r="C1057" s="104">
        <v>0</v>
      </c>
      <c r="D1057" s="18" t="s">
        <v>69</v>
      </c>
      <c r="E1057" s="3"/>
      <c r="F1057" s="78"/>
    </row>
    <row r="1058" ht="15.75" customHeight="1" spans="2:6">
      <c r="B1058" s="67"/>
      <c r="C1058" s="3"/>
      <c r="D1058" s="69" t="s">
        <v>77</v>
      </c>
      <c r="E1058" s="3"/>
      <c r="F1058" s="68" t="e">
        <f>F1056/C1057</f>
        <v>#DIV/0!</v>
      </c>
    </row>
    <row r="1059" ht="15.75" customHeight="1" spans="2:6">
      <c r="B1059" s="67"/>
      <c r="C1059" s="3"/>
      <c r="D1059" s="69" t="s">
        <v>26</v>
      </c>
      <c r="E1059" s="70">
        <f>E3</f>
        <v>0.45</v>
      </c>
      <c r="F1059" s="68" t="e">
        <f>F1058*E1059+F1058</f>
        <v>#DIV/0!</v>
      </c>
    </row>
    <row r="1060" ht="15.75" customHeight="1" spans="2:6">
      <c r="B1060" s="67"/>
      <c r="C1060" s="3"/>
      <c r="D1060" s="69" t="s">
        <v>29</v>
      </c>
      <c r="E1060" s="70">
        <f>E4</f>
        <v>1.6</v>
      </c>
      <c r="F1060" s="71" t="e">
        <f>F1059*E1060+F1059</f>
        <v>#DIV/0!</v>
      </c>
    </row>
    <row r="1061" ht="15.75" customHeight="1" spans="2:6">
      <c r="B1061" s="67"/>
      <c r="C1061" s="3"/>
      <c r="D1061" s="69" t="s">
        <v>32</v>
      </c>
      <c r="E1061" s="70">
        <v>0.21</v>
      </c>
      <c r="F1061" s="68" t="e">
        <f>F1060*1.21</f>
        <v>#DIV/0!</v>
      </c>
    </row>
    <row r="1062" ht="15.75" customHeight="1" spans="2:6">
      <c r="B1062" s="67"/>
      <c r="C1062" s="72" t="s">
        <v>114</v>
      </c>
      <c r="D1062" s="18"/>
      <c r="E1062" s="3"/>
      <c r="F1062" s="68"/>
    </row>
    <row r="1063" ht="16.5" customHeight="1" spans="2:6">
      <c r="B1063" s="74"/>
      <c r="C1063" s="76"/>
      <c r="D1063" s="81"/>
      <c r="E1063" s="76" t="s">
        <v>124</v>
      </c>
      <c r="F1063" s="96"/>
    </row>
    <row r="1065" ht="15.75" customHeight="1" spans="2:6">
      <c r="B1065" s="57"/>
      <c r="C1065" s="58">
        <v>70</v>
      </c>
      <c r="D1065" s="59" t="s">
        <v>301</v>
      </c>
      <c r="E1065" s="60"/>
      <c r="F1065" s="61"/>
    </row>
    <row r="1066" spans="2:6">
      <c r="B1066" s="62">
        <v>2</v>
      </c>
      <c r="C1066" s="3" t="s">
        <v>10</v>
      </c>
      <c r="D1066" s="18" t="s">
        <v>302</v>
      </c>
      <c r="E1066" s="65">
        <v>2294.8401826484</v>
      </c>
      <c r="F1066" s="64">
        <f t="shared" ref="F1066:F1075" si="28">B1066*E1066</f>
        <v>4589.6803652968</v>
      </c>
    </row>
    <row r="1067" spans="2:6">
      <c r="B1067" s="62">
        <v>0.16</v>
      </c>
      <c r="C1067" s="3" t="s">
        <v>10</v>
      </c>
      <c r="D1067" s="18" t="s">
        <v>303</v>
      </c>
      <c r="E1067" s="65">
        <v>351.3</v>
      </c>
      <c r="F1067" s="64">
        <f t="shared" si="28"/>
        <v>56.208</v>
      </c>
    </row>
    <row r="1068" spans="2:6">
      <c r="B1068" s="62">
        <v>0.35</v>
      </c>
      <c r="C1068" s="3" t="s">
        <v>53</v>
      </c>
      <c r="D1068" s="18" t="s">
        <v>180</v>
      </c>
      <c r="E1068" s="65">
        <v>740</v>
      </c>
      <c r="F1068" s="64">
        <f t="shared" si="28"/>
        <v>259</v>
      </c>
    </row>
    <row r="1069" spans="2:6">
      <c r="B1069" s="62">
        <v>6</v>
      </c>
      <c r="C1069" s="3" t="s">
        <v>10</v>
      </c>
      <c r="D1069" s="18" t="s">
        <v>22</v>
      </c>
      <c r="E1069" s="63"/>
      <c r="F1069" s="64">
        <f t="shared" si="28"/>
        <v>0</v>
      </c>
    </row>
    <row r="1070" spans="2:6">
      <c r="B1070" s="62">
        <v>0.04</v>
      </c>
      <c r="C1070" s="3" t="s">
        <v>10</v>
      </c>
      <c r="D1070" s="18" t="s">
        <v>68</v>
      </c>
      <c r="E1070" s="65">
        <v>110.7</v>
      </c>
      <c r="F1070" s="64">
        <f t="shared" si="28"/>
        <v>4.428</v>
      </c>
    </row>
    <row r="1071" spans="2:6">
      <c r="B1071" s="62">
        <v>0.6</v>
      </c>
      <c r="C1071" s="3" t="s">
        <v>10</v>
      </c>
      <c r="D1071" s="18" t="s">
        <v>304</v>
      </c>
      <c r="E1071" s="65">
        <v>18090.9090909091</v>
      </c>
      <c r="F1071" s="64">
        <f t="shared" si="28"/>
        <v>10854.5454545455</v>
      </c>
    </row>
    <row r="1072" spans="2:6">
      <c r="B1072" s="62">
        <v>0.5</v>
      </c>
      <c r="C1072" s="3" t="s">
        <v>10</v>
      </c>
      <c r="D1072" s="18" t="s">
        <v>305</v>
      </c>
      <c r="E1072" s="65">
        <v>14188</v>
      </c>
      <c r="F1072" s="64">
        <f t="shared" si="28"/>
        <v>7094</v>
      </c>
    </row>
    <row r="1073" spans="2:6">
      <c r="B1073" s="62">
        <v>0.6</v>
      </c>
      <c r="C1073" s="3" t="s">
        <v>10</v>
      </c>
      <c r="D1073" s="18" t="s">
        <v>183</v>
      </c>
      <c r="E1073" s="65">
        <v>3145</v>
      </c>
      <c r="F1073" s="64">
        <f t="shared" si="28"/>
        <v>1887</v>
      </c>
    </row>
    <row r="1074" spans="2:6">
      <c r="B1074" s="62">
        <v>0.25</v>
      </c>
      <c r="C1074" s="3" t="s">
        <v>53</v>
      </c>
      <c r="D1074" s="18" t="s">
        <v>306</v>
      </c>
      <c r="E1074" s="65">
        <v>3622.5</v>
      </c>
      <c r="F1074" s="64">
        <f t="shared" si="28"/>
        <v>905.625</v>
      </c>
    </row>
    <row r="1075" spans="2:6">
      <c r="B1075" s="62">
        <v>0.15</v>
      </c>
      <c r="C1075" s="3" t="s">
        <v>53</v>
      </c>
      <c r="D1075" s="18" t="s">
        <v>307</v>
      </c>
      <c r="E1075" s="65">
        <v>1827.14285714286</v>
      </c>
      <c r="F1075" s="64">
        <f t="shared" si="28"/>
        <v>274.071428571429</v>
      </c>
    </row>
    <row r="1076" ht="15.75" customHeight="1" spans="2:6">
      <c r="B1076" s="67"/>
      <c r="C1076" s="3"/>
      <c r="D1076" s="18"/>
      <c r="E1076" s="3"/>
      <c r="F1076" s="68">
        <f>SUM(F1066:F1075)</f>
        <v>25924.5582484137</v>
      </c>
    </row>
    <row r="1077" ht="15.75" customHeight="1" spans="2:6">
      <c r="B1077" s="67" t="s">
        <v>47</v>
      </c>
      <c r="C1077" s="104">
        <v>13</v>
      </c>
      <c r="D1077" s="18" t="s">
        <v>69</v>
      </c>
      <c r="E1077" s="3"/>
      <c r="F1077" s="78"/>
    </row>
    <row r="1078" ht="15.75" customHeight="1" spans="2:6">
      <c r="B1078" s="67"/>
      <c r="C1078" s="3"/>
      <c r="D1078" s="69" t="s">
        <v>77</v>
      </c>
      <c r="E1078" s="3"/>
      <c r="F1078" s="68">
        <f>F1076/C1077</f>
        <v>1994.19678833951</v>
      </c>
    </row>
    <row r="1079" ht="15.75" customHeight="1" spans="2:6">
      <c r="B1079" s="67"/>
      <c r="C1079" s="3"/>
      <c r="D1079" s="69" t="s">
        <v>26</v>
      </c>
      <c r="E1079" s="70">
        <f>E3</f>
        <v>0.45</v>
      </c>
      <c r="F1079" s="68">
        <f>F1078*E1079+F1078</f>
        <v>2891.5853430923</v>
      </c>
    </row>
    <row r="1080" ht="15.75" customHeight="1" spans="2:6">
      <c r="B1080" s="67"/>
      <c r="C1080" s="3"/>
      <c r="D1080" s="69" t="s">
        <v>29</v>
      </c>
      <c r="E1080" s="70">
        <f>E4</f>
        <v>1.6</v>
      </c>
      <c r="F1080" s="71">
        <f>F1079*E1080+F1079</f>
        <v>7518.12189203997</v>
      </c>
    </row>
    <row r="1081" ht="15.75" customHeight="1" spans="2:6">
      <c r="B1081" s="67"/>
      <c r="C1081" s="3"/>
      <c r="D1081" s="69" t="s">
        <v>32</v>
      </c>
      <c r="E1081" s="70">
        <v>0.21</v>
      </c>
      <c r="F1081" s="68">
        <f>F1080*1.21</f>
        <v>9096.92748936836</v>
      </c>
    </row>
    <row r="1082" ht="15.75" customHeight="1" spans="2:6">
      <c r="B1082" s="67"/>
      <c r="C1082" s="72" t="s">
        <v>114</v>
      </c>
      <c r="D1082" s="18"/>
      <c r="E1082" s="3"/>
      <c r="F1082" s="68"/>
    </row>
    <row r="1083" ht="16.5" customHeight="1" spans="2:6">
      <c r="B1083" s="74"/>
      <c r="C1083" s="76"/>
      <c r="D1083" s="81"/>
      <c r="E1083" s="76" t="s">
        <v>124</v>
      </c>
      <c r="F1083" s="96"/>
    </row>
    <row r="1085" ht="15.75" customHeight="1" spans="2:6">
      <c r="B1085" s="57"/>
      <c r="C1085" s="58">
        <v>71</v>
      </c>
      <c r="D1085" s="59" t="s">
        <v>308</v>
      </c>
      <c r="E1085" s="60"/>
      <c r="F1085" s="61"/>
    </row>
    <row r="1086" spans="2:6">
      <c r="B1086" s="62">
        <v>29</v>
      </c>
      <c r="C1086" s="3" t="s">
        <v>10</v>
      </c>
      <c r="D1086" s="18" t="s">
        <v>14</v>
      </c>
      <c r="E1086" s="65">
        <v>968.5</v>
      </c>
      <c r="F1086" s="64">
        <f t="shared" ref="F1086:F1092" si="29">B1086*E1086</f>
        <v>28086.5</v>
      </c>
    </row>
    <row r="1087" spans="2:6">
      <c r="B1087" s="62">
        <v>0.77</v>
      </c>
      <c r="C1087" s="3" t="s">
        <v>10</v>
      </c>
      <c r="D1087" s="18" t="s">
        <v>68</v>
      </c>
      <c r="E1087" s="65">
        <v>110.7</v>
      </c>
      <c r="F1087" s="64">
        <f t="shared" si="29"/>
        <v>85.239</v>
      </c>
    </row>
    <row r="1088" spans="2:6">
      <c r="B1088" s="62">
        <v>0.09</v>
      </c>
      <c r="C1088" s="3" t="s">
        <v>10</v>
      </c>
      <c r="D1088" s="18" t="s">
        <v>309</v>
      </c>
      <c r="E1088" s="65">
        <v>417.75</v>
      </c>
      <c r="F1088" s="64">
        <f t="shared" si="29"/>
        <v>37.5975</v>
      </c>
    </row>
    <row r="1089" spans="2:6">
      <c r="B1089" s="62">
        <v>0.09</v>
      </c>
      <c r="C1089" s="3" t="s">
        <v>10</v>
      </c>
      <c r="D1089" s="18" t="s">
        <v>310</v>
      </c>
      <c r="E1089" s="65">
        <v>1280.16</v>
      </c>
      <c r="F1089" s="64">
        <f t="shared" si="29"/>
        <v>115.2144</v>
      </c>
    </row>
    <row r="1090" spans="2:6">
      <c r="B1090" s="62">
        <v>0.09</v>
      </c>
      <c r="C1090" s="3" t="s">
        <v>10</v>
      </c>
      <c r="D1090" s="18" t="s">
        <v>226</v>
      </c>
      <c r="E1090" s="65">
        <v>12755.95</v>
      </c>
      <c r="F1090" s="64">
        <f t="shared" si="29"/>
        <v>1148.0355</v>
      </c>
    </row>
    <row r="1091" spans="2:6">
      <c r="B1091" s="62">
        <v>0.34</v>
      </c>
      <c r="C1091" s="3" t="s">
        <v>53</v>
      </c>
      <c r="D1091" s="18" t="s">
        <v>311</v>
      </c>
      <c r="E1091" s="63"/>
      <c r="F1091" s="64">
        <f t="shared" si="29"/>
        <v>0</v>
      </c>
    </row>
    <row r="1092" spans="2:6">
      <c r="B1092" s="62">
        <v>0.44</v>
      </c>
      <c r="C1092" s="3" t="s">
        <v>10</v>
      </c>
      <c r="D1092" s="18" t="s">
        <v>303</v>
      </c>
      <c r="E1092" s="65">
        <v>351.3</v>
      </c>
      <c r="F1092" s="64">
        <f t="shared" si="29"/>
        <v>154.572</v>
      </c>
    </row>
    <row r="1093" ht="15.75" customHeight="1" spans="2:6">
      <c r="B1093" s="67"/>
      <c r="C1093" s="3"/>
      <c r="D1093" s="18"/>
      <c r="E1093" s="3"/>
      <c r="F1093" s="68">
        <f>SUM(F1086:F1092)</f>
        <v>29627.1584</v>
      </c>
    </row>
    <row r="1094" ht="15.75" customHeight="1" spans="2:6">
      <c r="B1094" s="67" t="s">
        <v>47</v>
      </c>
      <c r="C1094" s="104">
        <v>16</v>
      </c>
      <c r="D1094" s="18" t="s">
        <v>69</v>
      </c>
      <c r="E1094" s="3"/>
      <c r="F1094" s="78"/>
    </row>
    <row r="1095" ht="15.75" customHeight="1" spans="2:6">
      <c r="B1095" s="67"/>
      <c r="C1095" s="3"/>
      <c r="D1095" s="69" t="s">
        <v>77</v>
      </c>
      <c r="E1095" s="3"/>
      <c r="F1095" s="68">
        <f>F1093/C1094</f>
        <v>1851.6974</v>
      </c>
    </row>
    <row r="1096" ht="15.75" customHeight="1" spans="2:6">
      <c r="B1096" s="67"/>
      <c r="C1096" s="3"/>
      <c r="D1096" s="69" t="s">
        <v>26</v>
      </c>
      <c r="E1096" s="70">
        <f>E3</f>
        <v>0.45</v>
      </c>
      <c r="F1096" s="68">
        <f>F1095*E1096+F1095</f>
        <v>2684.96123</v>
      </c>
    </row>
    <row r="1097" ht="15.75" customHeight="1" spans="2:6">
      <c r="B1097" s="67"/>
      <c r="C1097" s="3"/>
      <c r="D1097" s="69" t="s">
        <v>29</v>
      </c>
      <c r="E1097" s="70">
        <f>E4</f>
        <v>1.6</v>
      </c>
      <c r="F1097" s="71">
        <f>F1096*E1097+F1096</f>
        <v>6980.899198</v>
      </c>
    </row>
    <row r="1098" ht="15.75" customHeight="1" spans="2:6">
      <c r="B1098" s="67"/>
      <c r="C1098" s="3"/>
      <c r="D1098" s="69" t="s">
        <v>32</v>
      </c>
      <c r="E1098" s="70">
        <v>0.21</v>
      </c>
      <c r="F1098" s="68">
        <f>F1097*1.21</f>
        <v>8446.88802958</v>
      </c>
    </row>
    <row r="1099" ht="15.75" customHeight="1" spans="2:6">
      <c r="B1099" s="67"/>
      <c r="C1099" s="72" t="s">
        <v>114</v>
      </c>
      <c r="D1099" s="18"/>
      <c r="E1099" s="3"/>
      <c r="F1099" s="68"/>
    </row>
    <row r="1100" ht="16.5" customHeight="1" spans="2:6">
      <c r="B1100" s="74"/>
      <c r="C1100" s="76"/>
      <c r="D1100" s="81"/>
      <c r="E1100" s="76" t="s">
        <v>124</v>
      </c>
      <c r="F1100" s="96"/>
    </row>
    <row r="1102" ht="15.75" customHeight="1" spans="2:6">
      <c r="B1102" s="57"/>
      <c r="C1102" s="58">
        <v>72</v>
      </c>
      <c r="D1102" s="59" t="s">
        <v>312</v>
      </c>
      <c r="E1102" s="60"/>
      <c r="F1102" s="61"/>
    </row>
    <row r="1103" spans="2:6">
      <c r="B1103" s="62">
        <v>2</v>
      </c>
      <c r="C1103" s="3" t="s">
        <v>10</v>
      </c>
      <c r="D1103" s="18" t="s">
        <v>313</v>
      </c>
      <c r="E1103" s="63"/>
      <c r="F1103" s="64">
        <f t="shared" ref="F1103:F1109" si="30">B1103*E1103</f>
        <v>0</v>
      </c>
    </row>
    <row r="1104" spans="2:6">
      <c r="B1104" s="62">
        <v>0.25</v>
      </c>
      <c r="C1104" s="3" t="s">
        <v>10</v>
      </c>
      <c r="D1104" s="18" t="s">
        <v>303</v>
      </c>
      <c r="E1104" s="65">
        <v>351.3</v>
      </c>
      <c r="F1104" s="64">
        <f t="shared" si="30"/>
        <v>87.825</v>
      </c>
    </row>
    <row r="1105" spans="2:6">
      <c r="B1105" s="62">
        <v>8</v>
      </c>
      <c r="C1105" s="3" t="s">
        <v>10</v>
      </c>
      <c r="D1105" s="18" t="s">
        <v>22</v>
      </c>
      <c r="E1105" s="63"/>
      <c r="F1105" s="64">
        <f t="shared" si="30"/>
        <v>0</v>
      </c>
    </row>
    <row r="1106" spans="2:6">
      <c r="B1106" s="62">
        <v>2</v>
      </c>
      <c r="C1106" s="3" t="s">
        <v>10</v>
      </c>
      <c r="D1106" s="18" t="s">
        <v>314</v>
      </c>
      <c r="E1106" s="65">
        <v>844.99</v>
      </c>
      <c r="F1106" s="64">
        <f t="shared" si="30"/>
        <v>1689.98</v>
      </c>
    </row>
    <row r="1107" spans="2:6">
      <c r="B1107" s="62">
        <v>0.25</v>
      </c>
      <c r="C1107" s="3" t="s">
        <v>10</v>
      </c>
      <c r="D1107" s="18" t="s">
        <v>68</v>
      </c>
      <c r="E1107" s="65">
        <v>110.7</v>
      </c>
      <c r="F1107" s="64">
        <f t="shared" si="30"/>
        <v>27.675</v>
      </c>
    </row>
    <row r="1108" spans="2:6">
      <c r="B1108" s="62">
        <v>0.3</v>
      </c>
      <c r="C1108" s="3" t="s">
        <v>10</v>
      </c>
      <c r="D1108" s="18" t="s">
        <v>315</v>
      </c>
      <c r="E1108" s="65">
        <v>3145</v>
      </c>
      <c r="F1108" s="64">
        <f t="shared" si="30"/>
        <v>943.5</v>
      </c>
    </row>
    <row r="1109" spans="2:6">
      <c r="B1109" s="62">
        <v>0.03</v>
      </c>
      <c r="C1109" s="3" t="s">
        <v>10</v>
      </c>
      <c r="D1109" s="18" t="s">
        <v>305</v>
      </c>
      <c r="E1109" s="65">
        <v>14188</v>
      </c>
      <c r="F1109" s="64">
        <f t="shared" si="30"/>
        <v>425.64</v>
      </c>
    </row>
    <row r="1110" ht="15.75" customHeight="1" spans="2:6">
      <c r="B1110" s="67"/>
      <c r="C1110" s="3"/>
      <c r="D1110" s="18"/>
      <c r="E1110" s="3"/>
      <c r="F1110" s="68">
        <f>SUM(F1103:F1109)</f>
        <v>3174.62</v>
      </c>
    </row>
    <row r="1111" ht="15.75" customHeight="1" spans="2:6">
      <c r="B1111" s="67" t="s">
        <v>47</v>
      </c>
      <c r="C1111" s="104">
        <v>24</v>
      </c>
      <c r="D1111" s="18" t="s">
        <v>69</v>
      </c>
      <c r="E1111" s="3"/>
      <c r="F1111" s="78"/>
    </row>
    <row r="1112" ht="15.75" customHeight="1" spans="2:6">
      <c r="B1112" s="67"/>
      <c r="C1112" s="3"/>
      <c r="D1112" s="69" t="s">
        <v>77</v>
      </c>
      <c r="E1112" s="3"/>
      <c r="F1112" s="68">
        <f>F1110/C1111</f>
        <v>132.275833333333</v>
      </c>
    </row>
    <row r="1113" ht="15.75" customHeight="1" spans="2:6">
      <c r="B1113" s="67"/>
      <c r="C1113" s="3"/>
      <c r="D1113" s="69" t="s">
        <v>26</v>
      </c>
      <c r="E1113" s="70">
        <f>E3</f>
        <v>0.45</v>
      </c>
      <c r="F1113" s="68">
        <f>F1112*E1113+F1112</f>
        <v>191.799958333333</v>
      </c>
    </row>
    <row r="1114" ht="15.75" customHeight="1" spans="2:6">
      <c r="B1114" s="67"/>
      <c r="C1114" s="3"/>
      <c r="D1114" s="69" t="s">
        <v>29</v>
      </c>
      <c r="E1114" s="70">
        <f>E4</f>
        <v>1.6</v>
      </c>
      <c r="F1114" s="71">
        <f>F1113*E1114+F1113</f>
        <v>498.679891666667</v>
      </c>
    </row>
    <row r="1115" ht="15.75" customHeight="1" spans="2:6">
      <c r="B1115" s="67"/>
      <c r="C1115" s="3"/>
      <c r="D1115" s="69" t="s">
        <v>32</v>
      </c>
      <c r="E1115" s="70">
        <v>0.21</v>
      </c>
      <c r="F1115" s="68">
        <f>F1114*1.21</f>
        <v>603.402668916667</v>
      </c>
    </row>
    <row r="1116" ht="15.75" customHeight="1" spans="2:6">
      <c r="B1116" s="67"/>
      <c r="C1116" s="72" t="s">
        <v>114</v>
      </c>
      <c r="D1116" s="18"/>
      <c r="E1116" s="3"/>
      <c r="F1116" s="68"/>
    </row>
    <row r="1117" ht="16.5" customHeight="1" spans="2:6">
      <c r="B1117" s="74"/>
      <c r="C1117" s="76"/>
      <c r="D1117" s="81"/>
      <c r="E1117" s="76" t="s">
        <v>124</v>
      </c>
      <c r="F1117" s="96"/>
    </row>
    <row r="1119" ht="15.75" customHeight="1" spans="2:6">
      <c r="B1119" s="57"/>
      <c r="C1119" s="58">
        <v>73</v>
      </c>
      <c r="D1119" s="59" t="s">
        <v>316</v>
      </c>
      <c r="E1119" s="60"/>
      <c r="F1119" s="61"/>
    </row>
    <row r="1120" spans="2:6">
      <c r="B1120" s="62">
        <v>14</v>
      </c>
      <c r="C1120" s="3" t="s">
        <v>10</v>
      </c>
      <c r="D1120" s="18" t="s">
        <v>14</v>
      </c>
      <c r="E1120" s="65">
        <v>968.5</v>
      </c>
      <c r="F1120" s="64">
        <f t="shared" ref="F1120:F1127" si="31">B1120*E1120</f>
        <v>13559</v>
      </c>
    </row>
    <row r="1121" spans="2:6">
      <c r="B1121" s="62">
        <v>0.82</v>
      </c>
      <c r="C1121" s="3" t="s">
        <v>10</v>
      </c>
      <c r="D1121" s="18" t="s">
        <v>68</v>
      </c>
      <c r="E1121" s="65">
        <v>110.7</v>
      </c>
      <c r="F1121" s="64">
        <f t="shared" si="31"/>
        <v>90.774</v>
      </c>
    </row>
    <row r="1122" spans="2:6">
      <c r="B1122" s="62">
        <v>0.06</v>
      </c>
      <c r="C1122" s="3" t="s">
        <v>10</v>
      </c>
      <c r="D1122" s="18" t="s">
        <v>309</v>
      </c>
      <c r="E1122" s="65">
        <v>417.75</v>
      </c>
      <c r="F1122" s="64">
        <f t="shared" si="31"/>
        <v>25.065</v>
      </c>
    </row>
    <row r="1123" spans="2:6">
      <c r="B1123" s="62">
        <v>0.06</v>
      </c>
      <c r="C1123" s="3" t="s">
        <v>10</v>
      </c>
      <c r="D1123" s="18" t="s">
        <v>226</v>
      </c>
      <c r="E1123" s="65">
        <v>12755.95</v>
      </c>
      <c r="F1123" s="64">
        <f t="shared" si="31"/>
        <v>765.357</v>
      </c>
    </row>
    <row r="1124" spans="2:6">
      <c r="B1124" s="62">
        <v>0.08</v>
      </c>
      <c r="C1124" s="3" t="s">
        <v>10</v>
      </c>
      <c r="D1124" s="18" t="s">
        <v>317</v>
      </c>
      <c r="E1124" s="63"/>
      <c r="F1124" s="64">
        <f t="shared" si="31"/>
        <v>0</v>
      </c>
    </row>
    <row r="1125" spans="2:6">
      <c r="B1125" s="62">
        <v>0.04</v>
      </c>
      <c r="C1125" s="3" t="s">
        <v>10</v>
      </c>
      <c r="D1125" s="18" t="s">
        <v>305</v>
      </c>
      <c r="E1125" s="65">
        <v>14188</v>
      </c>
      <c r="F1125" s="64">
        <f t="shared" si="31"/>
        <v>567.52</v>
      </c>
    </row>
    <row r="1126" spans="2:6">
      <c r="B1126" s="62">
        <v>0.4</v>
      </c>
      <c r="C1126" s="3" t="s">
        <v>53</v>
      </c>
      <c r="D1126" s="18" t="s">
        <v>180</v>
      </c>
      <c r="E1126" s="65">
        <v>740</v>
      </c>
      <c r="F1126" s="64">
        <f t="shared" si="31"/>
        <v>296</v>
      </c>
    </row>
    <row r="1127" spans="2:6">
      <c r="B1127" s="62">
        <v>0.5</v>
      </c>
      <c r="C1127" s="3" t="s">
        <v>10</v>
      </c>
      <c r="D1127" s="18" t="s">
        <v>315</v>
      </c>
      <c r="E1127" s="65">
        <v>3145</v>
      </c>
      <c r="F1127" s="64">
        <f t="shared" si="31"/>
        <v>1572.5</v>
      </c>
    </row>
    <row r="1128" ht="15.75" customHeight="1" spans="2:6">
      <c r="B1128" s="67"/>
      <c r="C1128" s="3"/>
      <c r="D1128" s="18"/>
      <c r="E1128" s="3"/>
      <c r="F1128" s="68">
        <f>SUM(F1120:F1125)</f>
        <v>15007.716</v>
      </c>
    </row>
    <row r="1129" ht="15.75" customHeight="1" spans="2:6">
      <c r="B1129" s="67" t="s">
        <v>47</v>
      </c>
      <c r="C1129" s="104">
        <v>16</v>
      </c>
      <c r="D1129" s="18" t="s">
        <v>69</v>
      </c>
      <c r="E1129" s="3"/>
      <c r="F1129" s="78"/>
    </row>
    <row r="1130" ht="15.75" customHeight="1" spans="2:6">
      <c r="B1130" s="67"/>
      <c r="C1130" s="3"/>
      <c r="D1130" s="69" t="s">
        <v>77</v>
      </c>
      <c r="E1130" s="3"/>
      <c r="F1130" s="68">
        <f>F1128/C1129</f>
        <v>937.98225</v>
      </c>
    </row>
    <row r="1131" ht="15.75" customHeight="1" spans="2:6">
      <c r="B1131" s="67"/>
      <c r="C1131" s="3"/>
      <c r="D1131" s="69" t="s">
        <v>26</v>
      </c>
      <c r="E1131" s="70">
        <f>E3</f>
        <v>0.45</v>
      </c>
      <c r="F1131" s="68">
        <f>F1130*E1131+F1130</f>
        <v>1360.0742625</v>
      </c>
    </row>
    <row r="1132" ht="15.75" customHeight="1" spans="2:6">
      <c r="B1132" s="67"/>
      <c r="C1132" s="3"/>
      <c r="D1132" s="69" t="s">
        <v>29</v>
      </c>
      <c r="E1132" s="70">
        <f>E4</f>
        <v>1.6</v>
      </c>
      <c r="F1132" s="71">
        <f>F1131*E1132+F1131</f>
        <v>3536.1930825</v>
      </c>
    </row>
    <row r="1133" ht="15.75" customHeight="1" spans="2:6">
      <c r="B1133" s="67"/>
      <c r="C1133" s="3"/>
      <c r="D1133" s="69" t="s">
        <v>32</v>
      </c>
      <c r="E1133" s="70">
        <v>0.21</v>
      </c>
      <c r="F1133" s="68">
        <f>F1132*1.21</f>
        <v>4278.793629825</v>
      </c>
    </row>
    <row r="1134" ht="15.75" customHeight="1" spans="2:6">
      <c r="B1134" s="67"/>
      <c r="C1134" s="72" t="s">
        <v>114</v>
      </c>
      <c r="D1134" s="18"/>
      <c r="E1134" s="3"/>
      <c r="F1134" s="68"/>
    </row>
    <row r="1135" ht="16.5" customHeight="1" spans="2:6">
      <c r="B1135" s="74"/>
      <c r="C1135" s="76"/>
      <c r="D1135" s="81"/>
      <c r="E1135" s="76" t="s">
        <v>124</v>
      </c>
      <c r="F1135" s="96"/>
    </row>
    <row r="1137" ht="15.75" customHeight="1" spans="2:6">
      <c r="B1137" s="57"/>
      <c r="C1137" s="58">
        <v>74</v>
      </c>
      <c r="D1137" s="59" t="s">
        <v>318</v>
      </c>
      <c r="E1137" s="60"/>
      <c r="F1137" s="61"/>
    </row>
    <row r="1138" spans="2:6">
      <c r="B1138" s="62">
        <v>0.6</v>
      </c>
      <c r="C1138" s="3" t="s">
        <v>10</v>
      </c>
      <c r="D1138" s="18" t="s">
        <v>315</v>
      </c>
      <c r="E1138" s="65">
        <v>3145</v>
      </c>
      <c r="F1138" s="64">
        <f>B1138*E1138</f>
        <v>1887</v>
      </c>
    </row>
    <row r="1139" spans="2:6">
      <c r="B1139" s="62">
        <v>4</v>
      </c>
      <c r="C1139" s="3" t="s">
        <v>10</v>
      </c>
      <c r="D1139" s="18" t="s">
        <v>299</v>
      </c>
      <c r="E1139" s="65">
        <v>3830</v>
      </c>
      <c r="F1139" s="64">
        <f>B1139*E1139</f>
        <v>15320</v>
      </c>
    </row>
    <row r="1140" spans="2:6">
      <c r="B1140" s="62">
        <v>0.56</v>
      </c>
      <c r="C1140" s="3" t="s">
        <v>10</v>
      </c>
      <c r="D1140" s="18" t="s">
        <v>68</v>
      </c>
      <c r="E1140" s="65">
        <v>110.7</v>
      </c>
      <c r="F1140" s="64">
        <f>B1140*E1140</f>
        <v>61.992</v>
      </c>
    </row>
    <row r="1141" spans="2:6">
      <c r="B1141" s="62">
        <v>8</v>
      </c>
      <c r="C1141" s="3" t="s">
        <v>10</v>
      </c>
      <c r="D1141" s="18" t="s">
        <v>25</v>
      </c>
      <c r="E1141" s="63"/>
      <c r="F1141" s="64">
        <f>B1141*E1141</f>
        <v>0</v>
      </c>
    </row>
    <row r="1142" spans="2:6">
      <c r="B1142" s="62">
        <v>0.02</v>
      </c>
      <c r="C1142" s="3" t="s">
        <v>10</v>
      </c>
      <c r="D1142" s="18" t="s">
        <v>305</v>
      </c>
      <c r="E1142" s="65">
        <v>14188</v>
      </c>
      <c r="F1142" s="64">
        <f>B1142*E1142</f>
        <v>283.76</v>
      </c>
    </row>
    <row r="1143" ht="15.75" customHeight="1" spans="2:6">
      <c r="B1143" s="67"/>
      <c r="C1143" s="3"/>
      <c r="D1143" s="18"/>
      <c r="E1143" s="3"/>
      <c r="F1143" s="68">
        <f>SUM(F1138:F1142)</f>
        <v>17552.752</v>
      </c>
    </row>
    <row r="1144" ht="15.75" customHeight="1" spans="2:6">
      <c r="B1144" s="67" t="s">
        <v>47</v>
      </c>
      <c r="C1144" s="104">
        <v>30</v>
      </c>
      <c r="D1144" s="18" t="s">
        <v>69</v>
      </c>
      <c r="E1144" s="3"/>
      <c r="F1144" s="78"/>
    </row>
    <row r="1145" ht="15.75" customHeight="1" spans="2:6">
      <c r="B1145" s="67"/>
      <c r="C1145" s="3"/>
      <c r="D1145" s="69" t="s">
        <v>77</v>
      </c>
      <c r="E1145" s="3"/>
      <c r="F1145" s="68">
        <f>F1143/C1144</f>
        <v>585.091733333333</v>
      </c>
    </row>
    <row r="1146" ht="15.75" customHeight="1" spans="2:6">
      <c r="B1146" s="67"/>
      <c r="C1146" s="3"/>
      <c r="D1146" s="69" t="s">
        <v>26</v>
      </c>
      <c r="E1146" s="70">
        <f>E3</f>
        <v>0.45</v>
      </c>
      <c r="F1146" s="68">
        <f>F1145*E1146+F1145</f>
        <v>848.383013333333</v>
      </c>
    </row>
    <row r="1147" ht="15.75" customHeight="1" spans="2:6">
      <c r="B1147" s="67"/>
      <c r="C1147" s="3"/>
      <c r="D1147" s="69" t="s">
        <v>29</v>
      </c>
      <c r="E1147" s="70">
        <f>E4</f>
        <v>1.6</v>
      </c>
      <c r="F1147" s="71">
        <f>F1146*E1147+F1146</f>
        <v>2205.79583466667</v>
      </c>
    </row>
    <row r="1148" ht="15.75" customHeight="1" spans="2:6">
      <c r="B1148" s="67"/>
      <c r="C1148" s="3"/>
      <c r="D1148" s="69" t="s">
        <v>32</v>
      </c>
      <c r="E1148" s="70">
        <v>0.21</v>
      </c>
      <c r="F1148" s="68">
        <f>F1147*1.21</f>
        <v>2669.01295994667</v>
      </c>
    </row>
    <row r="1149" ht="15.75" customHeight="1" spans="2:6">
      <c r="B1149" s="67"/>
      <c r="C1149" s="72" t="s">
        <v>114</v>
      </c>
      <c r="D1149" s="18"/>
      <c r="E1149" s="3"/>
      <c r="F1149" s="68"/>
    </row>
    <row r="1150" ht="16.5" customHeight="1" spans="2:6">
      <c r="B1150" s="74"/>
      <c r="C1150" s="76"/>
      <c r="D1150" s="81"/>
      <c r="E1150" s="76" t="s">
        <v>124</v>
      </c>
      <c r="F1150" s="96"/>
    </row>
    <row r="1152" ht="15.75" customHeight="1" spans="2:6">
      <c r="B1152" s="57"/>
      <c r="C1152" s="58">
        <v>75</v>
      </c>
      <c r="D1152" s="59" t="s">
        <v>319</v>
      </c>
      <c r="E1152" s="60"/>
      <c r="F1152" s="61"/>
    </row>
    <row r="1153" spans="2:6">
      <c r="B1153" s="62">
        <v>0.1</v>
      </c>
      <c r="C1153" s="3" t="s">
        <v>10</v>
      </c>
      <c r="D1153" s="18" t="s">
        <v>320</v>
      </c>
      <c r="E1153" s="65">
        <v>2696</v>
      </c>
      <c r="F1153" s="64">
        <f>B1153*E1153</f>
        <v>269.6</v>
      </c>
    </row>
    <row r="1154" spans="2:6">
      <c r="B1154" s="62">
        <v>0.1</v>
      </c>
      <c r="C1154" s="3" t="s">
        <v>10</v>
      </c>
      <c r="D1154" s="18" t="s">
        <v>321</v>
      </c>
      <c r="E1154" s="65">
        <v>6020</v>
      </c>
      <c r="F1154" s="64">
        <f>B1154*E1154</f>
        <v>602</v>
      </c>
    </row>
    <row r="1155" spans="2:6">
      <c r="B1155" s="62">
        <v>0.1</v>
      </c>
      <c r="C1155" s="3" t="s">
        <v>10</v>
      </c>
      <c r="D1155" s="18" t="s">
        <v>309</v>
      </c>
      <c r="E1155" s="65">
        <v>417.75</v>
      </c>
      <c r="F1155" s="64">
        <f>B1155*E1155</f>
        <v>41.775</v>
      </c>
    </row>
    <row r="1156" spans="2:6">
      <c r="B1156" s="62">
        <v>0.1</v>
      </c>
      <c r="C1156" s="3" t="s">
        <v>10</v>
      </c>
      <c r="D1156" s="18" t="s">
        <v>303</v>
      </c>
      <c r="E1156" s="65">
        <v>351.3</v>
      </c>
      <c r="F1156" s="64">
        <f>B1156*E1156</f>
        <v>35.13</v>
      </c>
    </row>
    <row r="1157" spans="2:6">
      <c r="B1157" s="62">
        <v>2</v>
      </c>
      <c r="C1157" s="3" t="s">
        <v>6</v>
      </c>
      <c r="D1157" s="18" t="s">
        <v>322</v>
      </c>
      <c r="E1157" s="65">
        <v>36.1818181818182</v>
      </c>
      <c r="F1157" s="64">
        <f>B1157*E1157</f>
        <v>72.3636363636364</v>
      </c>
    </row>
    <row r="1158" ht="15.75" customHeight="1" spans="2:6">
      <c r="B1158" s="67"/>
      <c r="C1158" s="3"/>
      <c r="D1158" s="18"/>
      <c r="E1158" s="3"/>
      <c r="F1158" s="68">
        <f>SUM(F1153:F1157)</f>
        <v>1020.86863636364</v>
      </c>
    </row>
    <row r="1159" ht="15.75" customHeight="1" spans="2:6">
      <c r="B1159" s="67" t="s">
        <v>47</v>
      </c>
      <c r="C1159" s="104">
        <v>1</v>
      </c>
      <c r="D1159" s="18" t="s">
        <v>69</v>
      </c>
      <c r="E1159" s="3"/>
      <c r="F1159" s="78"/>
    </row>
    <row r="1160" ht="15.75" customHeight="1" spans="2:6">
      <c r="B1160" s="67"/>
      <c r="C1160" s="3"/>
      <c r="D1160" s="69" t="s">
        <v>77</v>
      </c>
      <c r="E1160" s="3"/>
      <c r="F1160" s="68">
        <f>F1158/C1159</f>
        <v>1020.86863636364</v>
      </c>
    </row>
    <row r="1161" ht="15.75" customHeight="1" spans="2:6">
      <c r="B1161" s="67"/>
      <c r="C1161" s="3"/>
      <c r="D1161" s="69" t="s">
        <v>26</v>
      </c>
      <c r="E1161" s="70">
        <f>E3</f>
        <v>0.45</v>
      </c>
      <c r="F1161" s="68">
        <f>F1160*E1161+F1160</f>
        <v>1480.25952272727</v>
      </c>
    </row>
    <row r="1162" ht="15.75" customHeight="1" spans="2:6">
      <c r="B1162" s="67"/>
      <c r="C1162" s="3"/>
      <c r="D1162" s="69" t="s">
        <v>29</v>
      </c>
      <c r="E1162" s="70">
        <f>E4</f>
        <v>1.6</v>
      </c>
      <c r="F1162" s="71">
        <f>F1161*E1162+F1161</f>
        <v>3848.67475909091</v>
      </c>
    </row>
    <row r="1163" ht="15.75" customHeight="1" spans="2:6">
      <c r="B1163" s="67"/>
      <c r="C1163" s="3"/>
      <c r="D1163" s="69" t="s">
        <v>32</v>
      </c>
      <c r="E1163" s="70">
        <v>0.21</v>
      </c>
      <c r="F1163" s="68">
        <f>F1162*1.21</f>
        <v>4656.8964585</v>
      </c>
    </row>
    <row r="1164" ht="15.75" customHeight="1" spans="2:6">
      <c r="B1164" s="67"/>
      <c r="C1164" s="72" t="s">
        <v>114</v>
      </c>
      <c r="D1164" s="18"/>
      <c r="E1164" s="3"/>
      <c r="F1164" s="68"/>
    </row>
    <row r="1165" ht="16.5" customHeight="1" spans="2:6">
      <c r="B1165" s="74"/>
      <c r="C1165" s="76"/>
      <c r="D1165" s="81"/>
      <c r="E1165" s="76" t="s">
        <v>124</v>
      </c>
      <c r="F1165" s="96"/>
    </row>
    <row r="1167" ht="15.75" customHeight="1" spans="2:6">
      <c r="B1167"/>
      <c r="C1167"/>
      <c r="D1167"/>
      <c r="E1167"/>
      <c r="F1167"/>
    </row>
    <row r="1168" spans="2:6">
      <c r="B1168"/>
      <c r="C1168"/>
      <c r="D1168"/>
      <c r="E1168"/>
      <c r="F1168"/>
    </row>
    <row r="1169" spans="2:6">
      <c r="B1169"/>
      <c r="C1169"/>
      <c r="D1169"/>
      <c r="E1169"/>
      <c r="F1169"/>
    </row>
    <row r="1170" spans="2:6">
      <c r="B1170"/>
      <c r="C1170"/>
      <c r="D1170"/>
      <c r="E1170"/>
      <c r="F1170"/>
    </row>
    <row r="1171" spans="2:6">
      <c r="B1171"/>
      <c r="C1171"/>
      <c r="D1171"/>
      <c r="E1171"/>
      <c r="F1171"/>
    </row>
    <row r="1172" spans="2:6">
      <c r="B1172"/>
      <c r="C1172"/>
      <c r="D1172"/>
      <c r="E1172"/>
      <c r="F1172"/>
    </row>
    <row r="1173" spans="2:6">
      <c r="B1173"/>
      <c r="C1173"/>
      <c r="D1173"/>
      <c r="E1173"/>
      <c r="F1173"/>
    </row>
    <row r="1174" spans="2:6">
      <c r="B1174"/>
      <c r="C1174"/>
      <c r="D1174"/>
      <c r="E1174"/>
      <c r="F1174"/>
    </row>
    <row r="1175" spans="2:6">
      <c r="B1175"/>
      <c r="C1175"/>
      <c r="D1175"/>
      <c r="E1175"/>
      <c r="F1175"/>
    </row>
    <row r="1176" spans="2:6">
      <c r="B1176"/>
      <c r="C1176"/>
      <c r="D1176"/>
      <c r="E1176"/>
      <c r="F1176"/>
    </row>
    <row r="1177" spans="2:6">
      <c r="B1177"/>
      <c r="C1177"/>
      <c r="D1177"/>
      <c r="E1177"/>
      <c r="F1177"/>
    </row>
    <row r="1178" ht="15.75" customHeight="1" spans="2:6">
      <c r="B1178"/>
      <c r="C1178"/>
      <c r="D1178"/>
      <c r="E1178"/>
      <c r="F1178"/>
    </row>
    <row r="1179" ht="15.75" customHeight="1" spans="2:6">
      <c r="B1179"/>
      <c r="C1179"/>
      <c r="D1179"/>
      <c r="E1179"/>
      <c r="F1179"/>
    </row>
    <row r="1180" ht="15.75" customHeight="1" spans="2:6">
      <c r="B1180"/>
      <c r="C1180"/>
      <c r="D1180"/>
      <c r="E1180"/>
      <c r="F1180"/>
    </row>
    <row r="1181" ht="15.75" customHeight="1" spans="2:6">
      <c r="B1181"/>
      <c r="C1181"/>
      <c r="D1181"/>
      <c r="E1181"/>
      <c r="F1181"/>
    </row>
    <row r="1182" ht="15.75" customHeight="1" spans="2:6">
      <c r="B1182"/>
      <c r="C1182"/>
      <c r="D1182"/>
      <c r="E1182"/>
      <c r="F1182"/>
    </row>
    <row r="1183" ht="15.75" customHeight="1" spans="2:6">
      <c r="B1183"/>
      <c r="C1183"/>
      <c r="D1183"/>
      <c r="E1183"/>
      <c r="F1183"/>
    </row>
    <row r="1184" ht="15.75" customHeight="1" spans="2:6">
      <c r="B1184"/>
      <c r="C1184"/>
      <c r="D1184"/>
      <c r="E1184"/>
      <c r="F1184"/>
    </row>
    <row r="1185" ht="16.5" customHeight="1" spans="2:6">
      <c r="B1185"/>
      <c r="C1185"/>
      <c r="D1185"/>
      <c r="E1185"/>
      <c r="F1185"/>
    </row>
  </sheetData>
  <pageMargins left="0.4" right="0.75" top="0.45" bottom="0.2375" header="0.22" footer="0"/>
  <pageSetup paperSize="9" scale="80" orientation="portrait" useFirstPageNumber="1" verticalDpi="300"/>
  <headerFooter alignWithMargins="0">
    <oddHeader>&amp;C&amp;A</oddHeader>
    <oddFooter>&amp;CPágina &amp;P</oddFooter>
  </headerFooter>
  <rowBreaks count="3" manualBreakCount="3">
    <brk id="69" max="6" man="1"/>
    <brk id="116" max="6" man="1"/>
    <brk id="180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5"/>
  <sheetViews>
    <sheetView zoomScale="115" zoomScaleNormal="115" zoomScaleSheetLayoutView="60" topLeftCell="A6" workbookViewId="0">
      <selection activeCell="I17" sqref="I17"/>
    </sheetView>
  </sheetViews>
  <sheetFormatPr defaultColWidth="11.4285714285714" defaultRowHeight="12.75"/>
  <cols>
    <col min="1" max="1" width="6.71428571428571" style="27" customWidth="1"/>
    <col min="2" max="2" width="28.4285714285714" style="27" customWidth="1"/>
    <col min="3" max="3" width="25.8571428571429" style="27" customWidth="1"/>
    <col min="4" max="4" width="12.8571428571429" style="27" customWidth="1"/>
    <col min="5" max="5" width="10.2857142857143" style="27" customWidth="1"/>
    <col min="6" max="6" width="9.14285714285714" style="27" customWidth="1"/>
    <col min="7" max="7" width="27.1428571428571" style="27" customWidth="1"/>
    <col min="8" max="8" width="30.4285714285714" style="27" customWidth="1"/>
    <col min="9" max="9" width="20" style="28" customWidth="1"/>
    <col min="10" max="10" width="14" style="27" customWidth="1"/>
    <col min="11" max="11" width="29.1428571428571" style="27" customWidth="1"/>
  </cols>
  <sheetData>
    <row r="1" spans="1:1">
      <c r="A1"/>
    </row>
    <row r="3" ht="30" customHeight="1" spans="2:8">
      <c r="B3" s="29" t="s">
        <v>323</v>
      </c>
      <c r="G3" s="30" t="s">
        <v>324</v>
      </c>
      <c r="H3" s="31" t="s">
        <v>325</v>
      </c>
    </row>
    <row r="6" ht="18" customHeight="1" spans="1:11">
      <c r="A6" s="32" t="s">
        <v>326</v>
      </c>
      <c r="B6" s="33" t="s">
        <v>327</v>
      </c>
      <c r="C6" s="34" t="s">
        <v>328</v>
      </c>
      <c r="D6" s="34" t="s">
        <v>329</v>
      </c>
      <c r="E6" s="35" t="s">
        <v>330</v>
      </c>
      <c r="F6" s="32" t="s">
        <v>331</v>
      </c>
      <c r="G6" s="34" t="s">
        <v>332</v>
      </c>
      <c r="H6" s="34" t="s">
        <v>333</v>
      </c>
      <c r="I6" s="45" t="s">
        <v>334</v>
      </c>
      <c r="K6" s="46" t="s">
        <v>8</v>
      </c>
    </row>
    <row r="7" ht="15.75" customHeight="1" spans="1:11">
      <c r="A7" s="36">
        <v>1</v>
      </c>
      <c r="B7" s="37" t="s">
        <v>55</v>
      </c>
      <c r="C7" s="38" t="s">
        <v>335</v>
      </c>
      <c r="D7" s="38">
        <v>900</v>
      </c>
      <c r="E7" s="38" t="s">
        <v>336</v>
      </c>
      <c r="F7" s="38">
        <v>849</v>
      </c>
      <c r="G7" s="38" t="s">
        <v>337</v>
      </c>
      <c r="H7" s="39">
        <v>943.333333333333</v>
      </c>
      <c r="I7" s="47">
        <v>1</v>
      </c>
      <c r="K7" s="46" t="s">
        <v>12</v>
      </c>
    </row>
    <row r="8" ht="15.75" customHeight="1" spans="1:11">
      <c r="A8" s="36">
        <v>2</v>
      </c>
      <c r="B8" s="37" t="s">
        <v>90</v>
      </c>
      <c r="C8" s="38" t="s">
        <v>338</v>
      </c>
      <c r="D8" s="38">
        <v>500</v>
      </c>
      <c r="E8" s="38" t="s">
        <v>339</v>
      </c>
      <c r="F8" s="38">
        <v>1412.08</v>
      </c>
      <c r="G8" s="38" t="s">
        <v>337</v>
      </c>
      <c r="H8" s="39">
        <v>2824.16</v>
      </c>
      <c r="I8" s="47">
        <v>1</v>
      </c>
      <c r="K8" s="46" t="s">
        <v>14</v>
      </c>
    </row>
    <row r="9" ht="15" customHeight="1" spans="1:11">
      <c r="A9" s="36">
        <v>3</v>
      </c>
      <c r="B9" s="37" t="s">
        <v>119</v>
      </c>
      <c r="C9" s="38" t="s">
        <v>340</v>
      </c>
      <c r="D9" s="38">
        <v>180</v>
      </c>
      <c r="E9" s="38" t="s">
        <v>341</v>
      </c>
      <c r="F9" s="38">
        <v>965</v>
      </c>
      <c r="G9" s="38" t="s">
        <v>337</v>
      </c>
      <c r="H9" s="39">
        <v>5361.11111111111</v>
      </c>
      <c r="I9" s="47">
        <v>1</v>
      </c>
      <c r="K9" s="46" t="s">
        <v>16</v>
      </c>
    </row>
    <row r="10" ht="15" customHeight="1" spans="1:11">
      <c r="A10" s="36">
        <v>4</v>
      </c>
      <c r="B10" s="40" t="s">
        <v>342</v>
      </c>
      <c r="C10" s="38" t="s">
        <v>343</v>
      </c>
      <c r="D10" s="38">
        <v>250</v>
      </c>
      <c r="E10" s="38" t="s">
        <v>339</v>
      </c>
      <c r="F10" s="38">
        <v>596.64</v>
      </c>
      <c r="G10" s="38" t="s">
        <v>337</v>
      </c>
      <c r="H10" s="39">
        <v>2386.56</v>
      </c>
      <c r="I10" s="47">
        <v>1</v>
      </c>
      <c r="K10" s="46" t="s">
        <v>18</v>
      </c>
    </row>
    <row r="11" ht="15" customHeight="1" spans="1:11">
      <c r="A11" s="36">
        <v>5</v>
      </c>
      <c r="B11" s="40" t="s">
        <v>344</v>
      </c>
      <c r="C11" s="41" t="s">
        <v>345</v>
      </c>
      <c r="D11" s="38"/>
      <c r="E11" s="38"/>
      <c r="F11" s="38"/>
      <c r="G11" s="38"/>
      <c r="H11" s="39"/>
      <c r="I11" s="47">
        <v>1</v>
      </c>
      <c r="K11" s="46" t="s">
        <v>19</v>
      </c>
    </row>
    <row r="12" ht="15" customHeight="1" spans="1:11">
      <c r="A12" s="36">
        <v>6</v>
      </c>
      <c r="B12" s="40" t="s">
        <v>346</v>
      </c>
      <c r="C12" s="38" t="s">
        <v>347</v>
      </c>
      <c r="D12" s="38">
        <v>20</v>
      </c>
      <c r="E12" s="38" t="s">
        <v>341</v>
      </c>
      <c r="F12" s="38">
        <v>452.2</v>
      </c>
      <c r="G12" s="38" t="s">
        <v>337</v>
      </c>
      <c r="H12" s="39">
        <v>22610</v>
      </c>
      <c r="I12" s="47">
        <v>1</v>
      </c>
      <c r="K12" s="46" t="s">
        <v>21</v>
      </c>
    </row>
    <row r="13" ht="15" customHeight="1" spans="1:11">
      <c r="A13" s="36">
        <v>7</v>
      </c>
      <c r="B13" s="42" t="s">
        <v>348</v>
      </c>
      <c r="C13" s="43" t="s">
        <v>349</v>
      </c>
      <c r="D13" s="38"/>
      <c r="E13" s="38"/>
      <c r="F13" s="44">
        <v>378.94</v>
      </c>
      <c r="G13" s="38" t="s">
        <v>337</v>
      </c>
      <c r="H13" s="39">
        <v>378.94</v>
      </c>
      <c r="I13" s="47">
        <v>1</v>
      </c>
      <c r="K13" s="46" t="s">
        <v>24</v>
      </c>
    </row>
    <row r="14" ht="15" customHeight="1" spans="1:11">
      <c r="A14" s="36">
        <v>8</v>
      </c>
      <c r="B14" s="42" t="s">
        <v>350</v>
      </c>
      <c r="C14" s="43" t="s">
        <v>349</v>
      </c>
      <c r="D14" s="38"/>
      <c r="E14" s="38"/>
      <c r="F14" s="44">
        <v>646</v>
      </c>
      <c r="G14" s="38" t="s">
        <v>337</v>
      </c>
      <c r="H14" s="39">
        <v>646</v>
      </c>
      <c r="I14" s="47">
        <v>1</v>
      </c>
      <c r="K14" s="46" t="s">
        <v>27</v>
      </c>
    </row>
    <row r="15" ht="15" customHeight="1" spans="1:11">
      <c r="A15" s="36">
        <v>9</v>
      </c>
      <c r="B15" s="37" t="s">
        <v>101</v>
      </c>
      <c r="C15" s="41" t="s">
        <v>345</v>
      </c>
      <c r="D15" s="38"/>
      <c r="E15" s="38"/>
      <c r="F15" s="38"/>
      <c r="G15" s="38"/>
      <c r="H15" s="39"/>
      <c r="I15" s="47">
        <v>1</v>
      </c>
      <c r="K15" s="46" t="s">
        <v>30</v>
      </c>
    </row>
    <row r="16" ht="15" customHeight="1" spans="1:11">
      <c r="A16" s="36">
        <v>10</v>
      </c>
      <c r="B16" s="40" t="s">
        <v>351</v>
      </c>
      <c r="C16" s="41" t="s">
        <v>345</v>
      </c>
      <c r="D16" s="38"/>
      <c r="E16" s="38"/>
      <c r="F16" s="38"/>
      <c r="G16" s="38"/>
      <c r="H16" s="39"/>
      <c r="I16" s="47">
        <v>1</v>
      </c>
      <c r="K16" s="46" t="s">
        <v>33</v>
      </c>
    </row>
    <row r="17" ht="15" customHeight="1" spans="1:11">
      <c r="A17" s="36">
        <v>11</v>
      </c>
      <c r="B17" s="37" t="s">
        <v>21</v>
      </c>
      <c r="C17" s="38" t="s">
        <v>352</v>
      </c>
      <c r="D17" s="38">
        <v>90</v>
      </c>
      <c r="E17" s="38" t="s">
        <v>341</v>
      </c>
      <c r="F17" s="38">
        <v>2289</v>
      </c>
      <c r="G17" s="38" t="s">
        <v>337</v>
      </c>
      <c r="H17" s="39">
        <v>25433.3333333333</v>
      </c>
      <c r="I17" s="47">
        <v>65</v>
      </c>
      <c r="K17" s="46" t="s">
        <v>35</v>
      </c>
    </row>
    <row r="18" ht="15" customHeight="1" spans="1:11">
      <c r="A18" s="36">
        <v>12</v>
      </c>
      <c r="B18" s="42" t="s">
        <v>353</v>
      </c>
      <c r="C18" s="43" t="s">
        <v>349</v>
      </c>
      <c r="D18" s="38"/>
      <c r="E18" s="38"/>
      <c r="F18" s="44">
        <v>994</v>
      </c>
      <c r="G18" s="38" t="s">
        <v>337</v>
      </c>
      <c r="H18" s="39">
        <v>994</v>
      </c>
      <c r="I18" s="47">
        <v>1</v>
      </c>
      <c r="K18" s="46" t="s">
        <v>37</v>
      </c>
    </row>
    <row r="19" ht="15" customHeight="1" spans="1:11">
      <c r="A19" s="36">
        <v>13</v>
      </c>
      <c r="B19" s="37" t="s">
        <v>145</v>
      </c>
      <c r="C19" s="38" t="s">
        <v>354</v>
      </c>
      <c r="D19" s="38">
        <v>170</v>
      </c>
      <c r="E19" s="38" t="s">
        <v>341</v>
      </c>
      <c r="F19" s="38">
        <v>1576.79</v>
      </c>
      <c r="G19" s="38" t="s">
        <v>337</v>
      </c>
      <c r="H19" s="39">
        <v>9275.23529411765</v>
      </c>
      <c r="I19" s="47">
        <v>1</v>
      </c>
      <c r="K19" s="46" t="s">
        <v>38</v>
      </c>
    </row>
    <row r="20" ht="15" customHeight="1" spans="1:11">
      <c r="A20" s="36">
        <v>14</v>
      </c>
      <c r="B20" s="37" t="s">
        <v>68</v>
      </c>
      <c r="C20" s="43" t="s">
        <v>349</v>
      </c>
      <c r="D20" s="38"/>
      <c r="E20" s="38"/>
      <c r="F20" s="44">
        <v>110.7</v>
      </c>
      <c r="G20" s="38" t="s">
        <v>337</v>
      </c>
      <c r="H20" s="39">
        <v>110.7</v>
      </c>
      <c r="I20" s="47">
        <v>1</v>
      </c>
      <c r="K20" s="46" t="s">
        <v>40</v>
      </c>
    </row>
    <row r="21" ht="15" customHeight="1" spans="1:11">
      <c r="A21" s="36">
        <v>15</v>
      </c>
      <c r="B21" s="40" t="s">
        <v>355</v>
      </c>
      <c r="C21" s="38" t="s">
        <v>347</v>
      </c>
      <c r="D21" s="38">
        <v>250</v>
      </c>
      <c r="E21" s="38" t="s">
        <v>341</v>
      </c>
      <c r="F21" s="38">
        <v>674</v>
      </c>
      <c r="G21" s="38" t="s">
        <v>337</v>
      </c>
      <c r="H21" s="39">
        <v>2696</v>
      </c>
      <c r="I21" s="47">
        <v>1</v>
      </c>
      <c r="K21" s="46" t="s">
        <v>42</v>
      </c>
    </row>
    <row r="22" ht="15" customHeight="1" spans="1:11">
      <c r="A22" s="36">
        <v>16</v>
      </c>
      <c r="B22" s="42" t="s">
        <v>356</v>
      </c>
      <c r="C22" s="43" t="s">
        <v>349</v>
      </c>
      <c r="D22" s="38"/>
      <c r="E22" s="38"/>
      <c r="F22" s="44">
        <v>876.5</v>
      </c>
      <c r="G22" s="38" t="s">
        <v>337</v>
      </c>
      <c r="H22" s="39">
        <v>876.5</v>
      </c>
      <c r="I22" s="47">
        <v>5</v>
      </c>
      <c r="K22" s="46" t="s">
        <v>44</v>
      </c>
    </row>
    <row r="23" ht="15" customHeight="1" spans="1:11">
      <c r="A23" s="36">
        <v>17</v>
      </c>
      <c r="B23" s="37" t="s">
        <v>87</v>
      </c>
      <c r="C23" s="43" t="s">
        <v>349</v>
      </c>
      <c r="D23" s="38"/>
      <c r="E23" s="38"/>
      <c r="F23" s="38">
        <v>299</v>
      </c>
      <c r="G23" s="38" t="s">
        <v>337</v>
      </c>
      <c r="H23" s="39">
        <v>299</v>
      </c>
      <c r="I23" s="47">
        <v>1</v>
      </c>
      <c r="K23" s="46" t="s">
        <v>45</v>
      </c>
    </row>
    <row r="24" ht="15" customHeight="1" spans="1:11">
      <c r="A24" s="36">
        <v>18</v>
      </c>
      <c r="B24" s="42" t="s">
        <v>284</v>
      </c>
      <c r="C24" s="43" t="s">
        <v>349</v>
      </c>
      <c r="D24" s="38"/>
      <c r="E24" s="38"/>
      <c r="F24" s="38">
        <v>2907</v>
      </c>
      <c r="G24" s="38" t="s">
        <v>337</v>
      </c>
      <c r="H24" s="39">
        <v>2907</v>
      </c>
      <c r="I24" s="47">
        <v>1</v>
      </c>
      <c r="K24" s="46" t="s">
        <v>46</v>
      </c>
    </row>
    <row r="25" ht="15" customHeight="1" spans="1:11">
      <c r="A25" s="36">
        <v>19</v>
      </c>
      <c r="B25" s="40" t="s">
        <v>357</v>
      </c>
      <c r="C25" s="41" t="s">
        <v>345</v>
      </c>
      <c r="D25" s="38"/>
      <c r="E25" s="38"/>
      <c r="F25" s="38"/>
      <c r="G25" s="38"/>
      <c r="H25" s="39"/>
      <c r="I25" s="47">
        <v>1</v>
      </c>
      <c r="K25" s="46" t="s">
        <v>49</v>
      </c>
    </row>
    <row r="26" spans="1:9">
      <c r="A26" s="36">
        <v>20</v>
      </c>
      <c r="B26" s="42" t="s">
        <v>358</v>
      </c>
      <c r="C26" s="43" t="s">
        <v>349</v>
      </c>
      <c r="D26" s="38"/>
      <c r="E26" s="38"/>
      <c r="F26" s="38">
        <v>1499</v>
      </c>
      <c r="G26" s="38" t="s">
        <v>337</v>
      </c>
      <c r="H26" s="39">
        <v>1499</v>
      </c>
      <c r="I26" s="47">
        <v>5</v>
      </c>
    </row>
    <row r="27" spans="1:9">
      <c r="A27" s="36">
        <v>21</v>
      </c>
      <c r="B27" s="42" t="s">
        <v>359</v>
      </c>
      <c r="C27" s="43" t="s">
        <v>349</v>
      </c>
      <c r="D27" s="38"/>
      <c r="E27" s="38"/>
      <c r="F27" s="38">
        <v>449</v>
      </c>
      <c r="G27" s="38" t="s">
        <v>337</v>
      </c>
      <c r="H27" s="39">
        <v>449</v>
      </c>
      <c r="I27" s="47">
        <v>1</v>
      </c>
    </row>
    <row r="28" spans="1:9">
      <c r="A28" s="36">
        <v>22</v>
      </c>
      <c r="B28" s="40" t="s">
        <v>360</v>
      </c>
      <c r="C28" s="43" t="s">
        <v>349</v>
      </c>
      <c r="D28" s="38"/>
      <c r="E28" s="38"/>
      <c r="F28" s="38">
        <v>5499</v>
      </c>
      <c r="G28" s="38" t="s">
        <v>337</v>
      </c>
      <c r="H28" s="39">
        <v>5499</v>
      </c>
      <c r="I28" s="47">
        <v>1</v>
      </c>
    </row>
    <row r="29" ht="15" customHeight="1" spans="1:11">
      <c r="A29" s="36">
        <v>23</v>
      </c>
      <c r="B29" s="40" t="s">
        <v>361</v>
      </c>
      <c r="C29" s="43" t="s">
        <v>349</v>
      </c>
      <c r="D29" s="38"/>
      <c r="E29" s="38"/>
      <c r="F29" s="38">
        <v>3245</v>
      </c>
      <c r="G29" s="38" t="s">
        <v>337</v>
      </c>
      <c r="H29" s="39">
        <v>3245</v>
      </c>
      <c r="I29" s="47">
        <v>1</v>
      </c>
      <c r="K29" s="46" t="s">
        <v>362</v>
      </c>
    </row>
    <row r="30" ht="15" customHeight="1" spans="1:11">
      <c r="A30" s="36">
        <v>24</v>
      </c>
      <c r="B30" s="42" t="s">
        <v>363</v>
      </c>
      <c r="C30" s="41" t="s">
        <v>345</v>
      </c>
      <c r="D30" s="38"/>
      <c r="E30" s="38"/>
      <c r="F30" s="38"/>
      <c r="G30" s="38"/>
      <c r="H30" s="39"/>
      <c r="I30" s="47">
        <v>1</v>
      </c>
      <c r="K30" s="46" t="s">
        <v>364</v>
      </c>
    </row>
    <row r="31" ht="15" customHeight="1" spans="1:11">
      <c r="A31" s="36">
        <v>25</v>
      </c>
      <c r="B31" s="42" t="s">
        <v>365</v>
      </c>
      <c r="C31" s="43" t="s">
        <v>349</v>
      </c>
      <c r="D31" s="38"/>
      <c r="E31" s="38"/>
      <c r="F31" s="38">
        <v>734</v>
      </c>
      <c r="G31" s="38" t="s">
        <v>337</v>
      </c>
      <c r="H31" s="39">
        <v>734</v>
      </c>
      <c r="I31" s="47">
        <v>1</v>
      </c>
      <c r="K31" s="46" t="s">
        <v>161</v>
      </c>
    </row>
    <row r="32" ht="15" customHeight="1" spans="1:11">
      <c r="A32" s="36">
        <v>26</v>
      </c>
      <c r="B32" s="40" t="s">
        <v>366</v>
      </c>
      <c r="C32" s="38" t="s">
        <v>367</v>
      </c>
      <c r="D32" s="38">
        <v>200</v>
      </c>
      <c r="E32" s="38" t="s">
        <v>341</v>
      </c>
      <c r="F32" s="38">
        <v>2551.19</v>
      </c>
      <c r="G32" s="38" t="s">
        <v>337</v>
      </c>
      <c r="H32" s="39">
        <v>12755.95</v>
      </c>
      <c r="I32" s="47">
        <v>1</v>
      </c>
      <c r="K32" s="46" t="s">
        <v>155</v>
      </c>
    </row>
    <row r="33" ht="15" customHeight="1" spans="1:11">
      <c r="A33" s="36">
        <v>27</v>
      </c>
      <c r="B33" s="40" t="s">
        <v>368</v>
      </c>
      <c r="C33" s="43" t="s">
        <v>349</v>
      </c>
      <c r="D33" s="38">
        <v>250</v>
      </c>
      <c r="E33" s="38" t="s">
        <v>341</v>
      </c>
      <c r="F33" s="38">
        <v>4000</v>
      </c>
      <c r="G33" s="38" t="s">
        <v>337</v>
      </c>
      <c r="H33" s="39">
        <v>4000</v>
      </c>
      <c r="I33" s="47">
        <v>1</v>
      </c>
      <c r="K33" s="46" t="s">
        <v>171</v>
      </c>
    </row>
    <row r="34" ht="15" customHeight="1" spans="1:11">
      <c r="A34" s="36">
        <v>28</v>
      </c>
      <c r="B34" s="40" t="s">
        <v>369</v>
      </c>
      <c r="C34" s="43" t="s">
        <v>349</v>
      </c>
      <c r="D34" s="38"/>
      <c r="E34" s="38"/>
      <c r="F34" s="38">
        <v>2370</v>
      </c>
      <c r="G34" s="38" t="s">
        <v>337</v>
      </c>
      <c r="H34" s="39">
        <v>2370</v>
      </c>
      <c r="I34" s="47">
        <v>1</v>
      </c>
      <c r="K34" s="46" t="s">
        <v>172</v>
      </c>
    </row>
    <row r="35" ht="15" customHeight="1" spans="1:11">
      <c r="A35" s="36">
        <v>29</v>
      </c>
      <c r="B35" s="40" t="s">
        <v>370</v>
      </c>
      <c r="C35" s="41" t="s">
        <v>345</v>
      </c>
      <c r="D35" s="38"/>
      <c r="E35" s="38"/>
      <c r="F35" s="38"/>
      <c r="G35" s="38"/>
      <c r="H35" s="39"/>
      <c r="I35" s="47">
        <v>1</v>
      </c>
      <c r="K35" s="46" t="s">
        <v>173</v>
      </c>
    </row>
    <row r="36" ht="15" customHeight="1" spans="1:11">
      <c r="A36" s="36">
        <v>31</v>
      </c>
      <c r="B36" s="37" t="s">
        <v>128</v>
      </c>
      <c r="C36" s="43" t="s">
        <v>349</v>
      </c>
      <c r="D36" s="38"/>
      <c r="E36" s="38"/>
      <c r="F36" s="38">
        <v>732</v>
      </c>
      <c r="G36" s="38" t="s">
        <v>337</v>
      </c>
      <c r="H36" s="39">
        <v>732</v>
      </c>
      <c r="I36" s="47">
        <v>1</v>
      </c>
      <c r="K36" s="46" t="s">
        <v>178</v>
      </c>
    </row>
    <row r="37" ht="15" customHeight="1" spans="1:11">
      <c r="A37" s="36">
        <v>32</v>
      </c>
      <c r="B37" s="40" t="s">
        <v>371</v>
      </c>
      <c r="C37" s="41" t="s">
        <v>345</v>
      </c>
      <c r="D37" s="38"/>
      <c r="E37" s="38"/>
      <c r="F37" s="38"/>
      <c r="G37" s="38"/>
      <c r="H37" s="39"/>
      <c r="I37" s="47">
        <v>1</v>
      </c>
      <c r="K37" s="46" t="s">
        <v>182</v>
      </c>
    </row>
    <row r="38" ht="15" customHeight="1" spans="1:11">
      <c r="A38" s="36">
        <v>33</v>
      </c>
      <c r="B38" s="40" t="s">
        <v>194</v>
      </c>
      <c r="C38" s="43" t="s">
        <v>349</v>
      </c>
      <c r="D38" s="38"/>
      <c r="E38" s="38"/>
      <c r="F38" s="38">
        <v>3229.5</v>
      </c>
      <c r="G38" s="38" t="s">
        <v>337</v>
      </c>
      <c r="H38" s="39">
        <v>3229.5</v>
      </c>
      <c r="I38" s="47">
        <v>1</v>
      </c>
      <c r="K38" s="46" t="s">
        <v>372</v>
      </c>
    </row>
    <row r="39" ht="15" customHeight="1" spans="1:11">
      <c r="A39" s="36">
        <v>34</v>
      </c>
      <c r="B39" s="37" t="s">
        <v>41</v>
      </c>
      <c r="C39" s="43" t="s">
        <v>349</v>
      </c>
      <c r="D39" s="38"/>
      <c r="E39" s="38"/>
      <c r="F39" s="38">
        <v>564.325</v>
      </c>
      <c r="G39" s="38" t="s">
        <v>337</v>
      </c>
      <c r="H39" s="39">
        <v>564.325</v>
      </c>
      <c r="I39" s="47">
        <v>6</v>
      </c>
      <c r="K39" s="46" t="s">
        <v>186</v>
      </c>
    </row>
    <row r="40" ht="15" customHeight="1" spans="1:11">
      <c r="A40" s="36">
        <v>35</v>
      </c>
      <c r="B40" s="42" t="s">
        <v>373</v>
      </c>
      <c r="C40" s="43" t="s">
        <v>349</v>
      </c>
      <c r="D40" s="38"/>
      <c r="E40" s="38"/>
      <c r="F40" s="38">
        <v>764</v>
      </c>
      <c r="G40" s="38" t="s">
        <v>337</v>
      </c>
      <c r="H40" s="39">
        <v>764</v>
      </c>
      <c r="I40" s="47">
        <v>3</v>
      </c>
      <c r="K40" s="46" t="s">
        <v>38</v>
      </c>
    </row>
    <row r="41" ht="15" customHeight="1" spans="1:11">
      <c r="A41" s="36">
        <v>36</v>
      </c>
      <c r="B41" s="37" t="s">
        <v>121</v>
      </c>
      <c r="C41" s="38" t="s">
        <v>374</v>
      </c>
      <c r="D41" s="38">
        <v>200</v>
      </c>
      <c r="E41" s="38" t="s">
        <v>341</v>
      </c>
      <c r="F41" s="38">
        <v>1260</v>
      </c>
      <c r="G41" s="38" t="s">
        <v>337</v>
      </c>
      <c r="H41" s="39">
        <v>6300</v>
      </c>
      <c r="I41" s="47">
        <v>1</v>
      </c>
      <c r="K41" s="46" t="s">
        <v>189</v>
      </c>
    </row>
    <row r="42" ht="15" customHeight="1" spans="1:11">
      <c r="A42" s="36">
        <v>37</v>
      </c>
      <c r="B42" s="40" t="s">
        <v>375</v>
      </c>
      <c r="C42" s="41" t="s">
        <v>345</v>
      </c>
      <c r="D42" s="38"/>
      <c r="E42" s="38"/>
      <c r="F42" s="38"/>
      <c r="G42" s="38"/>
      <c r="H42" s="39"/>
      <c r="I42" s="47">
        <v>1</v>
      </c>
      <c r="K42" s="46" t="s">
        <v>206</v>
      </c>
    </row>
    <row r="43" ht="15" customHeight="1" spans="1:11">
      <c r="A43" s="36">
        <v>38</v>
      </c>
      <c r="B43" s="40" t="s">
        <v>376</v>
      </c>
      <c r="C43" s="38" t="s">
        <v>377</v>
      </c>
      <c r="D43" s="38">
        <v>55</v>
      </c>
      <c r="E43" s="38" t="s">
        <v>341</v>
      </c>
      <c r="F43" s="38">
        <v>995</v>
      </c>
      <c r="G43" s="38" t="s">
        <v>337</v>
      </c>
      <c r="H43" s="39">
        <v>18090.9090909091</v>
      </c>
      <c r="I43" s="47">
        <v>1</v>
      </c>
      <c r="K43" s="46" t="s">
        <v>207</v>
      </c>
    </row>
    <row r="44" ht="15" customHeight="1" spans="1:11">
      <c r="A44" s="36">
        <v>39</v>
      </c>
      <c r="B44" s="40" t="s">
        <v>378</v>
      </c>
      <c r="C44" s="41" t="s">
        <v>345</v>
      </c>
      <c r="D44" s="38"/>
      <c r="E44" s="38"/>
      <c r="F44" s="38"/>
      <c r="G44" s="38"/>
      <c r="H44" s="39"/>
      <c r="I44" s="47">
        <v>1</v>
      </c>
      <c r="K44" s="46" t="s">
        <v>210</v>
      </c>
    </row>
    <row r="45" ht="15" customHeight="1" spans="1:11">
      <c r="A45" s="36">
        <v>40</v>
      </c>
      <c r="B45" s="40" t="s">
        <v>379</v>
      </c>
      <c r="C45" s="41" t="s">
        <v>345</v>
      </c>
      <c r="D45" s="38"/>
      <c r="E45" s="38"/>
      <c r="F45" s="38"/>
      <c r="G45" s="38"/>
      <c r="H45" s="39"/>
      <c r="I45" s="47">
        <v>1</v>
      </c>
      <c r="K45" s="46" t="s">
        <v>217</v>
      </c>
    </row>
    <row r="46" ht="15" customHeight="1" spans="1:11">
      <c r="A46" s="36">
        <v>41</v>
      </c>
      <c r="B46" s="42" t="s">
        <v>380</v>
      </c>
      <c r="C46" s="38" t="s">
        <v>347</v>
      </c>
      <c r="D46" s="38">
        <v>20</v>
      </c>
      <c r="E46" s="38" t="s">
        <v>341</v>
      </c>
      <c r="F46" s="38">
        <v>490</v>
      </c>
      <c r="G46" s="38" t="s">
        <v>337</v>
      </c>
      <c r="H46" s="39">
        <v>24500</v>
      </c>
      <c r="I46" s="47">
        <v>1</v>
      </c>
      <c r="K46" s="46" t="s">
        <v>200</v>
      </c>
    </row>
    <row r="47" ht="15" customHeight="1" spans="1:11">
      <c r="A47" s="36">
        <v>42</v>
      </c>
      <c r="B47" s="40" t="s">
        <v>381</v>
      </c>
      <c r="C47" s="38" t="s">
        <v>374</v>
      </c>
      <c r="D47" s="38">
        <v>200</v>
      </c>
      <c r="E47" s="38" t="s">
        <v>341</v>
      </c>
      <c r="F47" s="38">
        <v>670</v>
      </c>
      <c r="G47" s="38" t="s">
        <v>337</v>
      </c>
      <c r="H47" s="39">
        <v>3350</v>
      </c>
      <c r="I47" s="47">
        <v>1</v>
      </c>
      <c r="K47" s="46" t="s">
        <v>132</v>
      </c>
    </row>
    <row r="48" ht="15" customHeight="1" spans="1:11">
      <c r="A48" s="36">
        <v>43</v>
      </c>
      <c r="B48" s="40" t="s">
        <v>382</v>
      </c>
      <c r="C48" s="38" t="s">
        <v>383</v>
      </c>
      <c r="D48" s="38">
        <v>50</v>
      </c>
      <c r="E48" s="38" t="s">
        <v>341</v>
      </c>
      <c r="F48" s="38">
        <v>256.05</v>
      </c>
      <c r="G48" s="38" t="s">
        <v>337</v>
      </c>
      <c r="H48" s="39">
        <v>5121</v>
      </c>
      <c r="I48" s="47">
        <v>1</v>
      </c>
      <c r="K48" s="46" t="s">
        <v>384</v>
      </c>
    </row>
    <row r="49" ht="15" customHeight="1" spans="1:11">
      <c r="A49" s="36">
        <v>44</v>
      </c>
      <c r="B49" s="40" t="s">
        <v>385</v>
      </c>
      <c r="C49" s="43" t="s">
        <v>349</v>
      </c>
      <c r="D49" s="38"/>
      <c r="E49" s="38"/>
      <c r="F49" s="38">
        <v>4613.5</v>
      </c>
      <c r="G49" s="38" t="s">
        <v>337</v>
      </c>
      <c r="H49" s="39">
        <v>4613.5</v>
      </c>
      <c r="I49" s="47">
        <v>1</v>
      </c>
      <c r="K49" s="46" t="s">
        <v>386</v>
      </c>
    </row>
    <row r="50" ht="15" customHeight="1" spans="1:11">
      <c r="A50" s="36">
        <v>45</v>
      </c>
      <c r="B50" s="37" t="s">
        <v>80</v>
      </c>
      <c r="C50" s="41" t="s">
        <v>345</v>
      </c>
      <c r="D50" s="38"/>
      <c r="E50" s="38"/>
      <c r="F50" s="38"/>
      <c r="G50" s="38"/>
      <c r="H50" s="39"/>
      <c r="I50" s="47">
        <v>1</v>
      </c>
      <c r="K50" s="46" t="s">
        <v>387</v>
      </c>
    </row>
    <row r="51" spans="1:9">
      <c r="A51" s="36">
        <v>46</v>
      </c>
      <c r="B51" s="40" t="s">
        <v>388</v>
      </c>
      <c r="C51" s="43" t="s">
        <v>349</v>
      </c>
      <c r="D51" s="38"/>
      <c r="E51" s="38"/>
      <c r="F51" s="38">
        <v>2789</v>
      </c>
      <c r="G51" s="38" t="s">
        <v>337</v>
      </c>
      <c r="H51" s="39">
        <v>2789</v>
      </c>
      <c r="I51" s="47">
        <v>1</v>
      </c>
    </row>
    <row r="52" ht="15" customHeight="1" spans="1:9">
      <c r="A52" s="36">
        <v>47</v>
      </c>
      <c r="B52" s="37" t="s">
        <v>122</v>
      </c>
      <c r="C52" s="38" t="s">
        <v>389</v>
      </c>
      <c r="D52" s="38">
        <v>200</v>
      </c>
      <c r="E52" s="38" t="s">
        <v>341</v>
      </c>
      <c r="F52" s="38">
        <v>629</v>
      </c>
      <c r="G52" s="38" t="s">
        <v>337</v>
      </c>
      <c r="H52" s="39">
        <v>3145</v>
      </c>
      <c r="I52" s="47">
        <v>1</v>
      </c>
    </row>
    <row r="53" spans="1:9">
      <c r="A53" s="36">
        <v>48</v>
      </c>
      <c r="B53" s="40" t="s">
        <v>390</v>
      </c>
      <c r="C53" s="38" t="s">
        <v>391</v>
      </c>
      <c r="D53" s="38"/>
      <c r="E53" s="38" t="s">
        <v>392</v>
      </c>
      <c r="F53" s="38">
        <v>489</v>
      </c>
      <c r="G53" s="38" t="s">
        <v>337</v>
      </c>
      <c r="H53" s="39"/>
      <c r="I53" s="47">
        <v>1</v>
      </c>
    </row>
    <row r="54" spans="1:9">
      <c r="A54" s="36">
        <v>49</v>
      </c>
      <c r="B54" s="40" t="s">
        <v>393</v>
      </c>
      <c r="C54" s="38" t="s">
        <v>389</v>
      </c>
      <c r="D54" s="38">
        <v>200</v>
      </c>
      <c r="E54" s="38" t="s">
        <v>341</v>
      </c>
      <c r="F54" s="38">
        <v>629</v>
      </c>
      <c r="G54" s="38" t="s">
        <v>337</v>
      </c>
      <c r="H54" s="39">
        <v>3145</v>
      </c>
      <c r="I54" s="47">
        <v>1</v>
      </c>
    </row>
    <row r="55" spans="1:9">
      <c r="A55" s="36">
        <v>50</v>
      </c>
      <c r="B55" s="40" t="s">
        <v>394</v>
      </c>
      <c r="C55" s="41" t="s">
        <v>345</v>
      </c>
      <c r="D55" s="38"/>
      <c r="E55" s="38"/>
      <c r="F55" s="38"/>
      <c r="G55" s="38"/>
      <c r="H55" s="39"/>
      <c r="I55" s="47">
        <v>1</v>
      </c>
    </row>
    <row r="56" ht="15" customHeight="1" spans="1:9">
      <c r="A56" s="36">
        <v>51</v>
      </c>
      <c r="B56" s="37" t="s">
        <v>129</v>
      </c>
      <c r="C56" s="41" t="s">
        <v>345</v>
      </c>
      <c r="D56" s="38"/>
      <c r="E56" s="38"/>
      <c r="F56" s="38"/>
      <c r="G56" s="38"/>
      <c r="H56" s="39"/>
      <c r="I56" s="47">
        <v>1</v>
      </c>
    </row>
    <row r="57" spans="1:9">
      <c r="A57" s="36">
        <v>52</v>
      </c>
      <c r="B57" s="40" t="s">
        <v>395</v>
      </c>
      <c r="C57" s="38" t="s">
        <v>374</v>
      </c>
      <c r="D57" s="38">
        <v>50</v>
      </c>
      <c r="E57" s="38" t="s">
        <v>341</v>
      </c>
      <c r="F57" s="38">
        <v>160</v>
      </c>
      <c r="G57" s="38" t="s">
        <v>337</v>
      </c>
      <c r="H57" s="39">
        <v>3200</v>
      </c>
      <c r="I57" s="47">
        <v>1</v>
      </c>
    </row>
    <row r="58" ht="15" customHeight="1" spans="1:9">
      <c r="A58" s="36">
        <v>53</v>
      </c>
      <c r="B58" s="37" t="s">
        <v>7</v>
      </c>
      <c r="C58" s="41" t="s">
        <v>345</v>
      </c>
      <c r="D58" s="38"/>
      <c r="E58" s="38"/>
      <c r="F58" s="38"/>
      <c r="G58" s="38"/>
      <c r="H58" s="39"/>
      <c r="I58" s="47">
        <v>1</v>
      </c>
    </row>
    <row r="59" ht="15" customHeight="1" spans="1:9">
      <c r="A59" s="36">
        <v>54</v>
      </c>
      <c r="B59" s="37" t="s">
        <v>109</v>
      </c>
      <c r="C59" s="41" t="s">
        <v>345</v>
      </c>
      <c r="D59" s="38"/>
      <c r="E59" s="38"/>
      <c r="F59" s="38"/>
      <c r="G59" s="38"/>
      <c r="H59" s="39"/>
      <c r="I59" s="47">
        <v>1</v>
      </c>
    </row>
    <row r="60" spans="1:9">
      <c r="A60" s="36">
        <v>55</v>
      </c>
      <c r="B60" s="40" t="s">
        <v>396</v>
      </c>
      <c r="C60" s="43" t="s">
        <v>349</v>
      </c>
      <c r="D60" s="38"/>
      <c r="E60" s="38"/>
      <c r="F60" s="38">
        <v>2161.4</v>
      </c>
      <c r="G60" s="38" t="s">
        <v>337</v>
      </c>
      <c r="H60" s="39">
        <v>2161.4</v>
      </c>
      <c r="I60" s="47">
        <v>1</v>
      </c>
    </row>
    <row r="61" spans="1:9">
      <c r="A61" s="36">
        <v>56</v>
      </c>
      <c r="B61" s="40" t="s">
        <v>397</v>
      </c>
      <c r="C61" s="43" t="s">
        <v>349</v>
      </c>
      <c r="D61" s="38"/>
      <c r="E61" s="38"/>
      <c r="F61" s="38">
        <v>439.655</v>
      </c>
      <c r="G61" s="38" t="s">
        <v>337</v>
      </c>
      <c r="H61" s="39">
        <v>439.655</v>
      </c>
      <c r="I61" s="47">
        <v>1</v>
      </c>
    </row>
    <row r="62" spans="1:9">
      <c r="A62" s="36">
        <v>57</v>
      </c>
      <c r="B62" s="40" t="s">
        <v>398</v>
      </c>
      <c r="C62" s="43" t="s">
        <v>349</v>
      </c>
      <c r="D62" s="38"/>
      <c r="E62" s="38"/>
      <c r="F62" s="38">
        <v>3190</v>
      </c>
      <c r="G62" s="38" t="s">
        <v>337</v>
      </c>
      <c r="H62" s="39">
        <v>3190</v>
      </c>
      <c r="I62" s="47">
        <v>1</v>
      </c>
    </row>
    <row r="63" spans="1:9">
      <c r="A63" s="36">
        <v>58</v>
      </c>
      <c r="B63" s="42" t="s">
        <v>399</v>
      </c>
      <c r="C63" s="38" t="s">
        <v>338</v>
      </c>
      <c r="D63" s="38">
        <v>800</v>
      </c>
      <c r="E63" s="38" t="s">
        <v>341</v>
      </c>
      <c r="F63" s="38">
        <v>898.26</v>
      </c>
      <c r="G63" s="38" t="s">
        <v>337</v>
      </c>
      <c r="H63" s="39">
        <v>1122.825</v>
      </c>
      <c r="I63" s="47">
        <v>1</v>
      </c>
    </row>
    <row r="64" spans="1:9">
      <c r="A64" s="36">
        <v>59</v>
      </c>
      <c r="B64" s="40" t="s">
        <v>400</v>
      </c>
      <c r="C64" s="41" t="s">
        <v>345</v>
      </c>
      <c r="D64" s="38"/>
      <c r="E64" s="38"/>
      <c r="F64" s="38"/>
      <c r="G64" s="38"/>
      <c r="H64" s="39"/>
      <c r="I64" s="47">
        <v>1</v>
      </c>
    </row>
    <row r="65" spans="1:9">
      <c r="A65" s="36">
        <v>60</v>
      </c>
      <c r="B65" s="40" t="s">
        <v>401</v>
      </c>
      <c r="C65" s="38" t="s">
        <v>383</v>
      </c>
      <c r="D65" s="38">
        <v>100</v>
      </c>
      <c r="E65" s="38" t="s">
        <v>336</v>
      </c>
      <c r="F65" s="38">
        <v>281.88</v>
      </c>
      <c r="G65" s="38" t="s">
        <v>337</v>
      </c>
      <c r="H65" s="39">
        <v>2818.8</v>
      </c>
      <c r="I65" s="47">
        <v>1</v>
      </c>
    </row>
    <row r="66" spans="1:9">
      <c r="A66" s="36">
        <v>61</v>
      </c>
      <c r="B66" s="42" t="s">
        <v>402</v>
      </c>
      <c r="C66" s="43" t="s">
        <v>349</v>
      </c>
      <c r="D66" s="38"/>
      <c r="E66" s="38"/>
      <c r="F66" s="38">
        <v>1090</v>
      </c>
      <c r="G66" s="38" t="s">
        <v>337</v>
      </c>
      <c r="H66" s="39">
        <v>1090</v>
      </c>
      <c r="I66" s="47">
        <v>4</v>
      </c>
    </row>
    <row r="67" ht="15" customHeight="1" spans="1:9">
      <c r="A67" s="36">
        <v>62</v>
      </c>
      <c r="B67" s="37" t="s">
        <v>67</v>
      </c>
      <c r="C67" s="38" t="s">
        <v>403</v>
      </c>
      <c r="D67" s="38">
        <v>250</v>
      </c>
      <c r="E67" s="38" t="s">
        <v>341</v>
      </c>
      <c r="F67" s="38">
        <v>461</v>
      </c>
      <c r="G67" s="38" t="s">
        <v>337</v>
      </c>
      <c r="H67" s="39">
        <v>1844</v>
      </c>
      <c r="I67" s="47">
        <v>1</v>
      </c>
    </row>
    <row r="68" spans="1:9">
      <c r="A68" s="36">
        <v>63</v>
      </c>
      <c r="B68" s="40" t="s">
        <v>404</v>
      </c>
      <c r="C68" s="38" t="s">
        <v>405</v>
      </c>
      <c r="D68" s="38">
        <v>500</v>
      </c>
      <c r="E68" s="38" t="s">
        <v>341</v>
      </c>
      <c r="F68" s="38">
        <v>1829</v>
      </c>
      <c r="G68" s="38" t="s">
        <v>337</v>
      </c>
      <c r="H68" s="39">
        <v>3658</v>
      </c>
      <c r="I68" s="47">
        <v>1</v>
      </c>
    </row>
    <row r="69" spans="1:9">
      <c r="A69" s="36">
        <v>64</v>
      </c>
      <c r="B69" s="40" t="s">
        <v>406</v>
      </c>
      <c r="C69" s="43" t="s">
        <v>349</v>
      </c>
      <c r="D69" s="38"/>
      <c r="E69" s="38"/>
      <c r="F69" s="38">
        <v>3140</v>
      </c>
      <c r="G69" s="38" t="s">
        <v>337</v>
      </c>
      <c r="H69" s="39">
        <v>3140</v>
      </c>
      <c r="I69" s="47">
        <v>1</v>
      </c>
    </row>
    <row r="70" spans="1:9">
      <c r="A70" s="36">
        <v>65</v>
      </c>
      <c r="B70" s="42" t="s">
        <v>407</v>
      </c>
      <c r="C70" s="43" t="s">
        <v>349</v>
      </c>
      <c r="D70" s="38"/>
      <c r="E70" s="38"/>
      <c r="F70" s="38">
        <v>7855</v>
      </c>
      <c r="G70" s="38" t="s">
        <v>337</v>
      </c>
      <c r="H70" s="39">
        <v>7855</v>
      </c>
      <c r="I70" s="47">
        <v>1</v>
      </c>
    </row>
    <row r="71" spans="1:9">
      <c r="A71" s="36">
        <v>66</v>
      </c>
      <c r="B71" s="40" t="s">
        <v>408</v>
      </c>
      <c r="C71" s="38" t="s">
        <v>409</v>
      </c>
      <c r="D71" s="38">
        <v>25</v>
      </c>
      <c r="E71" s="38" t="s">
        <v>341</v>
      </c>
      <c r="F71" s="38">
        <v>353.33</v>
      </c>
      <c r="G71" s="38" t="s">
        <v>337</v>
      </c>
      <c r="H71" s="39">
        <v>14133.2</v>
      </c>
      <c r="I71" s="47">
        <v>1</v>
      </c>
    </row>
    <row r="72" spans="1:9">
      <c r="A72" s="36">
        <v>67</v>
      </c>
      <c r="B72" s="40" t="s">
        <v>410</v>
      </c>
      <c r="C72" s="38" t="s">
        <v>409</v>
      </c>
      <c r="D72" s="38">
        <v>25</v>
      </c>
      <c r="E72" s="38" t="s">
        <v>341</v>
      </c>
      <c r="F72" s="38">
        <v>354.7</v>
      </c>
      <c r="G72" s="38" t="s">
        <v>337</v>
      </c>
      <c r="H72" s="39">
        <v>14188</v>
      </c>
      <c r="I72" s="47">
        <v>1</v>
      </c>
    </row>
    <row r="73" spans="1:9">
      <c r="A73" s="36">
        <v>68</v>
      </c>
      <c r="B73" s="40" t="s">
        <v>411</v>
      </c>
      <c r="C73" s="41" t="s">
        <v>345</v>
      </c>
      <c r="D73" s="38"/>
      <c r="E73" s="38"/>
      <c r="F73" s="38"/>
      <c r="G73" s="38"/>
      <c r="H73" s="39"/>
      <c r="I73" s="47">
        <v>1</v>
      </c>
    </row>
    <row r="74" ht="15" customHeight="1" spans="1:9">
      <c r="A74" s="36">
        <v>69</v>
      </c>
      <c r="B74" s="37" t="s">
        <v>412</v>
      </c>
      <c r="C74" s="43" t="s">
        <v>349</v>
      </c>
      <c r="D74" s="38"/>
      <c r="E74" s="38"/>
      <c r="F74" s="38">
        <v>9075</v>
      </c>
      <c r="G74" s="38" t="s">
        <v>337</v>
      </c>
      <c r="H74" s="39">
        <v>9075</v>
      </c>
      <c r="I74" s="47">
        <v>1</v>
      </c>
    </row>
    <row r="75" ht="15" customHeight="1" spans="1:9">
      <c r="A75" s="36">
        <v>70</v>
      </c>
      <c r="B75" s="37" t="s">
        <v>82</v>
      </c>
      <c r="C75" s="43" t="s">
        <v>349</v>
      </c>
      <c r="D75" s="38"/>
      <c r="E75" s="38"/>
      <c r="F75" s="38">
        <v>417.75</v>
      </c>
      <c r="G75" s="38" t="s">
        <v>337</v>
      </c>
      <c r="H75" s="39">
        <v>417.75</v>
      </c>
      <c r="I75" s="47">
        <v>1</v>
      </c>
    </row>
    <row r="76" ht="15" customHeight="1" spans="1:9">
      <c r="A76" s="36">
        <v>71</v>
      </c>
      <c r="B76" s="37" t="s">
        <v>73</v>
      </c>
      <c r="C76" s="43" t="s">
        <v>349</v>
      </c>
      <c r="D76" s="38"/>
      <c r="E76" s="38"/>
      <c r="F76" s="38">
        <v>985</v>
      </c>
      <c r="G76" s="38" t="s">
        <v>337</v>
      </c>
      <c r="H76" s="39">
        <v>985</v>
      </c>
      <c r="I76" s="47">
        <v>1</v>
      </c>
    </row>
    <row r="77" spans="1:9">
      <c r="A77" s="36">
        <v>72</v>
      </c>
      <c r="B77" s="40" t="s">
        <v>413</v>
      </c>
      <c r="C77" s="41" t="s">
        <v>345</v>
      </c>
      <c r="D77" s="38"/>
      <c r="E77" s="38"/>
      <c r="F77" s="38"/>
      <c r="G77" s="38"/>
      <c r="H77" s="39"/>
      <c r="I77" s="47">
        <v>1</v>
      </c>
    </row>
    <row r="78" ht="15" customHeight="1" spans="1:9">
      <c r="A78" s="36">
        <v>73</v>
      </c>
      <c r="B78" s="37" t="s">
        <v>14</v>
      </c>
      <c r="C78" s="43" t="s">
        <v>349</v>
      </c>
      <c r="D78" s="38"/>
      <c r="E78" s="38"/>
      <c r="F78" s="38">
        <v>968.5</v>
      </c>
      <c r="G78" s="38" t="s">
        <v>337</v>
      </c>
      <c r="H78" s="39">
        <v>968.5</v>
      </c>
      <c r="I78" s="47">
        <v>10</v>
      </c>
    </row>
    <row r="79" ht="15" customHeight="1" spans="1:9">
      <c r="A79" s="36">
        <v>74</v>
      </c>
      <c r="B79" s="37" t="s">
        <v>152</v>
      </c>
      <c r="C79" s="43" t="s">
        <v>349</v>
      </c>
      <c r="D79" s="38"/>
      <c r="E79" s="38"/>
      <c r="F79" s="38">
        <v>2955</v>
      </c>
      <c r="G79" s="38" t="s">
        <v>337</v>
      </c>
      <c r="H79" s="39">
        <v>2955</v>
      </c>
      <c r="I79" s="47">
        <v>1</v>
      </c>
    </row>
    <row r="80" ht="15" customHeight="1" spans="1:9">
      <c r="A80" s="36">
        <v>75</v>
      </c>
      <c r="B80" s="37" t="s">
        <v>97</v>
      </c>
      <c r="C80" s="43" t="s">
        <v>349</v>
      </c>
      <c r="D80" s="38"/>
      <c r="E80" s="38"/>
      <c r="F80" s="38">
        <v>5572.3</v>
      </c>
      <c r="G80" s="38" t="s">
        <v>337</v>
      </c>
      <c r="H80" s="39">
        <v>5572.3</v>
      </c>
      <c r="I80" s="47">
        <v>1</v>
      </c>
    </row>
    <row r="81" spans="1:9">
      <c r="A81" s="36">
        <v>77</v>
      </c>
      <c r="B81" s="42" t="s">
        <v>414</v>
      </c>
      <c r="C81" s="43" t="s">
        <v>349</v>
      </c>
      <c r="D81" s="38"/>
      <c r="E81" s="38"/>
      <c r="F81" s="38">
        <v>3924.49</v>
      </c>
      <c r="G81" s="38" t="s">
        <v>337</v>
      </c>
      <c r="H81" s="39">
        <v>3924.49</v>
      </c>
      <c r="I81" s="47">
        <v>10</v>
      </c>
    </row>
    <row r="82" spans="1:9">
      <c r="A82" s="36">
        <v>78</v>
      </c>
      <c r="B82" s="40" t="s">
        <v>415</v>
      </c>
      <c r="C82" s="41" t="s">
        <v>345</v>
      </c>
      <c r="D82" s="38"/>
      <c r="E82" s="38"/>
      <c r="F82" s="38"/>
      <c r="G82" s="38"/>
      <c r="H82" s="39"/>
      <c r="I82" s="47">
        <v>1</v>
      </c>
    </row>
    <row r="83" spans="1:9">
      <c r="A83" s="36">
        <v>79</v>
      </c>
      <c r="B83" s="40" t="s">
        <v>180</v>
      </c>
      <c r="C83" s="38" t="s">
        <v>416</v>
      </c>
      <c r="D83" s="38">
        <v>1</v>
      </c>
      <c r="E83" s="38" t="s">
        <v>417</v>
      </c>
      <c r="F83" s="38">
        <v>740</v>
      </c>
      <c r="G83" s="38" t="s">
        <v>337</v>
      </c>
      <c r="H83" s="39">
        <v>740</v>
      </c>
      <c r="I83" s="47">
        <v>1</v>
      </c>
    </row>
    <row r="84" spans="1:9">
      <c r="A84" s="36">
        <v>81</v>
      </c>
      <c r="B84" s="42" t="s">
        <v>418</v>
      </c>
      <c r="C84" s="43" t="s">
        <v>349</v>
      </c>
      <c r="D84" s="38"/>
      <c r="E84" s="38"/>
      <c r="F84" s="38">
        <v>765</v>
      </c>
      <c r="G84" s="38" t="s">
        <v>337</v>
      </c>
      <c r="H84" s="39">
        <v>765</v>
      </c>
      <c r="I84" s="47">
        <v>1</v>
      </c>
    </row>
    <row r="85" spans="1:9">
      <c r="A85" s="36">
        <v>82</v>
      </c>
      <c r="B85" s="42" t="s">
        <v>419</v>
      </c>
      <c r="C85" s="41" t="s">
        <v>345</v>
      </c>
      <c r="D85" s="38"/>
      <c r="E85" s="38"/>
      <c r="F85" s="38"/>
      <c r="G85" s="38"/>
      <c r="H85" s="39"/>
      <c r="I85" s="47">
        <v>1</v>
      </c>
    </row>
    <row r="86" spans="1:9">
      <c r="A86" s="36">
        <v>83</v>
      </c>
      <c r="B86" s="42" t="s">
        <v>420</v>
      </c>
      <c r="C86" s="43" t="s">
        <v>349</v>
      </c>
      <c r="D86" s="38"/>
      <c r="E86" s="38"/>
      <c r="F86" s="38">
        <v>1550</v>
      </c>
      <c r="G86" s="38" t="s">
        <v>337</v>
      </c>
      <c r="H86" s="39">
        <v>1550</v>
      </c>
      <c r="I86" s="47">
        <v>1</v>
      </c>
    </row>
    <row r="87" spans="1:9">
      <c r="A87" s="36">
        <v>84</v>
      </c>
      <c r="B87" s="42" t="s">
        <v>421</v>
      </c>
      <c r="C87" s="41" t="s">
        <v>345</v>
      </c>
      <c r="D87" s="38"/>
      <c r="E87" s="38"/>
      <c r="F87" s="38"/>
      <c r="G87" s="38"/>
      <c r="H87" s="39"/>
      <c r="I87" s="47">
        <v>1</v>
      </c>
    </row>
    <row r="88" spans="1:9">
      <c r="A88" s="36">
        <v>85</v>
      </c>
      <c r="B88" s="40" t="s">
        <v>422</v>
      </c>
      <c r="C88" s="43" t="s">
        <v>349</v>
      </c>
      <c r="D88" s="38"/>
      <c r="E88" s="38"/>
      <c r="F88" s="38">
        <v>1927.5</v>
      </c>
      <c r="G88" s="38" t="s">
        <v>337</v>
      </c>
      <c r="H88" s="39">
        <v>1927.5</v>
      </c>
      <c r="I88" s="47">
        <v>1</v>
      </c>
    </row>
    <row r="89" ht="15" customHeight="1" spans="1:9">
      <c r="A89" s="36">
        <v>86</v>
      </c>
      <c r="B89" s="37" t="s">
        <v>135</v>
      </c>
      <c r="C89" s="38" t="s">
        <v>423</v>
      </c>
      <c r="D89" s="38">
        <v>50</v>
      </c>
      <c r="E89" s="38" t="s">
        <v>341</v>
      </c>
      <c r="F89" s="38">
        <v>106</v>
      </c>
      <c r="G89" s="38" t="s">
        <v>337</v>
      </c>
      <c r="H89" s="39">
        <v>2120</v>
      </c>
      <c r="I89" s="47">
        <v>1</v>
      </c>
    </row>
    <row r="90" spans="1:9">
      <c r="A90" s="36">
        <v>87</v>
      </c>
      <c r="B90" s="42" t="s">
        <v>424</v>
      </c>
      <c r="C90" s="41" t="s">
        <v>345</v>
      </c>
      <c r="D90" s="38"/>
      <c r="E90" s="38"/>
      <c r="F90" s="38"/>
      <c r="G90" s="38"/>
      <c r="H90" s="39"/>
      <c r="I90" s="47">
        <v>1</v>
      </c>
    </row>
    <row r="91" spans="1:9">
      <c r="A91" s="36">
        <v>88</v>
      </c>
      <c r="B91" s="40" t="s">
        <v>425</v>
      </c>
      <c r="C91" s="38" t="s">
        <v>426</v>
      </c>
      <c r="D91" s="38">
        <v>15</v>
      </c>
      <c r="E91" s="38" t="s">
        <v>341</v>
      </c>
      <c r="F91" s="38">
        <v>105</v>
      </c>
      <c r="G91" s="38" t="s">
        <v>337</v>
      </c>
      <c r="H91" s="39">
        <v>7000</v>
      </c>
      <c r="I91" s="47">
        <v>1</v>
      </c>
    </row>
    <row r="92" spans="1:9">
      <c r="A92" s="36">
        <v>89</v>
      </c>
      <c r="B92" s="40" t="s">
        <v>427</v>
      </c>
      <c r="C92" s="41" t="s">
        <v>345</v>
      </c>
      <c r="D92" s="38"/>
      <c r="E92" s="38"/>
      <c r="F92" s="38"/>
      <c r="G92" s="38"/>
      <c r="H92" s="39"/>
      <c r="I92" s="47">
        <v>1</v>
      </c>
    </row>
    <row r="93" spans="1:9">
      <c r="A93" s="36">
        <v>90</v>
      </c>
      <c r="B93" s="40" t="s">
        <v>428</v>
      </c>
      <c r="C93" s="43" t="s">
        <v>349</v>
      </c>
      <c r="D93" s="38"/>
      <c r="E93" s="38"/>
      <c r="F93" s="38">
        <v>749</v>
      </c>
      <c r="G93" s="38" t="s">
        <v>337</v>
      </c>
      <c r="H93" s="39">
        <v>749</v>
      </c>
      <c r="I93" s="47">
        <v>1</v>
      </c>
    </row>
    <row r="94" spans="1:9">
      <c r="A94" s="36">
        <v>91</v>
      </c>
      <c r="B94" s="40" t="s">
        <v>429</v>
      </c>
      <c r="C94" s="43" t="s">
        <v>349</v>
      </c>
      <c r="D94" s="38"/>
      <c r="E94" s="38"/>
      <c r="F94" s="38">
        <v>1299</v>
      </c>
      <c r="G94" s="38" t="s">
        <v>337</v>
      </c>
      <c r="H94" s="39">
        <v>1299</v>
      </c>
      <c r="I94" s="47">
        <v>1</v>
      </c>
    </row>
    <row r="95" spans="1:9">
      <c r="A95" s="36">
        <v>92</v>
      </c>
      <c r="B95" s="42" t="s">
        <v>430</v>
      </c>
      <c r="C95" s="38" t="s">
        <v>431</v>
      </c>
      <c r="D95" s="38">
        <v>250</v>
      </c>
      <c r="E95" s="38" t="s">
        <v>341</v>
      </c>
      <c r="F95" s="38">
        <v>1299</v>
      </c>
      <c r="G95" s="38" t="s">
        <v>337</v>
      </c>
      <c r="H95" s="39">
        <v>5196</v>
      </c>
      <c r="I95" s="47">
        <v>1</v>
      </c>
    </row>
    <row r="96" ht="15" customHeight="1" spans="1:9">
      <c r="A96" s="36">
        <v>93</v>
      </c>
      <c r="B96" s="37" t="s">
        <v>75</v>
      </c>
      <c r="C96" s="43" t="s">
        <v>349</v>
      </c>
      <c r="D96" s="38"/>
      <c r="E96" s="38"/>
      <c r="F96" s="38">
        <v>351.3</v>
      </c>
      <c r="G96" s="38" t="s">
        <v>337</v>
      </c>
      <c r="H96" s="39">
        <v>351.3</v>
      </c>
      <c r="I96" s="47">
        <v>1</v>
      </c>
    </row>
    <row r="97" spans="1:9">
      <c r="A97" s="36">
        <v>94</v>
      </c>
      <c r="B97" s="42" t="s">
        <v>432</v>
      </c>
      <c r="C97" s="38" t="s">
        <v>433</v>
      </c>
      <c r="D97" s="38">
        <v>7.5</v>
      </c>
      <c r="E97" s="38" t="s">
        <v>341</v>
      </c>
      <c r="F97" s="38">
        <v>110</v>
      </c>
      <c r="G97" s="38" t="s">
        <v>337</v>
      </c>
      <c r="H97" s="39">
        <v>14666.6666666667</v>
      </c>
      <c r="I97" s="47">
        <v>5</v>
      </c>
    </row>
    <row r="98" spans="1:9">
      <c r="A98" s="36">
        <v>95</v>
      </c>
      <c r="B98" s="40" t="s">
        <v>434</v>
      </c>
      <c r="C98" s="43" t="s">
        <v>349</v>
      </c>
      <c r="D98" s="38"/>
      <c r="E98" s="38"/>
      <c r="F98" s="38">
        <v>2479</v>
      </c>
      <c r="G98" s="38" t="s">
        <v>337</v>
      </c>
      <c r="H98" s="39">
        <v>2479</v>
      </c>
      <c r="I98" s="47">
        <v>1</v>
      </c>
    </row>
    <row r="99" spans="1:9">
      <c r="A99" s="36">
        <v>96</v>
      </c>
      <c r="B99" s="40" t="s">
        <v>435</v>
      </c>
      <c r="C99" s="43" t="s">
        <v>349</v>
      </c>
      <c r="D99" s="38"/>
      <c r="E99" s="38"/>
      <c r="F99" s="38">
        <v>3647</v>
      </c>
      <c r="G99" s="38" t="s">
        <v>337</v>
      </c>
      <c r="H99" s="39">
        <v>3647</v>
      </c>
      <c r="I99" s="47">
        <v>1</v>
      </c>
    </row>
    <row r="100" spans="1:9">
      <c r="A100" s="36">
        <v>97</v>
      </c>
      <c r="B100" s="40" t="s">
        <v>436</v>
      </c>
      <c r="C100" s="38" t="s">
        <v>437</v>
      </c>
      <c r="D100" s="38">
        <v>1</v>
      </c>
      <c r="E100" s="38" t="s">
        <v>10</v>
      </c>
      <c r="F100" s="38">
        <v>4379</v>
      </c>
      <c r="G100" s="38" t="s">
        <v>337</v>
      </c>
      <c r="H100" s="39">
        <v>4379</v>
      </c>
      <c r="I100" s="47">
        <v>1</v>
      </c>
    </row>
    <row r="101" ht="15" customHeight="1" spans="1:9">
      <c r="A101" s="36">
        <v>98</v>
      </c>
      <c r="B101" s="37" t="s">
        <v>130</v>
      </c>
      <c r="C101" s="38" t="s">
        <v>438</v>
      </c>
      <c r="D101" s="38">
        <v>950</v>
      </c>
      <c r="E101" s="38" t="s">
        <v>341</v>
      </c>
      <c r="F101" s="38">
        <v>1085</v>
      </c>
      <c r="G101" s="38" t="s">
        <v>337</v>
      </c>
      <c r="H101" s="39">
        <v>1142.1052631579</v>
      </c>
      <c r="I101" s="47">
        <v>1</v>
      </c>
    </row>
    <row r="102" spans="1:9">
      <c r="A102" s="36">
        <v>99</v>
      </c>
      <c r="B102" s="40" t="s">
        <v>439</v>
      </c>
      <c r="C102" s="41" t="s">
        <v>345</v>
      </c>
      <c r="D102" s="38"/>
      <c r="E102" s="38"/>
      <c r="F102" s="38"/>
      <c r="G102" s="38"/>
      <c r="H102" s="39"/>
      <c r="I102" s="47">
        <v>1</v>
      </c>
    </row>
    <row r="103" spans="1:9">
      <c r="A103" s="36">
        <v>100</v>
      </c>
      <c r="B103" s="40" t="s">
        <v>440</v>
      </c>
      <c r="C103" s="43" t="s">
        <v>349</v>
      </c>
      <c r="D103" s="38"/>
      <c r="E103" s="38"/>
      <c r="F103" s="38">
        <v>2390</v>
      </c>
      <c r="G103" s="38" t="s">
        <v>337</v>
      </c>
      <c r="H103" s="39">
        <v>2390</v>
      </c>
      <c r="I103" s="47">
        <v>1</v>
      </c>
    </row>
    <row r="104" spans="1:9">
      <c r="A104" s="36">
        <v>101</v>
      </c>
      <c r="B104" s="42" t="s">
        <v>441</v>
      </c>
      <c r="C104" s="43" t="s">
        <v>349</v>
      </c>
      <c r="D104" s="38">
        <v>1</v>
      </c>
      <c r="E104" s="38" t="s">
        <v>10</v>
      </c>
      <c r="F104" s="38">
        <v>1700</v>
      </c>
      <c r="G104" s="38" t="s">
        <v>337</v>
      </c>
      <c r="H104" s="39">
        <v>1700</v>
      </c>
      <c r="I104" s="47">
        <v>1</v>
      </c>
    </row>
    <row r="105" spans="1:9">
      <c r="A105" s="36">
        <v>102</v>
      </c>
      <c r="B105" s="42" t="s">
        <v>442</v>
      </c>
      <c r="C105" s="38" t="s">
        <v>443</v>
      </c>
      <c r="D105" s="38">
        <v>500</v>
      </c>
      <c r="E105" s="38" t="s">
        <v>336</v>
      </c>
      <c r="F105" s="38">
        <v>1859</v>
      </c>
      <c r="G105" s="38" t="s">
        <v>337</v>
      </c>
      <c r="H105" s="39">
        <v>3718</v>
      </c>
      <c r="I105" s="47">
        <v>1</v>
      </c>
    </row>
    <row r="106" spans="1:9">
      <c r="A106" s="36">
        <v>103</v>
      </c>
      <c r="B106" s="40" t="s">
        <v>444</v>
      </c>
      <c r="C106" s="43" t="s">
        <v>349</v>
      </c>
      <c r="D106" s="38"/>
      <c r="E106" s="38"/>
      <c r="F106" s="38">
        <v>879</v>
      </c>
      <c r="G106" s="38" t="s">
        <v>337</v>
      </c>
      <c r="H106" s="39">
        <v>879</v>
      </c>
      <c r="I106" s="47">
        <v>1</v>
      </c>
    </row>
    <row r="107" ht="15" customHeight="1" spans="1:9">
      <c r="A107" s="36">
        <v>104</v>
      </c>
      <c r="B107" s="37" t="s">
        <v>126</v>
      </c>
      <c r="C107" s="41" t="s">
        <v>345</v>
      </c>
      <c r="D107" s="38"/>
      <c r="E107" s="38"/>
      <c r="F107" s="38"/>
      <c r="G107" s="38"/>
      <c r="H107" s="39"/>
      <c r="I107" s="47">
        <v>1</v>
      </c>
    </row>
    <row r="108" spans="1:9">
      <c r="A108" s="36">
        <v>106</v>
      </c>
      <c r="B108" s="40" t="s">
        <v>445</v>
      </c>
      <c r="C108" s="38" t="s">
        <v>446</v>
      </c>
      <c r="D108" s="38">
        <v>250</v>
      </c>
      <c r="E108" s="38" t="s">
        <v>341</v>
      </c>
      <c r="F108" s="38">
        <v>1505</v>
      </c>
      <c r="G108" s="38" t="s">
        <v>337</v>
      </c>
      <c r="H108" s="39">
        <v>6020</v>
      </c>
      <c r="I108" s="47">
        <v>1</v>
      </c>
    </row>
    <row r="109" ht="15" customHeight="1" spans="1:9">
      <c r="A109" s="36">
        <v>107</v>
      </c>
      <c r="B109" s="37" t="s">
        <v>102</v>
      </c>
      <c r="C109" s="43" t="s">
        <v>349</v>
      </c>
      <c r="D109" s="38"/>
      <c r="E109" s="38"/>
      <c r="F109" s="38">
        <v>1399</v>
      </c>
      <c r="G109" s="38" t="s">
        <v>337</v>
      </c>
      <c r="H109" s="39">
        <v>1399</v>
      </c>
      <c r="I109" s="47">
        <v>1</v>
      </c>
    </row>
    <row r="110" ht="15" customHeight="1" spans="1:9">
      <c r="A110" s="36">
        <v>109</v>
      </c>
      <c r="B110" s="37" t="s">
        <v>153</v>
      </c>
      <c r="C110" s="43" t="s">
        <v>349</v>
      </c>
      <c r="D110" s="38"/>
      <c r="E110" s="38"/>
      <c r="F110" s="38">
        <v>3642</v>
      </c>
      <c r="G110" s="38" t="s">
        <v>337</v>
      </c>
      <c r="H110" s="39">
        <v>3642</v>
      </c>
      <c r="I110" s="47">
        <v>1</v>
      </c>
    </row>
    <row r="111" spans="1:9">
      <c r="A111" s="36">
        <v>113</v>
      </c>
      <c r="B111" s="40" t="s">
        <v>447</v>
      </c>
      <c r="C111" s="38" t="s">
        <v>448</v>
      </c>
      <c r="D111" s="38">
        <v>500</v>
      </c>
      <c r="E111" s="38" t="s">
        <v>341</v>
      </c>
      <c r="F111" s="38">
        <v>589</v>
      </c>
      <c r="G111" s="38" t="s">
        <v>337</v>
      </c>
      <c r="H111" s="39">
        <v>1178</v>
      </c>
      <c r="I111" s="47">
        <v>1</v>
      </c>
    </row>
    <row r="112" ht="15" customHeight="1" spans="1:9">
      <c r="A112" s="36">
        <v>115</v>
      </c>
      <c r="B112" s="37" t="s">
        <v>94</v>
      </c>
      <c r="C112" s="41" t="s">
        <v>345</v>
      </c>
      <c r="D112" s="38"/>
      <c r="E112" s="38"/>
      <c r="F112" s="38"/>
      <c r="G112" s="38"/>
      <c r="H112" s="39"/>
      <c r="I112" s="47">
        <v>1</v>
      </c>
    </row>
    <row r="113" spans="1:9">
      <c r="A113" s="36">
        <v>116</v>
      </c>
      <c r="B113" s="40" t="s">
        <v>449</v>
      </c>
      <c r="C113" s="41" t="s">
        <v>345</v>
      </c>
      <c r="D113" s="38"/>
      <c r="E113" s="38"/>
      <c r="F113" s="38"/>
      <c r="G113" s="38"/>
      <c r="H113" s="39"/>
      <c r="I113" s="47">
        <v>1</v>
      </c>
    </row>
    <row r="114" spans="1:9">
      <c r="A114" s="36">
        <v>117</v>
      </c>
      <c r="B114" s="40" t="s">
        <v>450</v>
      </c>
      <c r="C114" s="41" t="s">
        <v>345</v>
      </c>
      <c r="D114" s="38"/>
      <c r="E114" s="38"/>
      <c r="F114" s="38"/>
      <c r="G114" s="38"/>
      <c r="H114" s="39"/>
      <c r="I114" s="47">
        <v>1</v>
      </c>
    </row>
    <row r="115" spans="1:9">
      <c r="A115" s="36">
        <v>119</v>
      </c>
      <c r="B115" s="40" t="s">
        <v>451</v>
      </c>
      <c r="C115" s="38" t="s">
        <v>374</v>
      </c>
      <c r="D115" s="38">
        <v>250</v>
      </c>
      <c r="E115" s="38" t="s">
        <v>341</v>
      </c>
      <c r="F115" s="38">
        <v>1310</v>
      </c>
      <c r="G115" s="38" t="s">
        <v>337</v>
      </c>
      <c r="H115" s="39">
        <v>5240</v>
      </c>
      <c r="I115" s="47">
        <v>1</v>
      </c>
    </row>
    <row r="116" spans="1:9">
      <c r="A116" s="36">
        <v>120</v>
      </c>
      <c r="B116" s="40" t="s">
        <v>452</v>
      </c>
      <c r="C116" s="41" t="s">
        <v>345</v>
      </c>
      <c r="D116" s="38"/>
      <c r="E116" s="38"/>
      <c r="F116" s="38"/>
      <c r="G116" s="38"/>
      <c r="H116" s="39"/>
      <c r="I116" s="47">
        <v>1</v>
      </c>
    </row>
    <row r="117" ht="15" customHeight="1" spans="1:9">
      <c r="A117" s="36">
        <v>121</v>
      </c>
      <c r="B117" s="37" t="s">
        <v>133</v>
      </c>
      <c r="C117" s="41" t="s">
        <v>345</v>
      </c>
      <c r="D117" s="38"/>
      <c r="E117" s="38"/>
      <c r="F117" s="38"/>
      <c r="G117" s="38"/>
      <c r="H117" s="39"/>
      <c r="I117" s="47">
        <v>1</v>
      </c>
    </row>
    <row r="118" ht="15" customHeight="1" spans="1:9">
      <c r="A118" s="36">
        <v>122</v>
      </c>
      <c r="B118" s="37" t="s">
        <v>24</v>
      </c>
      <c r="C118" s="41" t="s">
        <v>345</v>
      </c>
      <c r="D118" s="38"/>
      <c r="E118" s="38"/>
      <c r="F118" s="38"/>
      <c r="G118" s="38"/>
      <c r="H118" s="39"/>
      <c r="I118" s="47">
        <v>1</v>
      </c>
    </row>
    <row r="119" ht="15" customHeight="1" spans="1:9">
      <c r="A119" s="36">
        <v>125</v>
      </c>
      <c r="B119" s="37" t="s">
        <v>18</v>
      </c>
      <c r="C119" s="43" t="s">
        <v>349</v>
      </c>
      <c r="D119" s="38"/>
      <c r="E119" s="38"/>
      <c r="F119" s="38">
        <v>1151.69</v>
      </c>
      <c r="G119" s="38" t="s">
        <v>337</v>
      </c>
      <c r="H119" s="39">
        <v>1151.69</v>
      </c>
      <c r="I119" s="47">
        <v>1</v>
      </c>
    </row>
    <row r="120" ht="15" customHeight="1" spans="1:9">
      <c r="A120" s="36">
        <v>126</v>
      </c>
      <c r="B120" s="37" t="s">
        <v>65</v>
      </c>
      <c r="C120" s="43" t="s">
        <v>349</v>
      </c>
      <c r="D120" s="38"/>
      <c r="E120" s="38"/>
      <c r="F120" s="38">
        <v>632</v>
      </c>
      <c r="G120" s="38" t="s">
        <v>337</v>
      </c>
      <c r="H120" s="39">
        <v>632</v>
      </c>
      <c r="I120" s="47">
        <v>1</v>
      </c>
    </row>
    <row r="121" spans="1:9">
      <c r="A121" s="36">
        <v>127</v>
      </c>
      <c r="B121" s="40" t="s">
        <v>453</v>
      </c>
      <c r="C121" s="41" t="s">
        <v>345</v>
      </c>
      <c r="D121" s="38"/>
      <c r="E121" s="38"/>
      <c r="F121" s="38"/>
      <c r="G121" s="38"/>
      <c r="H121" s="39"/>
      <c r="I121" s="47">
        <v>1</v>
      </c>
    </row>
    <row r="122" ht="15" customHeight="1" spans="1:9">
      <c r="A122" s="36">
        <v>128</v>
      </c>
      <c r="B122" s="37" t="s">
        <v>11</v>
      </c>
      <c r="C122" s="43" t="s">
        <v>349</v>
      </c>
      <c r="D122" s="38"/>
      <c r="E122" s="38"/>
      <c r="F122" s="38">
        <v>5783.5</v>
      </c>
      <c r="G122" s="38" t="s">
        <v>337</v>
      </c>
      <c r="H122" s="39">
        <v>5783.5</v>
      </c>
      <c r="I122" s="47">
        <v>1</v>
      </c>
    </row>
    <row r="123" ht="15" customHeight="1" spans="1:9">
      <c r="A123" s="36">
        <v>129</v>
      </c>
      <c r="B123" s="37" t="s">
        <v>143</v>
      </c>
      <c r="C123" s="43" t="s">
        <v>349</v>
      </c>
      <c r="D123" s="38"/>
      <c r="E123" s="38"/>
      <c r="F123" s="38">
        <v>5783.5</v>
      </c>
      <c r="G123" s="38" t="s">
        <v>337</v>
      </c>
      <c r="H123" s="39">
        <v>5783.5</v>
      </c>
      <c r="I123" s="47">
        <v>1</v>
      </c>
    </row>
    <row r="124" ht="15" customHeight="1" spans="1:9">
      <c r="A124" s="36">
        <v>130</v>
      </c>
      <c r="B124" s="37" t="s">
        <v>146</v>
      </c>
      <c r="C124" s="43" t="s">
        <v>349</v>
      </c>
      <c r="D124" s="38"/>
      <c r="E124" s="38"/>
      <c r="F124" s="38">
        <v>699</v>
      </c>
      <c r="G124" s="38" t="s">
        <v>337</v>
      </c>
      <c r="H124" s="39">
        <v>699</v>
      </c>
      <c r="I124" s="47">
        <v>1</v>
      </c>
    </row>
    <row r="125" ht="15" customHeight="1" spans="1:9">
      <c r="A125" s="36">
        <v>131</v>
      </c>
      <c r="B125" s="37" t="s">
        <v>43</v>
      </c>
      <c r="C125" s="43" t="s">
        <v>349</v>
      </c>
      <c r="D125" s="38"/>
      <c r="E125" s="38"/>
      <c r="F125" s="38">
        <v>1277.5</v>
      </c>
      <c r="G125" s="38" t="s">
        <v>337</v>
      </c>
      <c r="H125" s="39">
        <v>1277.5</v>
      </c>
      <c r="I125" s="47">
        <v>1</v>
      </c>
    </row>
    <row r="126" ht="15" customHeight="1" spans="1:9">
      <c r="A126" s="36">
        <v>132</v>
      </c>
      <c r="B126" s="37" t="s">
        <v>123</v>
      </c>
      <c r="C126" s="43" t="s">
        <v>349</v>
      </c>
      <c r="D126" s="38"/>
      <c r="E126" s="38"/>
      <c r="F126" s="38">
        <v>813.51</v>
      </c>
      <c r="G126" s="38" t="s">
        <v>337</v>
      </c>
      <c r="H126" s="39">
        <v>813.51</v>
      </c>
      <c r="I126" s="47">
        <v>1</v>
      </c>
    </row>
    <row r="127" spans="1:9">
      <c r="A127" s="36">
        <v>134</v>
      </c>
      <c r="B127" s="40" t="s">
        <v>454</v>
      </c>
      <c r="C127" s="43" t="s">
        <v>349</v>
      </c>
      <c r="D127" s="38"/>
      <c r="E127" s="38"/>
      <c r="F127" s="38">
        <v>4932.5</v>
      </c>
      <c r="G127" s="38" t="s">
        <v>337</v>
      </c>
      <c r="H127" s="39">
        <v>4932.5</v>
      </c>
      <c r="I127" s="47">
        <v>1</v>
      </c>
    </row>
    <row r="128" spans="1:9">
      <c r="A128" s="36">
        <v>135</v>
      </c>
      <c r="B128" s="40" t="s">
        <v>455</v>
      </c>
      <c r="C128" s="41" t="s">
        <v>345</v>
      </c>
      <c r="D128" s="38"/>
      <c r="E128" s="38"/>
      <c r="F128" s="38"/>
      <c r="G128" s="38"/>
      <c r="H128" s="39"/>
      <c r="I128" s="47">
        <v>1</v>
      </c>
    </row>
    <row r="129" spans="1:9">
      <c r="A129" s="36">
        <v>136</v>
      </c>
      <c r="B129" s="42" t="s">
        <v>456</v>
      </c>
      <c r="C129" s="41" t="s">
        <v>345</v>
      </c>
      <c r="D129" s="38"/>
      <c r="E129" s="38"/>
      <c r="F129" s="38"/>
      <c r="G129" s="38"/>
      <c r="H129" s="39"/>
      <c r="I129" s="47">
        <v>1</v>
      </c>
    </row>
    <row r="130" spans="1:9">
      <c r="A130" s="36">
        <v>137</v>
      </c>
      <c r="B130" s="42" t="s">
        <v>457</v>
      </c>
      <c r="C130" s="43" t="s">
        <v>349</v>
      </c>
      <c r="D130" s="38"/>
      <c r="E130" s="38"/>
      <c r="F130" s="38">
        <v>378.94</v>
      </c>
      <c r="G130" s="38" t="s">
        <v>337</v>
      </c>
      <c r="H130" s="39">
        <v>378.94</v>
      </c>
      <c r="I130" s="47">
        <v>1</v>
      </c>
    </row>
    <row r="131" ht="15" customHeight="1" spans="1:9">
      <c r="A131" s="36">
        <v>138</v>
      </c>
      <c r="B131" s="37" t="s">
        <v>112</v>
      </c>
      <c r="C131" s="41" t="s">
        <v>345</v>
      </c>
      <c r="D131" s="38"/>
      <c r="E131" s="38"/>
      <c r="F131" s="38"/>
      <c r="G131" s="38"/>
      <c r="H131" s="39"/>
      <c r="I131" s="47">
        <v>1</v>
      </c>
    </row>
    <row r="132" ht="15" customHeight="1" spans="1:9">
      <c r="A132" s="36">
        <v>139</v>
      </c>
      <c r="B132" s="37" t="s">
        <v>458</v>
      </c>
      <c r="C132" s="41" t="s">
        <v>345</v>
      </c>
      <c r="D132" s="38"/>
      <c r="E132" s="38"/>
      <c r="F132" s="38"/>
      <c r="G132" s="38"/>
      <c r="H132" s="39"/>
      <c r="I132" s="47">
        <v>1</v>
      </c>
    </row>
    <row r="133" ht="15" customHeight="1" spans="1:9">
      <c r="A133" s="36">
        <v>140</v>
      </c>
      <c r="B133" s="37" t="s">
        <v>85</v>
      </c>
      <c r="C133" s="43" t="s">
        <v>349</v>
      </c>
      <c r="D133" s="38"/>
      <c r="E133" s="38"/>
      <c r="F133" s="38">
        <v>2420</v>
      </c>
      <c r="G133" s="38" t="s">
        <v>337</v>
      </c>
      <c r="H133" s="39">
        <v>2420</v>
      </c>
      <c r="I133" s="47">
        <v>1</v>
      </c>
    </row>
    <row r="134" spans="1:9">
      <c r="A134" s="36">
        <v>141</v>
      </c>
      <c r="B134" s="40" t="s">
        <v>459</v>
      </c>
      <c r="C134" s="38" t="s">
        <v>383</v>
      </c>
      <c r="D134" s="38">
        <v>50</v>
      </c>
      <c r="E134" s="38" t="s">
        <v>341</v>
      </c>
      <c r="F134" s="38">
        <v>409</v>
      </c>
      <c r="G134" s="38" t="s">
        <v>337</v>
      </c>
      <c r="H134" s="39">
        <v>8180</v>
      </c>
      <c r="I134" s="47">
        <v>1</v>
      </c>
    </row>
    <row r="135" ht="15" customHeight="1" spans="1:9">
      <c r="A135" s="36">
        <v>142</v>
      </c>
      <c r="B135" s="37" t="s">
        <v>63</v>
      </c>
      <c r="C135" s="43" t="s">
        <v>349</v>
      </c>
      <c r="D135" s="38"/>
      <c r="E135" s="38"/>
      <c r="F135" s="38">
        <v>1409.5</v>
      </c>
      <c r="G135" s="38" t="s">
        <v>337</v>
      </c>
      <c r="H135" s="39">
        <v>1409.5</v>
      </c>
      <c r="I135" s="47">
        <v>1</v>
      </c>
    </row>
    <row r="136" spans="1:9">
      <c r="A136" s="36">
        <v>143</v>
      </c>
      <c r="B136" s="42" t="s">
        <v>460</v>
      </c>
      <c r="C136" s="38" t="s">
        <v>461</v>
      </c>
      <c r="D136" s="38">
        <v>1.75</v>
      </c>
      <c r="E136" s="38" t="s">
        <v>417</v>
      </c>
      <c r="F136" s="38">
        <v>599.5</v>
      </c>
      <c r="G136" s="38" t="s">
        <v>337</v>
      </c>
      <c r="H136" s="39">
        <v>342.571428571429</v>
      </c>
      <c r="I136" s="47">
        <v>1</v>
      </c>
    </row>
    <row r="137" ht="15" customHeight="1" spans="1:9">
      <c r="A137" s="36">
        <v>144</v>
      </c>
      <c r="B137" s="37" t="s">
        <v>141</v>
      </c>
      <c r="C137" s="43" t="s">
        <v>349</v>
      </c>
      <c r="D137" s="38"/>
      <c r="E137" s="38"/>
      <c r="F137" s="38">
        <v>5505.5</v>
      </c>
      <c r="G137" s="38" t="s">
        <v>337</v>
      </c>
      <c r="H137" s="39">
        <v>5505.5</v>
      </c>
      <c r="I137" s="47">
        <v>1</v>
      </c>
    </row>
    <row r="138" ht="15" customHeight="1" spans="1:9">
      <c r="A138" s="36">
        <v>145</v>
      </c>
      <c r="B138" s="37" t="s">
        <v>211</v>
      </c>
      <c r="C138" s="43" t="s">
        <v>349</v>
      </c>
      <c r="D138" s="38"/>
      <c r="E138" s="38"/>
      <c r="F138" s="38">
        <v>4832.5</v>
      </c>
      <c r="G138" s="38" t="s">
        <v>337</v>
      </c>
      <c r="H138" s="39">
        <v>4832.5</v>
      </c>
      <c r="I138" s="47">
        <v>1</v>
      </c>
    </row>
    <row r="139" spans="1:9">
      <c r="A139" s="36">
        <v>146</v>
      </c>
      <c r="B139" s="42" t="s">
        <v>462</v>
      </c>
      <c r="C139" s="43" t="s">
        <v>349</v>
      </c>
      <c r="D139" s="38"/>
      <c r="E139" s="38"/>
      <c r="F139" s="38">
        <v>269</v>
      </c>
      <c r="G139" s="38" t="s">
        <v>337</v>
      </c>
      <c r="H139" s="39">
        <v>269</v>
      </c>
      <c r="I139" s="47">
        <v>1</v>
      </c>
    </row>
    <row r="140" ht="15" customHeight="1" spans="1:9">
      <c r="A140" s="36">
        <v>147</v>
      </c>
      <c r="B140" s="37" t="s">
        <v>89</v>
      </c>
      <c r="C140" s="43" t="s">
        <v>349</v>
      </c>
      <c r="D140" s="38"/>
      <c r="E140" s="38"/>
      <c r="F140" s="38">
        <v>267</v>
      </c>
      <c r="G140" s="38" t="s">
        <v>337</v>
      </c>
      <c r="H140" s="39">
        <v>267</v>
      </c>
      <c r="I140" s="47">
        <v>1</v>
      </c>
    </row>
    <row r="141" ht="15" customHeight="1" spans="1:9">
      <c r="A141" s="36">
        <v>149</v>
      </c>
      <c r="B141" s="37" t="s">
        <v>98</v>
      </c>
      <c r="C141" s="43" t="s">
        <v>349</v>
      </c>
      <c r="D141" s="38"/>
      <c r="E141" s="38"/>
      <c r="F141" s="38">
        <v>2838.55</v>
      </c>
      <c r="G141" s="38" t="s">
        <v>337</v>
      </c>
      <c r="H141" s="39">
        <v>2838.55</v>
      </c>
      <c r="I141" s="47">
        <v>1</v>
      </c>
    </row>
    <row r="142" spans="1:9">
      <c r="A142" s="36">
        <v>150</v>
      </c>
      <c r="B142" s="40" t="s">
        <v>463</v>
      </c>
      <c r="C142" s="43" t="s">
        <v>349</v>
      </c>
      <c r="D142" s="38"/>
      <c r="E142" s="38"/>
      <c r="F142" s="38">
        <v>2935</v>
      </c>
      <c r="G142" s="38" t="s">
        <v>337</v>
      </c>
      <c r="H142" s="39">
        <v>2935</v>
      </c>
      <c r="I142" s="47">
        <v>1</v>
      </c>
    </row>
    <row r="143" spans="1:9">
      <c r="A143" s="36">
        <v>151</v>
      </c>
      <c r="B143" s="40" t="s">
        <v>464</v>
      </c>
      <c r="C143" s="43" t="s">
        <v>349</v>
      </c>
      <c r="D143" s="38">
        <v>180</v>
      </c>
      <c r="E143" s="38" t="s">
        <v>341</v>
      </c>
      <c r="F143" s="38">
        <v>1990</v>
      </c>
      <c r="G143" s="38" t="s">
        <v>337</v>
      </c>
      <c r="H143" s="39">
        <v>1990</v>
      </c>
      <c r="I143" s="47">
        <v>1</v>
      </c>
    </row>
    <row r="144" spans="1:9">
      <c r="A144" s="36">
        <v>154</v>
      </c>
      <c r="B144" s="40" t="s">
        <v>465</v>
      </c>
      <c r="C144" s="38" t="s">
        <v>466</v>
      </c>
      <c r="D144" s="38">
        <v>454</v>
      </c>
      <c r="E144" s="38" t="s">
        <v>341</v>
      </c>
      <c r="F144" s="38">
        <v>1010</v>
      </c>
      <c r="G144" s="38" t="s">
        <v>337</v>
      </c>
      <c r="H144" s="39">
        <v>2224.66960352423</v>
      </c>
      <c r="I144" s="47">
        <v>1</v>
      </c>
    </row>
    <row r="145" spans="1:9">
      <c r="A145" s="36">
        <v>156</v>
      </c>
      <c r="B145" s="42" t="s">
        <v>467</v>
      </c>
      <c r="C145" s="43" t="s">
        <v>349</v>
      </c>
      <c r="D145" s="38"/>
      <c r="E145" s="38"/>
      <c r="F145" s="38">
        <v>444.45</v>
      </c>
      <c r="G145" s="38" t="s">
        <v>337</v>
      </c>
      <c r="H145" s="39">
        <v>444.45</v>
      </c>
      <c r="I145" s="47">
        <v>1</v>
      </c>
    </row>
    <row r="146" spans="1:9">
      <c r="A146" s="36">
        <v>157</v>
      </c>
      <c r="B146" s="42" t="s">
        <v>468</v>
      </c>
      <c r="C146" s="43" t="s">
        <v>349</v>
      </c>
      <c r="D146" s="38"/>
      <c r="E146" s="38"/>
      <c r="F146" s="38">
        <v>674.575</v>
      </c>
      <c r="G146" s="38" t="s">
        <v>337</v>
      </c>
      <c r="H146" s="39">
        <v>674.575</v>
      </c>
      <c r="I146" s="47">
        <v>1</v>
      </c>
    </row>
    <row r="147" spans="1:9">
      <c r="A147" s="36">
        <v>158</v>
      </c>
      <c r="B147" s="42" t="s">
        <v>469</v>
      </c>
      <c r="C147" s="38" t="s">
        <v>347</v>
      </c>
      <c r="D147" s="38">
        <v>20</v>
      </c>
      <c r="E147" s="38" t="s">
        <v>341</v>
      </c>
      <c r="F147" s="38">
        <v>350</v>
      </c>
      <c r="G147" s="38" t="s">
        <v>337</v>
      </c>
      <c r="H147" s="39">
        <v>17500</v>
      </c>
      <c r="I147" s="47">
        <v>1</v>
      </c>
    </row>
    <row r="148" ht="15" customHeight="1" spans="1:9">
      <c r="A148" s="36">
        <v>159</v>
      </c>
      <c r="B148" s="37" t="s">
        <v>149</v>
      </c>
      <c r="C148" s="43" t="s">
        <v>349</v>
      </c>
      <c r="D148" s="38">
        <v>180</v>
      </c>
      <c r="E148" s="38" t="s">
        <v>341</v>
      </c>
      <c r="F148" s="38">
        <v>1990</v>
      </c>
      <c r="G148" s="38" t="s">
        <v>337</v>
      </c>
      <c r="H148" s="39">
        <v>1990</v>
      </c>
      <c r="I148" s="47">
        <v>1</v>
      </c>
    </row>
    <row r="149" ht="15" customHeight="1" spans="1:9">
      <c r="A149" s="36">
        <v>160</v>
      </c>
      <c r="B149" s="37" t="s">
        <v>27</v>
      </c>
      <c r="C149" s="43" t="s">
        <v>349</v>
      </c>
      <c r="D149" s="38"/>
      <c r="E149" s="38"/>
      <c r="F149" s="38">
        <v>694.5</v>
      </c>
      <c r="G149" s="38" t="s">
        <v>337</v>
      </c>
      <c r="H149" s="39">
        <v>694.5</v>
      </c>
      <c r="I149" s="47">
        <v>1</v>
      </c>
    </row>
    <row r="150" ht="15" customHeight="1" spans="1:9">
      <c r="A150" s="36">
        <v>161</v>
      </c>
      <c r="B150" s="37" t="s">
        <v>136</v>
      </c>
      <c r="C150" s="43" t="s">
        <v>349</v>
      </c>
      <c r="D150" s="38"/>
      <c r="E150" s="38"/>
      <c r="F150" s="38">
        <v>550</v>
      </c>
      <c r="G150" s="38" t="s">
        <v>337</v>
      </c>
      <c r="H150" s="39">
        <v>550</v>
      </c>
      <c r="I150" s="47">
        <v>1</v>
      </c>
    </row>
    <row r="151" ht="15" customHeight="1" spans="1:9">
      <c r="A151" s="36">
        <v>163</v>
      </c>
      <c r="B151" s="37" t="s">
        <v>151</v>
      </c>
      <c r="C151" s="43" t="s">
        <v>349</v>
      </c>
      <c r="D151" s="38"/>
      <c r="E151" s="38"/>
      <c r="F151" s="38">
        <v>3720.5</v>
      </c>
      <c r="G151" s="38" t="s">
        <v>337</v>
      </c>
      <c r="H151" s="39">
        <v>3720.5</v>
      </c>
      <c r="I151" s="47">
        <v>1</v>
      </c>
    </row>
    <row r="152" ht="15" customHeight="1" spans="1:9">
      <c r="A152" s="36">
        <v>164</v>
      </c>
      <c r="B152" s="37" t="s">
        <v>156</v>
      </c>
      <c r="C152" s="43" t="s">
        <v>349</v>
      </c>
      <c r="D152" s="38"/>
      <c r="E152" s="38"/>
      <c r="F152" s="38">
        <v>4862.75</v>
      </c>
      <c r="G152" s="38" t="s">
        <v>337</v>
      </c>
      <c r="H152" s="39">
        <v>4862.75</v>
      </c>
      <c r="I152" s="47">
        <v>1</v>
      </c>
    </row>
    <row r="153" spans="1:9">
      <c r="A153" s="36">
        <v>167</v>
      </c>
      <c r="B153" s="42" t="s">
        <v>470</v>
      </c>
      <c r="C153" s="43" t="s">
        <v>349</v>
      </c>
      <c r="D153" s="38"/>
      <c r="E153" s="38"/>
      <c r="F153" s="38">
        <v>699</v>
      </c>
      <c r="G153" s="38" t="s">
        <v>337</v>
      </c>
      <c r="H153" s="39">
        <v>699</v>
      </c>
      <c r="I153" s="47">
        <v>1</v>
      </c>
    </row>
    <row r="154" spans="1:9">
      <c r="A154" s="36">
        <v>168</v>
      </c>
      <c r="B154" s="40" t="s">
        <v>471</v>
      </c>
      <c r="C154" s="38" t="s">
        <v>472</v>
      </c>
      <c r="D154" s="38">
        <v>250</v>
      </c>
      <c r="E154" s="38" t="s">
        <v>341</v>
      </c>
      <c r="F154" s="38">
        <v>826</v>
      </c>
      <c r="G154" s="38" t="s">
        <v>337</v>
      </c>
      <c r="H154" s="39">
        <v>3304</v>
      </c>
      <c r="I154" s="47">
        <v>1</v>
      </c>
    </row>
    <row r="155" spans="1:9">
      <c r="A155" s="36">
        <v>169</v>
      </c>
      <c r="B155" s="40" t="s">
        <v>473</v>
      </c>
      <c r="C155" s="41" t="s">
        <v>345</v>
      </c>
      <c r="D155" s="38"/>
      <c r="E155" s="38"/>
      <c r="F155" s="38"/>
      <c r="G155" s="38"/>
      <c r="H155" s="39"/>
      <c r="I155" s="47">
        <v>1</v>
      </c>
    </row>
    <row r="156" ht="15" customHeight="1" spans="1:9">
      <c r="A156" s="36">
        <v>170</v>
      </c>
      <c r="B156" s="37" t="s">
        <v>474</v>
      </c>
      <c r="C156" s="41" t="s">
        <v>345</v>
      </c>
      <c r="D156" s="38"/>
      <c r="E156" s="38"/>
      <c r="F156" s="38"/>
      <c r="G156" s="38"/>
      <c r="H156" s="39"/>
      <c r="I156" s="47">
        <v>1</v>
      </c>
    </row>
    <row r="157" spans="1:9">
      <c r="A157" s="36">
        <v>171</v>
      </c>
      <c r="B157" s="40" t="s">
        <v>475</v>
      </c>
      <c r="C157" s="41" t="s">
        <v>345</v>
      </c>
      <c r="D157" s="38"/>
      <c r="E157" s="38"/>
      <c r="F157" s="38"/>
      <c r="G157" s="38"/>
      <c r="H157" s="39"/>
      <c r="I157" s="47">
        <v>1</v>
      </c>
    </row>
    <row r="158" spans="1:9">
      <c r="A158" s="36">
        <v>172</v>
      </c>
      <c r="B158" s="40" t="s">
        <v>476</v>
      </c>
      <c r="C158" s="41" t="s">
        <v>345</v>
      </c>
      <c r="D158" s="38"/>
      <c r="E158" s="38"/>
      <c r="F158" s="38"/>
      <c r="G158" s="38"/>
      <c r="H158" s="39"/>
      <c r="I158" s="47">
        <v>1</v>
      </c>
    </row>
    <row r="159" spans="1:9">
      <c r="A159" s="36">
        <v>173</v>
      </c>
      <c r="B159" s="40" t="s">
        <v>477</v>
      </c>
      <c r="C159" s="41" t="s">
        <v>345</v>
      </c>
      <c r="D159" s="38"/>
      <c r="E159" s="38"/>
      <c r="F159" s="38"/>
      <c r="G159" s="38"/>
      <c r="H159" s="39"/>
      <c r="I159" s="47">
        <v>1</v>
      </c>
    </row>
    <row r="160" ht="15" customHeight="1" spans="1:9">
      <c r="A160" s="36">
        <v>175</v>
      </c>
      <c r="B160" s="37" t="s">
        <v>478</v>
      </c>
      <c r="C160" s="38" t="s">
        <v>354</v>
      </c>
      <c r="D160" s="38">
        <v>400</v>
      </c>
      <c r="E160" s="38" t="s">
        <v>341</v>
      </c>
      <c r="F160" s="38">
        <v>298.25</v>
      </c>
      <c r="G160" s="38" t="s">
        <v>337</v>
      </c>
      <c r="H160" s="39">
        <v>745.625</v>
      </c>
      <c r="I160" s="47">
        <v>1</v>
      </c>
    </row>
    <row r="161" ht="15" customHeight="1" spans="1:9">
      <c r="A161" s="36">
        <v>176</v>
      </c>
      <c r="B161" s="37" t="s">
        <v>30</v>
      </c>
      <c r="C161" s="43" t="s">
        <v>349</v>
      </c>
      <c r="D161" s="38"/>
      <c r="E161" s="38"/>
      <c r="F161" s="38">
        <v>646</v>
      </c>
      <c r="G161" s="38" t="s">
        <v>337</v>
      </c>
      <c r="H161" s="39">
        <v>646</v>
      </c>
      <c r="I161" s="47">
        <v>5</v>
      </c>
    </row>
    <row r="162" spans="1:9">
      <c r="A162" s="36">
        <v>177</v>
      </c>
      <c r="B162" s="42" t="s">
        <v>479</v>
      </c>
      <c r="C162" s="38" t="s">
        <v>480</v>
      </c>
      <c r="D162" s="38">
        <v>70</v>
      </c>
      <c r="E162" s="38" t="s">
        <v>341</v>
      </c>
      <c r="F162" s="38">
        <v>999</v>
      </c>
      <c r="G162" s="38" t="s">
        <v>337</v>
      </c>
      <c r="H162" s="39">
        <v>14271.4285714286</v>
      </c>
      <c r="I162" s="47">
        <v>1</v>
      </c>
    </row>
    <row r="163" spans="1:9">
      <c r="A163" s="36">
        <v>178</v>
      </c>
      <c r="B163" s="42" t="s">
        <v>481</v>
      </c>
      <c r="C163" s="38" t="s">
        <v>374</v>
      </c>
      <c r="D163" s="38">
        <v>50</v>
      </c>
      <c r="E163" s="38" t="s">
        <v>341</v>
      </c>
      <c r="F163" s="38">
        <v>248</v>
      </c>
      <c r="G163" s="38" t="s">
        <v>337</v>
      </c>
      <c r="H163" s="39">
        <v>4960</v>
      </c>
      <c r="I163" s="47">
        <v>1</v>
      </c>
    </row>
    <row r="164" ht="15" customHeight="1" spans="1:9">
      <c r="A164" s="36">
        <v>179</v>
      </c>
      <c r="B164" s="37" t="s">
        <v>86</v>
      </c>
      <c r="C164" s="38" t="s">
        <v>482</v>
      </c>
      <c r="D164" s="38">
        <v>400</v>
      </c>
      <c r="E164" s="38" t="s">
        <v>341</v>
      </c>
      <c r="F164" s="38">
        <v>575</v>
      </c>
      <c r="G164" s="38" t="s">
        <v>337</v>
      </c>
      <c r="H164" s="39">
        <v>1437.5</v>
      </c>
      <c r="I164" s="47">
        <v>1</v>
      </c>
    </row>
    <row r="165" spans="1:9">
      <c r="A165" s="36">
        <v>180</v>
      </c>
      <c r="B165" s="40" t="s">
        <v>483</v>
      </c>
      <c r="C165" s="38" t="s">
        <v>484</v>
      </c>
      <c r="D165" s="38">
        <v>750</v>
      </c>
      <c r="E165" s="38" t="s">
        <v>336</v>
      </c>
      <c r="F165" s="38">
        <v>1730</v>
      </c>
      <c r="G165" s="38" t="s">
        <v>337</v>
      </c>
      <c r="H165" s="39">
        <v>2306.66666666667</v>
      </c>
      <c r="I165" s="47">
        <v>1</v>
      </c>
    </row>
    <row r="166" spans="1:9">
      <c r="A166" s="36">
        <v>181</v>
      </c>
      <c r="B166" s="40" t="s">
        <v>485</v>
      </c>
      <c r="C166" s="43" t="s">
        <v>349</v>
      </c>
      <c r="D166" s="38"/>
      <c r="E166" s="38"/>
      <c r="F166" s="38">
        <v>3780</v>
      </c>
      <c r="G166" s="38" t="s">
        <v>337</v>
      </c>
      <c r="H166" s="39">
        <v>3780</v>
      </c>
      <c r="I166" s="47">
        <v>1</v>
      </c>
    </row>
    <row r="167" ht="15" customHeight="1" spans="1:9">
      <c r="A167" s="36">
        <v>182</v>
      </c>
      <c r="B167" s="37" t="s">
        <v>54</v>
      </c>
      <c r="C167" s="41" t="s">
        <v>345</v>
      </c>
      <c r="D167" s="38"/>
      <c r="E167" s="38"/>
      <c r="F167" s="38"/>
      <c r="G167" s="38"/>
      <c r="H167" s="39"/>
      <c r="I167" s="47">
        <v>1</v>
      </c>
    </row>
    <row r="168" ht="15" customHeight="1" spans="1:9">
      <c r="A168" s="36">
        <v>183</v>
      </c>
      <c r="B168" s="37" t="s">
        <v>76</v>
      </c>
      <c r="C168" s="38" t="s">
        <v>486</v>
      </c>
      <c r="D168" s="38">
        <v>750</v>
      </c>
      <c r="E168" s="38" t="s">
        <v>336</v>
      </c>
      <c r="F168" s="38">
        <v>2008</v>
      </c>
      <c r="G168" s="38" t="s">
        <v>337</v>
      </c>
      <c r="H168" s="39">
        <v>2677.33333333333</v>
      </c>
      <c r="I168" s="47">
        <v>1</v>
      </c>
    </row>
    <row r="169" ht="15" customHeight="1" spans="1:9">
      <c r="A169" s="36">
        <v>185</v>
      </c>
      <c r="B169" s="37" t="s">
        <v>113</v>
      </c>
      <c r="C169" s="38" t="s">
        <v>487</v>
      </c>
      <c r="D169" s="38">
        <v>750</v>
      </c>
      <c r="E169" s="38" t="s">
        <v>336</v>
      </c>
      <c r="F169" s="38">
        <v>2133</v>
      </c>
      <c r="G169" s="38" t="s">
        <v>337</v>
      </c>
      <c r="H169" s="39">
        <v>2844</v>
      </c>
      <c r="I169" s="47">
        <v>1</v>
      </c>
    </row>
    <row r="170" ht="15" customHeight="1" spans="1:9">
      <c r="A170" s="36">
        <v>186</v>
      </c>
      <c r="B170" s="37" t="s">
        <v>56</v>
      </c>
      <c r="C170" s="43" t="s">
        <v>349</v>
      </c>
      <c r="D170" s="38"/>
      <c r="E170" s="38"/>
      <c r="F170" s="38">
        <v>516.5</v>
      </c>
      <c r="G170" s="38" t="s">
        <v>337</v>
      </c>
      <c r="H170" s="39">
        <v>516.5</v>
      </c>
      <c r="I170" s="47">
        <v>1</v>
      </c>
    </row>
    <row r="171" spans="1:9">
      <c r="A171" s="36">
        <v>187</v>
      </c>
      <c r="B171" s="42" t="s">
        <v>488</v>
      </c>
      <c r="C171" s="43" t="s">
        <v>349</v>
      </c>
      <c r="D171" s="38"/>
      <c r="E171" s="38"/>
      <c r="F171" s="38">
        <v>1145</v>
      </c>
      <c r="G171" s="38" t="s">
        <v>337</v>
      </c>
      <c r="H171" s="39">
        <v>1145</v>
      </c>
      <c r="I171" s="47">
        <v>1</v>
      </c>
    </row>
    <row r="172" spans="1:9">
      <c r="A172" s="36">
        <v>188</v>
      </c>
      <c r="B172" s="42" t="s">
        <v>489</v>
      </c>
      <c r="C172" s="41" t="s">
        <v>345</v>
      </c>
      <c r="D172" s="38"/>
      <c r="E172" s="38"/>
      <c r="F172" s="38"/>
      <c r="G172" s="38"/>
      <c r="H172" s="39"/>
      <c r="I172" s="47">
        <v>1</v>
      </c>
    </row>
    <row r="173" spans="1:9">
      <c r="A173" s="36">
        <v>189</v>
      </c>
      <c r="B173" s="39" t="s">
        <v>490</v>
      </c>
      <c r="C173" s="38" t="s">
        <v>491</v>
      </c>
      <c r="D173" s="38">
        <v>30</v>
      </c>
      <c r="E173" s="38" t="s">
        <v>341</v>
      </c>
      <c r="F173" s="38">
        <v>208.87</v>
      </c>
      <c r="G173" s="38" t="s">
        <v>337</v>
      </c>
      <c r="H173" s="39">
        <v>6962.33333333333</v>
      </c>
      <c r="I173" s="47">
        <v>80</v>
      </c>
    </row>
    <row r="174" spans="1:9">
      <c r="A174" s="36">
        <v>190</v>
      </c>
      <c r="B174" s="39" t="s">
        <v>492</v>
      </c>
      <c r="C174" s="38" t="s">
        <v>480</v>
      </c>
      <c r="D174" s="38">
        <v>70</v>
      </c>
      <c r="E174" s="38" t="s">
        <v>341</v>
      </c>
      <c r="F174" s="38">
        <v>999</v>
      </c>
      <c r="G174" s="38" t="s">
        <v>337</v>
      </c>
      <c r="H174" s="39">
        <v>14271.4285714286</v>
      </c>
      <c r="I174" s="47">
        <v>1</v>
      </c>
    </row>
    <row r="175" spans="1:9">
      <c r="A175" s="36">
        <v>191</v>
      </c>
      <c r="B175" s="39" t="s">
        <v>285</v>
      </c>
      <c r="C175" s="43" t="s">
        <v>349</v>
      </c>
      <c r="D175" s="38"/>
      <c r="E175" s="38"/>
      <c r="F175" s="38">
        <v>2341.5</v>
      </c>
      <c r="G175" s="38" t="s">
        <v>337</v>
      </c>
      <c r="H175" s="39">
        <v>2341.5</v>
      </c>
      <c r="I175" s="47">
        <v>1</v>
      </c>
    </row>
    <row r="176" spans="1:9">
      <c r="A176" s="36">
        <v>192</v>
      </c>
      <c r="B176" s="39" t="s">
        <v>138</v>
      </c>
      <c r="C176" s="43" t="s">
        <v>349</v>
      </c>
      <c r="D176" s="38"/>
      <c r="E176" s="38"/>
      <c r="F176" s="38">
        <v>2499.85</v>
      </c>
      <c r="G176" s="38" t="s">
        <v>337</v>
      </c>
      <c r="H176" s="39">
        <v>2499.85</v>
      </c>
      <c r="I176" s="47">
        <v>1</v>
      </c>
    </row>
    <row r="177" spans="1:9">
      <c r="A177" s="36">
        <v>193</v>
      </c>
      <c r="B177" s="39" t="s">
        <v>154</v>
      </c>
      <c r="C177" s="43" t="s">
        <v>349</v>
      </c>
      <c r="D177" s="38"/>
      <c r="E177" s="38"/>
      <c r="F177" s="38">
        <v>2596.7</v>
      </c>
      <c r="G177" s="38" t="s">
        <v>337</v>
      </c>
      <c r="H177" s="39">
        <v>2596.7</v>
      </c>
      <c r="I177" s="47">
        <v>1</v>
      </c>
    </row>
    <row r="178" spans="1:9">
      <c r="A178" s="36">
        <v>194</v>
      </c>
      <c r="B178" s="39" t="s">
        <v>150</v>
      </c>
      <c r="C178" s="41" t="s">
        <v>345</v>
      </c>
      <c r="D178" s="38"/>
      <c r="E178" s="38"/>
      <c r="F178" s="38"/>
      <c r="G178" s="38"/>
      <c r="H178" s="39"/>
      <c r="I178" s="47">
        <v>1</v>
      </c>
    </row>
    <row r="179" spans="1:9">
      <c r="A179" s="36">
        <v>195</v>
      </c>
      <c r="B179" s="39" t="s">
        <v>148</v>
      </c>
      <c r="C179" s="43" t="s">
        <v>349</v>
      </c>
      <c r="D179" s="38"/>
      <c r="E179" s="38"/>
      <c r="F179" s="38">
        <v>2989.975</v>
      </c>
      <c r="G179" s="38" t="s">
        <v>337</v>
      </c>
      <c r="H179" s="39">
        <v>2989.975</v>
      </c>
      <c r="I179" s="47">
        <v>1</v>
      </c>
    </row>
    <row r="180" spans="1:9">
      <c r="A180" s="36">
        <v>196</v>
      </c>
      <c r="B180" s="39" t="s">
        <v>42</v>
      </c>
      <c r="C180" s="38" t="s">
        <v>493</v>
      </c>
      <c r="D180" s="38">
        <v>219</v>
      </c>
      <c r="E180" s="38" t="s">
        <v>341</v>
      </c>
      <c r="F180" s="38">
        <v>502.57</v>
      </c>
      <c r="G180" s="38" t="s">
        <v>337</v>
      </c>
      <c r="H180" s="39">
        <v>2294.8401826484</v>
      </c>
      <c r="I180" s="47">
        <v>55</v>
      </c>
    </row>
    <row r="181" spans="1:9">
      <c r="A181" s="36">
        <v>197</v>
      </c>
      <c r="B181" s="39" t="s">
        <v>212</v>
      </c>
      <c r="C181" s="43" t="s">
        <v>349</v>
      </c>
      <c r="D181" s="38"/>
      <c r="E181" s="38"/>
      <c r="F181" s="38">
        <v>4240</v>
      </c>
      <c r="G181" s="38" t="s">
        <v>337</v>
      </c>
      <c r="H181" s="39">
        <v>4240</v>
      </c>
      <c r="I181" s="47">
        <v>1</v>
      </c>
    </row>
    <row r="182" spans="1:9">
      <c r="A182" s="36">
        <v>198</v>
      </c>
      <c r="B182" s="39" t="s">
        <v>213</v>
      </c>
      <c r="C182" s="38" t="s">
        <v>494</v>
      </c>
      <c r="D182" s="38">
        <v>250</v>
      </c>
      <c r="E182" s="38" t="s">
        <v>336</v>
      </c>
      <c r="F182" s="38">
        <v>905.54</v>
      </c>
      <c r="G182" s="38" t="s">
        <v>337</v>
      </c>
      <c r="H182" s="39">
        <v>3622.16</v>
      </c>
      <c r="I182" s="47">
        <v>1</v>
      </c>
    </row>
    <row r="183" spans="1:9">
      <c r="A183" s="36">
        <v>199</v>
      </c>
      <c r="B183" s="39" t="s">
        <v>214</v>
      </c>
      <c r="C183" s="38" t="s">
        <v>495</v>
      </c>
      <c r="D183" s="38">
        <v>1</v>
      </c>
      <c r="E183" s="38" t="s">
        <v>10</v>
      </c>
      <c r="F183" s="38">
        <v>1990</v>
      </c>
      <c r="G183" s="38" t="s">
        <v>337</v>
      </c>
      <c r="H183" s="39">
        <v>1990</v>
      </c>
      <c r="I183" s="47">
        <v>1</v>
      </c>
    </row>
    <row r="184" spans="1:9">
      <c r="A184" s="36">
        <v>200</v>
      </c>
      <c r="B184" s="39" t="s">
        <v>496</v>
      </c>
      <c r="C184" s="41" t="s">
        <v>345</v>
      </c>
      <c r="D184" s="38"/>
      <c r="E184" s="38"/>
      <c r="F184" s="38"/>
      <c r="G184" s="38"/>
      <c r="H184" s="39"/>
      <c r="I184" s="47">
        <v>1</v>
      </c>
    </row>
    <row r="185" spans="1:9">
      <c r="A185" s="36">
        <v>201</v>
      </c>
      <c r="B185" s="39" t="s">
        <v>216</v>
      </c>
      <c r="C185" s="41" t="s">
        <v>345</v>
      </c>
      <c r="D185" s="38"/>
      <c r="E185" s="38"/>
      <c r="F185" s="38"/>
      <c r="G185" s="38"/>
      <c r="H185" s="39"/>
      <c r="I185" s="47">
        <v>1</v>
      </c>
    </row>
    <row r="186" spans="1:9">
      <c r="A186" s="36">
        <v>202</v>
      </c>
      <c r="B186" s="39" t="s">
        <v>218</v>
      </c>
      <c r="C186" s="43" t="s">
        <v>349</v>
      </c>
      <c r="D186" s="38"/>
      <c r="E186" s="38"/>
      <c r="F186" s="38">
        <v>1525</v>
      </c>
      <c r="G186" s="38" t="s">
        <v>337</v>
      </c>
      <c r="H186" s="39">
        <v>1525</v>
      </c>
      <c r="I186" s="47">
        <v>1</v>
      </c>
    </row>
    <row r="187" spans="1:9">
      <c r="A187" s="36">
        <v>203</v>
      </c>
      <c r="B187" s="39" t="s">
        <v>221</v>
      </c>
      <c r="C187" s="38" t="s">
        <v>497</v>
      </c>
      <c r="D187" s="38">
        <v>100</v>
      </c>
      <c r="E187" s="38" t="s">
        <v>341</v>
      </c>
      <c r="F187" s="38">
        <v>360</v>
      </c>
      <c r="G187" s="38" t="s">
        <v>337</v>
      </c>
      <c r="H187" s="39">
        <v>3600</v>
      </c>
      <c r="I187" s="47">
        <v>1</v>
      </c>
    </row>
    <row r="188" spans="1:9">
      <c r="A188" s="36">
        <v>204</v>
      </c>
      <c r="B188" s="39" t="s">
        <v>45</v>
      </c>
      <c r="C188" s="38" t="s">
        <v>498</v>
      </c>
      <c r="D188" s="38">
        <v>148</v>
      </c>
      <c r="E188" s="38" t="s">
        <v>341</v>
      </c>
      <c r="F188" s="38">
        <v>426.2</v>
      </c>
      <c r="G188" s="38" t="s">
        <v>337</v>
      </c>
      <c r="H188" s="39">
        <v>2879.72972972973</v>
      </c>
      <c r="I188" s="47">
        <v>350</v>
      </c>
    </row>
    <row r="189" spans="1:9">
      <c r="A189" s="36">
        <v>205</v>
      </c>
      <c r="B189" s="39" t="s">
        <v>499</v>
      </c>
      <c r="C189" s="41" t="s">
        <v>345</v>
      </c>
      <c r="D189" s="38"/>
      <c r="E189" s="38"/>
      <c r="F189" s="38"/>
      <c r="G189" s="38"/>
      <c r="H189" s="39"/>
      <c r="I189" s="47">
        <v>1</v>
      </c>
    </row>
    <row r="190" spans="1:9">
      <c r="A190" s="36">
        <v>206</v>
      </c>
      <c r="B190" s="39" t="s">
        <v>500</v>
      </c>
      <c r="C190" s="38" t="s">
        <v>501</v>
      </c>
      <c r="D190" s="38">
        <v>700</v>
      </c>
      <c r="E190" s="38" t="s">
        <v>339</v>
      </c>
      <c r="F190" s="38">
        <v>1299</v>
      </c>
      <c r="G190" s="38" t="s">
        <v>337</v>
      </c>
      <c r="H190" s="39">
        <v>1855.71428571429</v>
      </c>
      <c r="I190" s="47">
        <v>1</v>
      </c>
    </row>
    <row r="191" spans="1:9">
      <c r="A191" s="36">
        <v>207</v>
      </c>
      <c r="B191" s="39" t="s">
        <v>235</v>
      </c>
      <c r="C191" s="38" t="s">
        <v>502</v>
      </c>
      <c r="D191" s="38">
        <v>500</v>
      </c>
      <c r="E191" s="38" t="s">
        <v>341</v>
      </c>
      <c r="F191" s="38">
        <v>1479</v>
      </c>
      <c r="G191" s="38" t="s">
        <v>337</v>
      </c>
      <c r="H191" s="39">
        <v>2958</v>
      </c>
      <c r="I191" s="47">
        <v>1</v>
      </c>
    </row>
    <row r="192" spans="1:9">
      <c r="A192" s="36">
        <v>208</v>
      </c>
      <c r="B192" s="39" t="s">
        <v>233</v>
      </c>
      <c r="C192" s="43" t="s">
        <v>349</v>
      </c>
      <c r="D192" s="38"/>
      <c r="E192" s="38"/>
      <c r="F192" s="38">
        <v>510</v>
      </c>
      <c r="G192" s="38" t="s">
        <v>337</v>
      </c>
      <c r="H192" s="39">
        <v>510</v>
      </c>
      <c r="I192" s="47">
        <v>1</v>
      </c>
    </row>
    <row r="193" spans="1:9">
      <c r="A193" s="36">
        <v>209</v>
      </c>
      <c r="B193" s="39" t="s">
        <v>232</v>
      </c>
      <c r="C193" s="43" t="s">
        <v>349</v>
      </c>
      <c r="D193" s="38"/>
      <c r="E193" s="38"/>
      <c r="F193" s="38">
        <v>1585</v>
      </c>
      <c r="G193" s="38" t="s">
        <v>337</v>
      </c>
      <c r="H193" s="39">
        <v>1585</v>
      </c>
      <c r="I193" s="47">
        <v>1</v>
      </c>
    </row>
    <row r="194" spans="1:9">
      <c r="A194" s="36">
        <v>210</v>
      </c>
      <c r="B194" s="39" t="s">
        <v>248</v>
      </c>
      <c r="C194" s="38" t="s">
        <v>503</v>
      </c>
      <c r="D194" s="38">
        <v>750</v>
      </c>
      <c r="E194" s="38" t="s">
        <v>336</v>
      </c>
      <c r="F194" s="38">
        <v>798</v>
      </c>
      <c r="G194" s="38" t="s">
        <v>337</v>
      </c>
      <c r="H194" s="39">
        <v>1064</v>
      </c>
      <c r="I194" s="47">
        <v>1</v>
      </c>
    </row>
    <row r="195" spans="1:9">
      <c r="A195" s="36">
        <v>211</v>
      </c>
      <c r="B195" s="39" t="s">
        <v>504</v>
      </c>
      <c r="C195" s="43" t="s">
        <v>349</v>
      </c>
      <c r="D195" s="38"/>
      <c r="E195" s="38"/>
      <c r="F195" s="38">
        <v>2279</v>
      </c>
      <c r="G195" s="38" t="s">
        <v>337</v>
      </c>
      <c r="H195" s="39">
        <v>2279</v>
      </c>
      <c r="I195" s="47">
        <v>1</v>
      </c>
    </row>
    <row r="196" spans="1:9">
      <c r="A196" s="36">
        <v>212</v>
      </c>
      <c r="B196" s="39" t="s">
        <v>505</v>
      </c>
      <c r="C196" s="38" t="s">
        <v>383</v>
      </c>
      <c r="D196" s="38">
        <v>10</v>
      </c>
      <c r="E196" s="38" t="s">
        <v>341</v>
      </c>
      <c r="F196" s="38">
        <v>265.5</v>
      </c>
      <c r="G196" s="38" t="s">
        <v>337</v>
      </c>
      <c r="H196" s="39">
        <v>26550</v>
      </c>
      <c r="I196" s="47">
        <v>1</v>
      </c>
    </row>
    <row r="197" spans="1:9">
      <c r="A197" s="36">
        <v>213</v>
      </c>
      <c r="B197" s="39" t="s">
        <v>506</v>
      </c>
      <c r="C197" s="38" t="s">
        <v>497</v>
      </c>
      <c r="D197" s="38">
        <v>820</v>
      </c>
      <c r="E197" s="38" t="s">
        <v>341</v>
      </c>
      <c r="F197" s="38">
        <v>897.07</v>
      </c>
      <c r="G197" s="38" t="s">
        <v>337</v>
      </c>
      <c r="H197" s="39">
        <v>1093.98780487805</v>
      </c>
      <c r="I197" s="47">
        <v>1</v>
      </c>
    </row>
    <row r="198" spans="1:9">
      <c r="A198" s="36">
        <v>214</v>
      </c>
      <c r="B198" s="39" t="s">
        <v>507</v>
      </c>
      <c r="C198" s="38" t="s">
        <v>503</v>
      </c>
      <c r="D198" s="38">
        <v>750</v>
      </c>
      <c r="E198" s="38" t="s">
        <v>336</v>
      </c>
      <c r="F198" s="38">
        <v>798</v>
      </c>
      <c r="G198" s="38" t="s">
        <v>337</v>
      </c>
      <c r="H198" s="39">
        <v>1064</v>
      </c>
      <c r="I198" s="47">
        <v>1</v>
      </c>
    </row>
    <row r="199" spans="1:9">
      <c r="A199" s="36">
        <v>215</v>
      </c>
      <c r="B199" s="39" t="s">
        <v>259</v>
      </c>
      <c r="C199" s="38" t="s">
        <v>508</v>
      </c>
      <c r="D199" s="38">
        <v>114</v>
      </c>
      <c r="E199" s="38" t="s">
        <v>341</v>
      </c>
      <c r="F199" s="38">
        <v>392</v>
      </c>
      <c r="G199" s="38" t="s">
        <v>337</v>
      </c>
      <c r="H199" s="39">
        <v>3438.59649122807</v>
      </c>
      <c r="I199" s="47">
        <v>80</v>
      </c>
    </row>
    <row r="200" spans="1:9">
      <c r="A200" s="36">
        <v>216</v>
      </c>
      <c r="B200" s="39" t="s">
        <v>261</v>
      </c>
      <c r="C200" s="43" t="s">
        <v>349</v>
      </c>
      <c r="D200" s="38"/>
      <c r="E200" s="38"/>
      <c r="F200" s="38">
        <v>1203.4</v>
      </c>
      <c r="G200" s="38" t="s">
        <v>337</v>
      </c>
      <c r="H200" s="39">
        <v>1203.4</v>
      </c>
      <c r="I200" s="47">
        <v>1</v>
      </c>
    </row>
    <row r="201" spans="1:9">
      <c r="A201" s="36">
        <v>217</v>
      </c>
      <c r="B201" s="39" t="s">
        <v>270</v>
      </c>
      <c r="C201" s="43" t="s">
        <v>349</v>
      </c>
      <c r="D201" s="38"/>
      <c r="E201" s="38"/>
      <c r="F201" s="38">
        <v>1023</v>
      </c>
      <c r="G201" s="38" t="s">
        <v>337</v>
      </c>
      <c r="H201" s="39">
        <v>1023</v>
      </c>
      <c r="I201" s="47">
        <v>1</v>
      </c>
    </row>
    <row r="202" spans="1:9">
      <c r="A202" s="36">
        <v>218</v>
      </c>
      <c r="B202" s="39" t="s">
        <v>271</v>
      </c>
      <c r="C202" s="43" t="s">
        <v>349</v>
      </c>
      <c r="D202" s="38"/>
      <c r="E202" s="38"/>
      <c r="F202" s="38">
        <v>2279</v>
      </c>
      <c r="G202" s="38" t="s">
        <v>337</v>
      </c>
      <c r="H202" s="39">
        <v>2279</v>
      </c>
      <c r="I202" s="47">
        <v>1</v>
      </c>
    </row>
    <row r="203" spans="1:9">
      <c r="A203" s="36">
        <v>219</v>
      </c>
      <c r="B203" s="39" t="s">
        <v>278</v>
      </c>
      <c r="C203" s="38" t="s">
        <v>383</v>
      </c>
      <c r="D203" s="38">
        <v>10</v>
      </c>
      <c r="E203" s="38" t="s">
        <v>341</v>
      </c>
      <c r="F203" s="38">
        <v>265.5</v>
      </c>
      <c r="G203" s="38" t="s">
        <v>337</v>
      </c>
      <c r="H203" s="39">
        <v>26550</v>
      </c>
      <c r="I203" s="47">
        <v>1</v>
      </c>
    </row>
    <row r="204" spans="1:9">
      <c r="A204" s="36">
        <v>220</v>
      </c>
      <c r="B204" s="39" t="s">
        <v>287</v>
      </c>
      <c r="C204" s="41"/>
      <c r="D204" s="38"/>
      <c r="E204" s="38"/>
      <c r="F204" s="38"/>
      <c r="G204" s="38"/>
      <c r="H204" s="39"/>
      <c r="I204" s="47">
        <v>1</v>
      </c>
    </row>
    <row r="205" spans="1:9">
      <c r="A205" s="36">
        <v>221</v>
      </c>
      <c r="B205" s="39" t="s">
        <v>509</v>
      </c>
      <c r="C205" s="38" t="s">
        <v>510</v>
      </c>
      <c r="D205" s="38">
        <v>473</v>
      </c>
      <c r="E205" s="38" t="s">
        <v>339</v>
      </c>
      <c r="F205" s="38">
        <v>520.79</v>
      </c>
      <c r="G205" s="38" t="s">
        <v>337</v>
      </c>
      <c r="H205" s="39">
        <v>1101.03594080338</v>
      </c>
      <c r="I205" s="47">
        <v>1</v>
      </c>
    </row>
    <row r="206" spans="1:9">
      <c r="A206" s="36">
        <v>222</v>
      </c>
      <c r="B206" s="39" t="s">
        <v>290</v>
      </c>
      <c r="C206" s="43" t="s">
        <v>349</v>
      </c>
      <c r="D206" s="38"/>
      <c r="E206" s="38"/>
      <c r="F206" s="38">
        <v>554</v>
      </c>
      <c r="G206" s="38" t="s">
        <v>337</v>
      </c>
      <c r="H206" s="39">
        <v>554</v>
      </c>
      <c r="I206" s="47">
        <v>1</v>
      </c>
    </row>
    <row r="207" spans="1:9">
      <c r="A207" s="36">
        <v>223</v>
      </c>
      <c r="B207" s="39" t="s">
        <v>511</v>
      </c>
      <c r="C207" s="43" t="s">
        <v>349</v>
      </c>
      <c r="D207" s="38"/>
      <c r="E207" s="38"/>
      <c r="F207" s="38">
        <v>1595.55</v>
      </c>
      <c r="G207" s="38" t="s">
        <v>337</v>
      </c>
      <c r="H207" s="39">
        <v>1595.55</v>
      </c>
      <c r="I207" s="47">
        <v>1</v>
      </c>
    </row>
    <row r="208" spans="1:9">
      <c r="A208" s="36">
        <v>224</v>
      </c>
      <c r="B208" s="39" t="s">
        <v>512</v>
      </c>
      <c r="C208" s="41" t="s">
        <v>345</v>
      </c>
      <c r="D208" s="38"/>
      <c r="E208" s="38"/>
      <c r="F208" s="38"/>
      <c r="G208" s="38"/>
      <c r="H208" s="39"/>
      <c r="I208" s="47">
        <v>1</v>
      </c>
    </row>
    <row r="209" spans="1:9">
      <c r="A209" s="36">
        <v>225</v>
      </c>
      <c r="B209" s="39" t="s">
        <v>306</v>
      </c>
      <c r="C209" s="38" t="s">
        <v>513</v>
      </c>
      <c r="D209" s="38">
        <v>400</v>
      </c>
      <c r="E209" s="38" t="s">
        <v>341</v>
      </c>
      <c r="F209" s="38">
        <v>1449</v>
      </c>
      <c r="G209" s="38" t="s">
        <v>337</v>
      </c>
      <c r="H209" s="39">
        <v>3622.5</v>
      </c>
      <c r="I209" s="47">
        <v>1</v>
      </c>
    </row>
    <row r="210" spans="1:9">
      <c r="A210" s="36">
        <v>226</v>
      </c>
      <c r="B210" s="39" t="s">
        <v>307</v>
      </c>
      <c r="C210" s="38" t="s">
        <v>501</v>
      </c>
      <c r="D210" s="38">
        <v>700</v>
      </c>
      <c r="E210" s="38" t="s">
        <v>339</v>
      </c>
      <c r="F210" s="38">
        <v>1279</v>
      </c>
      <c r="G210" s="38" t="s">
        <v>337</v>
      </c>
      <c r="H210" s="39">
        <v>1827.14285714286</v>
      </c>
      <c r="I210" s="47">
        <v>1</v>
      </c>
    </row>
    <row r="211" spans="1:9">
      <c r="A211" s="36">
        <v>227</v>
      </c>
      <c r="B211" s="39" t="s">
        <v>310</v>
      </c>
      <c r="C211" s="38" t="s">
        <v>428</v>
      </c>
      <c r="D211" s="38">
        <v>500</v>
      </c>
      <c r="E211" s="38" t="s">
        <v>341</v>
      </c>
      <c r="F211" s="38">
        <v>640.08</v>
      </c>
      <c r="G211" s="38" t="s">
        <v>337</v>
      </c>
      <c r="H211" s="39">
        <v>1280.16</v>
      </c>
      <c r="I211" s="47">
        <v>1</v>
      </c>
    </row>
    <row r="212" spans="1:9">
      <c r="A212" s="36">
        <v>228</v>
      </c>
      <c r="B212" s="39" t="s">
        <v>514</v>
      </c>
      <c r="C212" s="38" t="s">
        <v>515</v>
      </c>
      <c r="D212" s="38">
        <v>150</v>
      </c>
      <c r="E212" s="38" t="s">
        <v>341</v>
      </c>
      <c r="F212" s="38">
        <v>760</v>
      </c>
      <c r="G212" s="38" t="s">
        <v>337</v>
      </c>
      <c r="H212" s="39">
        <v>5066.66666666667</v>
      </c>
      <c r="I212" s="47">
        <v>1</v>
      </c>
    </row>
    <row r="213" spans="1:9">
      <c r="A213" s="36">
        <v>229</v>
      </c>
      <c r="B213" s="39" t="s">
        <v>516</v>
      </c>
      <c r="C213" s="38" t="s">
        <v>517</v>
      </c>
      <c r="D213" s="38">
        <v>150</v>
      </c>
      <c r="E213" s="38" t="s">
        <v>341</v>
      </c>
      <c r="F213" s="38">
        <v>785.53</v>
      </c>
      <c r="G213" s="38" t="s">
        <v>337</v>
      </c>
      <c r="H213" s="39">
        <v>5236.86666666667</v>
      </c>
      <c r="I213" s="47">
        <v>1</v>
      </c>
    </row>
    <row r="214" spans="1:9">
      <c r="A214" s="36">
        <v>230</v>
      </c>
      <c r="B214" s="39" t="s">
        <v>322</v>
      </c>
      <c r="C214" s="38" t="s">
        <v>377</v>
      </c>
      <c r="D214" s="38">
        <v>55</v>
      </c>
      <c r="E214" s="38" t="s">
        <v>341</v>
      </c>
      <c r="F214" s="38">
        <v>995</v>
      </c>
      <c r="G214" s="38" t="s">
        <v>337</v>
      </c>
      <c r="H214" s="39">
        <v>18090.9090909091</v>
      </c>
      <c r="I214" s="47">
        <v>500</v>
      </c>
    </row>
    <row r="215" spans="1:9">
      <c r="A215" s="36">
        <v>231</v>
      </c>
      <c r="B215" s="39" t="s">
        <v>518</v>
      </c>
      <c r="C215" s="38" t="s">
        <v>519</v>
      </c>
      <c r="D215" s="38">
        <v>85</v>
      </c>
      <c r="E215" s="38" t="s">
        <v>341</v>
      </c>
      <c r="F215" s="38">
        <v>354</v>
      </c>
      <c r="G215" s="38" t="s">
        <v>337</v>
      </c>
      <c r="H215" s="39">
        <v>4164.70588235294</v>
      </c>
      <c r="I215" s="47">
        <v>1</v>
      </c>
    </row>
    <row r="216" spans="1:9">
      <c r="A216" s="36">
        <v>232</v>
      </c>
      <c r="B216" s="39" t="s">
        <v>520</v>
      </c>
      <c r="C216" s="41" t="s">
        <v>345</v>
      </c>
      <c r="D216" s="38"/>
      <c r="E216" s="38"/>
      <c r="F216" s="38"/>
      <c r="G216" s="38"/>
      <c r="H216" s="39"/>
      <c r="I216" s="47">
        <v>1</v>
      </c>
    </row>
    <row r="217" spans="1:9">
      <c r="A217" s="36">
        <v>233</v>
      </c>
      <c r="B217" s="39" t="s">
        <v>521</v>
      </c>
      <c r="C217" s="41" t="s">
        <v>345</v>
      </c>
      <c r="D217" s="38"/>
      <c r="E217" s="38"/>
      <c r="F217" s="38"/>
      <c r="G217" s="38"/>
      <c r="H217" s="39"/>
      <c r="I217" s="47">
        <v>1</v>
      </c>
    </row>
    <row r="218" spans="1:9">
      <c r="A218" s="36">
        <v>234</v>
      </c>
      <c r="B218" s="39" t="s">
        <v>522</v>
      </c>
      <c r="C218" s="38" t="s">
        <v>347</v>
      </c>
      <c r="D218" s="38">
        <v>20</v>
      </c>
      <c r="E218" s="38" t="s">
        <v>341</v>
      </c>
      <c r="F218" s="38">
        <v>654.36</v>
      </c>
      <c r="G218" s="38" t="s">
        <v>337</v>
      </c>
      <c r="H218" s="39">
        <v>32718</v>
      </c>
      <c r="I218" s="47">
        <v>1</v>
      </c>
    </row>
    <row r="219" spans="1:9">
      <c r="A219" s="36">
        <v>235</v>
      </c>
      <c r="B219" s="39" t="s">
        <v>523</v>
      </c>
      <c r="C219" s="38" t="s">
        <v>524</v>
      </c>
      <c r="D219" s="38">
        <v>340</v>
      </c>
      <c r="E219" s="38" t="s">
        <v>341</v>
      </c>
      <c r="F219" s="38">
        <v>308.75</v>
      </c>
      <c r="G219" s="38" t="s">
        <v>337</v>
      </c>
      <c r="H219" s="39">
        <v>908.088235294118</v>
      </c>
      <c r="I219" s="47">
        <v>1</v>
      </c>
    </row>
    <row r="220" spans="1:9">
      <c r="A220" s="36">
        <v>236</v>
      </c>
      <c r="B220" s="39" t="s">
        <v>525</v>
      </c>
      <c r="C220" s="38" t="s">
        <v>526</v>
      </c>
      <c r="D220" s="38">
        <v>400</v>
      </c>
      <c r="E220" s="38" t="s">
        <v>341</v>
      </c>
      <c r="F220" s="38">
        <v>361.23</v>
      </c>
      <c r="G220" s="38" t="s">
        <v>337</v>
      </c>
      <c r="H220" s="39">
        <v>903.075</v>
      </c>
      <c r="I220" s="47">
        <v>1</v>
      </c>
    </row>
    <row r="221" spans="1:9">
      <c r="A221" s="36">
        <v>237</v>
      </c>
      <c r="B221" s="39" t="s">
        <v>527</v>
      </c>
      <c r="C221" s="38" t="s">
        <v>528</v>
      </c>
      <c r="D221" s="38">
        <v>350</v>
      </c>
      <c r="E221" s="38" t="s">
        <v>341</v>
      </c>
      <c r="F221" s="38">
        <v>845</v>
      </c>
      <c r="G221" s="38" t="s">
        <v>337</v>
      </c>
      <c r="H221" s="39">
        <v>2414.28571428571</v>
      </c>
      <c r="I221" s="47">
        <v>1</v>
      </c>
    </row>
    <row r="222" spans="1:9">
      <c r="A222" s="36">
        <v>238</v>
      </c>
      <c r="B222" s="39" t="s">
        <v>529</v>
      </c>
      <c r="C222" s="41" t="s">
        <v>345</v>
      </c>
      <c r="D222" s="38"/>
      <c r="E222" s="38"/>
      <c r="F222" s="38"/>
      <c r="G222" s="38"/>
      <c r="H222" s="39"/>
      <c r="I222" s="47">
        <v>1</v>
      </c>
    </row>
    <row r="223" spans="1:9">
      <c r="A223" s="36">
        <v>239</v>
      </c>
      <c r="B223" s="39" t="s">
        <v>530</v>
      </c>
      <c r="C223" s="41" t="s">
        <v>345</v>
      </c>
      <c r="D223" s="38"/>
      <c r="E223" s="38"/>
      <c r="F223" s="38"/>
      <c r="G223" s="38"/>
      <c r="H223" s="39"/>
      <c r="I223" s="47">
        <v>1</v>
      </c>
    </row>
    <row r="224" spans="1:9">
      <c r="A224" s="36">
        <v>240</v>
      </c>
      <c r="B224" t="s">
        <v>66</v>
      </c>
      <c r="C224" s="48" t="s">
        <v>531</v>
      </c>
      <c r="D224" s="48">
        <v>500</v>
      </c>
      <c r="E224" s="48" t="s">
        <v>341</v>
      </c>
      <c r="F224" s="38">
        <v>390</v>
      </c>
      <c r="G224" s="48" t="s">
        <v>337</v>
      </c>
      <c r="H224" s="39">
        <v>780</v>
      </c>
      <c r="I224" s="47">
        <v>1</v>
      </c>
    </row>
    <row r="225" spans="1:9">
      <c r="A225" s="36">
        <v>241</v>
      </c>
      <c r="B225" s="39" t="s">
        <v>532</v>
      </c>
      <c r="C225" s="48" t="s">
        <v>347</v>
      </c>
      <c r="D225" s="48">
        <v>300</v>
      </c>
      <c r="E225" s="48" t="s">
        <v>339</v>
      </c>
      <c r="F225" s="38">
        <v>489</v>
      </c>
      <c r="G225" s="48" t="s">
        <v>337</v>
      </c>
      <c r="H225" s="39">
        <v>1630</v>
      </c>
      <c r="I225" s="47">
        <v>1</v>
      </c>
    </row>
    <row r="226" spans="1:9">
      <c r="A226" s="38">
        <v>242</v>
      </c>
      <c r="B226" s="38" t="s">
        <v>44</v>
      </c>
      <c r="C226" s="48" t="s">
        <v>533</v>
      </c>
      <c r="D226" s="48">
        <v>200</v>
      </c>
      <c r="E226" s="48" t="s">
        <v>341</v>
      </c>
      <c r="F226" s="48">
        <v>412</v>
      </c>
      <c r="G226" s="48" t="s">
        <v>337</v>
      </c>
      <c r="H226" s="49">
        <v>2060</v>
      </c>
      <c r="I226" s="47">
        <v>1</v>
      </c>
    </row>
    <row r="227" spans="1:9">
      <c r="A227" s="48">
        <v>243</v>
      </c>
      <c r="B227" s="38" t="s">
        <v>215</v>
      </c>
      <c r="C227" s="50" t="s">
        <v>349</v>
      </c>
      <c r="D227" s="48"/>
      <c r="E227" s="48"/>
      <c r="F227" s="48">
        <v>481.5</v>
      </c>
      <c r="G227" s="48" t="s">
        <v>337</v>
      </c>
      <c r="H227" s="49">
        <v>481.5</v>
      </c>
      <c r="I227" s="47">
        <v>1</v>
      </c>
    </row>
    <row r="228" spans="1:9">
      <c r="A228" s="48">
        <v>244</v>
      </c>
      <c r="B228" s="48" t="s">
        <v>222</v>
      </c>
      <c r="C228" s="48" t="s">
        <v>367</v>
      </c>
      <c r="D228" s="48">
        <v>250</v>
      </c>
      <c r="E228" s="48" t="s">
        <v>341</v>
      </c>
      <c r="F228" s="48">
        <v>1822.04</v>
      </c>
      <c r="G228" s="48" t="s">
        <v>337</v>
      </c>
      <c r="H228" s="49">
        <v>7288.16</v>
      </c>
      <c r="I228" s="47">
        <v>1</v>
      </c>
    </row>
    <row r="229" spans="1:9">
      <c r="A229" s="48">
        <v>245</v>
      </c>
      <c r="B229" s="48" t="s">
        <v>224</v>
      </c>
      <c r="C229" s="48" t="s">
        <v>534</v>
      </c>
      <c r="D229" s="48">
        <v>100</v>
      </c>
      <c r="E229" s="48" t="s">
        <v>341</v>
      </c>
      <c r="F229" s="48">
        <v>878.32</v>
      </c>
      <c r="G229" s="48" t="s">
        <v>337</v>
      </c>
      <c r="H229" s="49">
        <v>8783.2</v>
      </c>
      <c r="I229" s="47">
        <v>1</v>
      </c>
    </row>
    <row r="230" spans="1:9">
      <c r="A230" s="48">
        <v>246</v>
      </c>
      <c r="B230" s="48" t="s">
        <v>535</v>
      </c>
      <c r="C230" s="48" t="s">
        <v>536</v>
      </c>
      <c r="D230" s="48">
        <v>1</v>
      </c>
      <c r="E230" s="48" t="s">
        <v>417</v>
      </c>
      <c r="F230" s="48">
        <v>844.99</v>
      </c>
      <c r="G230" s="48" t="s">
        <v>337</v>
      </c>
      <c r="H230" s="49">
        <v>844.99</v>
      </c>
      <c r="I230" s="47">
        <v>1</v>
      </c>
    </row>
    <row r="231" spans="1:9">
      <c r="A231" s="48">
        <v>247</v>
      </c>
      <c r="B231" s="48" t="s">
        <v>537</v>
      </c>
      <c r="C231" s="48" t="s">
        <v>538</v>
      </c>
      <c r="D231" s="48">
        <v>1</v>
      </c>
      <c r="E231" s="48" t="s">
        <v>10</v>
      </c>
      <c r="F231" s="48">
        <v>666.64</v>
      </c>
      <c r="G231" s="48" t="s">
        <v>337</v>
      </c>
      <c r="H231" s="49">
        <v>666.64</v>
      </c>
      <c r="I231" s="47">
        <v>1</v>
      </c>
    </row>
    <row r="232" spans="1:9">
      <c r="A232" s="48">
        <v>248</v>
      </c>
      <c r="B232" s="48" t="s">
        <v>539</v>
      </c>
      <c r="C232" s="50" t="s">
        <v>349</v>
      </c>
      <c r="D232" s="48"/>
      <c r="E232" s="48"/>
      <c r="F232" s="48">
        <v>3830</v>
      </c>
      <c r="G232" s="48" t="s">
        <v>337</v>
      </c>
      <c r="H232" s="49">
        <v>3830</v>
      </c>
      <c r="I232" s="47">
        <v>1</v>
      </c>
    </row>
    <row r="233" spans="1:9">
      <c r="A233" s="48">
        <v>249</v>
      </c>
      <c r="B233" s="38" t="s">
        <v>540</v>
      </c>
      <c r="C233" s="48" t="s">
        <v>515</v>
      </c>
      <c r="D233" s="48">
        <v>150</v>
      </c>
      <c r="E233" s="48" t="s">
        <v>341</v>
      </c>
      <c r="F233" s="48">
        <v>760</v>
      </c>
      <c r="G233" s="48" t="s">
        <v>337</v>
      </c>
      <c r="H233" s="48">
        <v>5066.66666666667</v>
      </c>
      <c r="I233" s="47">
        <v>1</v>
      </c>
    </row>
    <row r="234" spans="1:9">
      <c r="A234" s="38">
        <v>250</v>
      </c>
      <c r="B234" s="38" t="s">
        <v>541</v>
      </c>
      <c r="C234" s="48" t="s">
        <v>542</v>
      </c>
      <c r="D234" s="48">
        <v>500</v>
      </c>
      <c r="E234" s="48" t="s">
        <v>336</v>
      </c>
      <c r="F234" s="48">
        <v>415</v>
      </c>
      <c r="G234" s="48" t="s">
        <v>337</v>
      </c>
      <c r="H234" s="48">
        <v>830</v>
      </c>
      <c r="I234" s="47">
        <v>1</v>
      </c>
    </row>
    <row r="235" spans="1:9">
      <c r="A235" s="51">
        <v>251</v>
      </c>
      <c r="B235" s="51" t="s">
        <v>317</v>
      </c>
      <c r="C235" s="51"/>
      <c r="D235" s="51"/>
      <c r="E235" s="51"/>
      <c r="F235" s="51"/>
      <c r="G235" s="51"/>
      <c r="H235" s="51"/>
      <c r="I235" s="52">
        <v>1</v>
      </c>
    </row>
  </sheetData>
  <pageMargins left="0.75" right="0.75" top="1" bottom="1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7"/>
  <sheetViews>
    <sheetView zoomScaleSheetLayoutView="60" workbookViewId="0">
      <selection activeCell="D5" sqref="D5"/>
    </sheetView>
  </sheetViews>
  <sheetFormatPr defaultColWidth="11.2857142857143" defaultRowHeight="15" outlineLevelCol="5"/>
  <cols>
    <col min="1" max="1" width="6.42857142857143" style="1" customWidth="1"/>
    <col min="2" max="2" width="57.8571428571429" style="1" customWidth="1"/>
    <col min="3" max="3" width="16.2857142857143" style="2" customWidth="1"/>
    <col min="4" max="4" width="13.7142857142857" style="2" customWidth="1"/>
    <col min="5" max="5" width="6.42857142857143" style="1" customWidth="1"/>
    <col min="6" max="6" width="17" style="1" customWidth="1"/>
    <col min="7" max="7" width="8" style="1" customWidth="1"/>
    <col min="8" max="8" width="7.28571428571429" style="1" customWidth="1"/>
    <col min="9" max="9" width="28.8571428571429" style="1" customWidth="1"/>
    <col min="10" max="10" width="8" style="1" customWidth="1"/>
    <col min="11" max="11" width="11.2857142857143" style="1" customWidth="1"/>
    <col min="12" max="12" width="5.71428571428571" style="1" customWidth="1"/>
    <col min="13" max="16384" width="11.2857142857143" style="1" customWidth="1"/>
  </cols>
  <sheetData>
    <row r="1" ht="24" customHeight="1" spans="1:6">
      <c r="A1" s="3"/>
      <c r="B1" s="4" t="s">
        <v>0</v>
      </c>
      <c r="C1" s="5"/>
      <c r="D1" s="3"/>
      <c r="E1" s="3"/>
      <c r="F1" s="6"/>
    </row>
    <row r="2" ht="16.5" customHeight="1" spans="1:6">
      <c r="A2" s="7" t="s">
        <v>326</v>
      </c>
      <c r="B2" s="8" t="s">
        <v>543</v>
      </c>
      <c r="C2" s="7" t="s">
        <v>544</v>
      </c>
      <c r="D2" s="9" t="s">
        <v>545</v>
      </c>
      <c r="E2" s="3"/>
      <c r="F2" s="6"/>
    </row>
    <row r="3" spans="1:6">
      <c r="A3" s="10">
        <v>1</v>
      </c>
      <c r="B3" s="11" t="s">
        <v>5</v>
      </c>
      <c r="C3" s="12">
        <f>CARTA!F17-CARTA!F16</f>
        <v>268.3544</v>
      </c>
      <c r="D3" s="13">
        <f>CARTA!E17</f>
        <v>1.6</v>
      </c>
      <c r="E3" s="3"/>
      <c r="F3" s="6"/>
    </row>
    <row r="4" ht="14.25" customHeight="1" spans="1:6">
      <c r="A4" s="14">
        <v>2</v>
      </c>
      <c r="B4" s="15" t="s">
        <v>39</v>
      </c>
      <c r="C4" s="16">
        <f>CARTA!F31-CARTA!F30</f>
        <v>929.24439453125</v>
      </c>
      <c r="D4" s="17">
        <f>CARTA!E31</f>
        <v>2.5</v>
      </c>
      <c r="E4" s="3"/>
      <c r="F4" s="6"/>
    </row>
    <row r="5" spans="1:6">
      <c r="A5" s="14">
        <v>3</v>
      </c>
      <c r="B5" s="15" t="s">
        <v>546</v>
      </c>
      <c r="C5" s="16">
        <f>CARTA!F46-CARTA!F45</f>
        <v>341.218916190476</v>
      </c>
      <c r="D5" s="17">
        <f>CARTA!E46</f>
        <v>1.6</v>
      </c>
      <c r="E5" s="3"/>
      <c r="F5" s="6"/>
    </row>
    <row r="6" spans="1:6">
      <c r="A6" s="10">
        <v>4</v>
      </c>
      <c r="B6" s="15" t="s">
        <v>62</v>
      </c>
      <c r="C6" s="16">
        <f>CARTA!F65-CARTA!F64</f>
        <v>927.96462</v>
      </c>
      <c r="D6" s="17">
        <f>CARTA!E65</f>
        <v>1.35</v>
      </c>
      <c r="E6" s="3"/>
      <c r="F6" s="6"/>
    </row>
    <row r="7" spans="1:6">
      <c r="A7" s="14">
        <v>5</v>
      </c>
      <c r="B7" s="15" t="s">
        <v>72</v>
      </c>
      <c r="C7" s="16">
        <f>CARTA!F81-CARTA!F80</f>
        <v>956.963023791667</v>
      </c>
      <c r="D7" s="17">
        <f>CARTA!E81</f>
        <v>2.15</v>
      </c>
      <c r="E7" s="3"/>
      <c r="F7" s="6"/>
    </row>
    <row r="8" spans="1:6">
      <c r="A8" s="14">
        <v>6</v>
      </c>
      <c r="B8" s="15" t="s">
        <v>79</v>
      </c>
      <c r="C8" s="16">
        <f>CARTA!F95-CARTA!F94</f>
        <v>10.903275</v>
      </c>
      <c r="D8" s="17">
        <f>CARTA!E95</f>
        <v>1.2</v>
      </c>
      <c r="E8" s="3"/>
      <c r="F8" s="6"/>
    </row>
    <row r="9" spans="1:6">
      <c r="A9" s="10">
        <v>7</v>
      </c>
      <c r="B9" s="15" t="s">
        <v>84</v>
      </c>
      <c r="C9" s="16">
        <f>CARTA!F112-CARTA!F111</f>
        <v>376.82246925</v>
      </c>
      <c r="D9" s="17">
        <f>CARTA!E112</f>
        <v>0.9</v>
      </c>
      <c r="E9" s="3"/>
      <c r="F9" s="6"/>
    </row>
    <row r="10" spans="1:6">
      <c r="A10" s="14">
        <v>8</v>
      </c>
      <c r="B10" s="15" t="s">
        <v>88</v>
      </c>
      <c r="C10" s="16">
        <f>CARTA!F128-CARTA!F127</f>
        <v>45.3613012</v>
      </c>
      <c r="D10" s="17">
        <f>CARTA!E128</f>
        <v>0.82</v>
      </c>
      <c r="E10" s="3"/>
      <c r="F10" s="6"/>
    </row>
    <row r="11" spans="1:6">
      <c r="A11" s="14">
        <v>9</v>
      </c>
      <c r="B11" s="15" t="s">
        <v>93</v>
      </c>
      <c r="C11" s="16">
        <f>CARTA!F143-CARTA!F142</f>
        <v>257.982608</v>
      </c>
      <c r="D11" s="17">
        <f>CARTA!E143</f>
        <v>1.3</v>
      </c>
      <c r="E11" s="3"/>
      <c r="F11" s="6"/>
    </row>
    <row r="12" spans="1:6">
      <c r="A12" s="10">
        <v>10</v>
      </c>
      <c r="B12" s="15" t="s">
        <v>96</v>
      </c>
      <c r="C12" s="16">
        <f>CARTA!F158-CARTA!F157</f>
        <v>5820.0319385</v>
      </c>
      <c r="D12" s="17">
        <f>CARTA!E158</f>
        <v>2.6</v>
      </c>
      <c r="E12" s="3"/>
      <c r="F12" s="6"/>
    </row>
    <row r="13" spans="1:6">
      <c r="A13" s="14">
        <v>11</v>
      </c>
      <c r="B13" s="15" t="s">
        <v>100</v>
      </c>
      <c r="C13" s="16">
        <f>CARTA!F176-CARTA!F175</f>
        <v>46.800432</v>
      </c>
      <c r="D13" s="17">
        <f>CARTA!E176</f>
        <v>0.9</v>
      </c>
      <c r="E13" s="18"/>
      <c r="F13" s="6"/>
    </row>
    <row r="14" ht="15.75" customHeight="1" spans="1:6">
      <c r="A14" s="14">
        <v>12</v>
      </c>
      <c r="B14" s="15" t="s">
        <v>104</v>
      </c>
      <c r="C14" s="16">
        <f>CARTA!F192-CARTA!F191</f>
        <v>414.329507378472</v>
      </c>
      <c r="D14" s="17">
        <f>CARTA!E192</f>
        <v>1.25</v>
      </c>
      <c r="E14" s="19"/>
      <c r="F14" s="6"/>
    </row>
    <row r="15" ht="15.75" customHeight="1" spans="1:6">
      <c r="A15" s="20">
        <v>13</v>
      </c>
      <c r="B15" s="21" t="s">
        <v>108</v>
      </c>
      <c r="C15" s="22" t="e">
        <f>CARTA!F207-CARTA!F206</f>
        <v>#DIV/0!</v>
      </c>
      <c r="D15" s="23">
        <f>CARTA!E207</f>
        <v>1.6</v>
      </c>
      <c r="E15" s="19"/>
      <c r="F15" s="6"/>
    </row>
    <row r="16" ht="15.75" customHeight="1" spans="1:6">
      <c r="A16" s="14">
        <v>14</v>
      </c>
      <c r="B16" s="15" t="s">
        <v>111</v>
      </c>
      <c r="C16" s="16">
        <f>CARTA!F224-CARTA!F223</f>
        <v>318.576198660714</v>
      </c>
      <c r="D16" s="17">
        <f>CARTA!E224</f>
        <v>2.25</v>
      </c>
      <c r="E16" s="19"/>
      <c r="F16" s="6"/>
    </row>
    <row r="17" spans="1:4">
      <c r="A17" s="14">
        <v>15</v>
      </c>
      <c r="B17" s="15" t="s">
        <v>116</v>
      </c>
      <c r="C17" s="16">
        <f>CARTA!F239-CARTA!F238</f>
        <v>996.884251</v>
      </c>
      <c r="D17" s="17">
        <f>CARTA!E239</f>
        <v>2.2</v>
      </c>
    </row>
    <row r="18" spans="1:4">
      <c r="A18" s="10">
        <v>16</v>
      </c>
      <c r="B18" s="15" t="s">
        <v>117</v>
      </c>
      <c r="C18" s="16">
        <f>CARTA!F253-CARTA!F252</f>
        <v>901.362927631579</v>
      </c>
      <c r="D18" s="17">
        <f>CARTA!E253</f>
        <v>3.4</v>
      </c>
    </row>
    <row r="19" spans="1:4">
      <c r="A19" s="20">
        <v>17</v>
      </c>
      <c r="B19" s="21" t="s">
        <v>118</v>
      </c>
      <c r="C19" s="22">
        <f>CARTA!F266-CARTA!F265</f>
        <v>1146.1427125</v>
      </c>
      <c r="D19" s="23">
        <f>CARTA!E266</f>
        <v>1.35</v>
      </c>
    </row>
    <row r="20" spans="1:4">
      <c r="A20" s="14">
        <v>18</v>
      </c>
      <c r="B20" s="15" t="s">
        <v>120</v>
      </c>
      <c r="C20" s="16" t="e">
        <f>CARTA!F281-CARTA!F280</f>
        <v>#DIV/0!</v>
      </c>
      <c r="D20" s="17">
        <f>CARTA!E281</f>
        <v>1.6</v>
      </c>
    </row>
    <row r="21" spans="1:4">
      <c r="A21" s="10">
        <v>19</v>
      </c>
      <c r="B21" s="15" t="s">
        <v>125</v>
      </c>
      <c r="C21" s="16">
        <f>CARTA!F296-CARTA!F295</f>
        <v>590.072512</v>
      </c>
      <c r="D21" s="17">
        <f>CARTA!E296</f>
        <v>1.6</v>
      </c>
    </row>
    <row r="22" spans="1:4">
      <c r="A22" s="14">
        <v>20</v>
      </c>
      <c r="B22" s="15" t="s">
        <v>127</v>
      </c>
      <c r="C22" s="16">
        <f>CARTA!F314-CARTA!F313</f>
        <v>907.774358974359</v>
      </c>
      <c r="D22" s="17">
        <f>CARTA!E314</f>
        <v>1.6</v>
      </c>
    </row>
    <row r="23" spans="1:4">
      <c r="A23" s="14">
        <v>21</v>
      </c>
      <c r="B23" s="15" t="s">
        <v>131</v>
      </c>
      <c r="C23" s="16">
        <f>CARTA!F331-CARTA!F330</f>
        <v>3892.45051833333</v>
      </c>
      <c r="D23" s="17">
        <f>CARTA!E331</f>
        <v>1</v>
      </c>
    </row>
    <row r="24" spans="1:4">
      <c r="A24" s="10">
        <v>22</v>
      </c>
      <c r="B24" s="15" t="s">
        <v>547</v>
      </c>
      <c r="C24" s="16">
        <f>CARTA!F346-CARTA!F345</f>
        <v>97.2982222222222</v>
      </c>
      <c r="D24" s="17">
        <f>CARTA!E346</f>
        <v>1.6</v>
      </c>
    </row>
    <row r="25" spans="1:4">
      <c r="A25" s="14">
        <v>23</v>
      </c>
      <c r="B25" s="15" t="s">
        <v>548</v>
      </c>
      <c r="C25" s="16">
        <f>CARTA!F362-CARTA!F361</f>
        <v>382.00768375</v>
      </c>
      <c r="D25" s="17">
        <f>CARTA!E362</f>
        <v>0.55</v>
      </c>
    </row>
    <row r="26" spans="1:4">
      <c r="A26" s="14">
        <v>24</v>
      </c>
      <c r="B26" s="15" t="s">
        <v>140</v>
      </c>
      <c r="C26" s="16">
        <f>CARTA!F377-CARTA!F376</f>
        <v>2715.676</v>
      </c>
      <c r="D26" s="17">
        <f>CARTA!E377</f>
        <v>1.6</v>
      </c>
    </row>
    <row r="27" spans="1:4">
      <c r="A27" s="10">
        <v>25</v>
      </c>
      <c r="B27" s="15" t="s">
        <v>142</v>
      </c>
      <c r="C27" s="16">
        <f>CARTA!F392-CARTA!F391</f>
        <v>1195.068656</v>
      </c>
      <c r="D27" s="17">
        <f>CARTA!E392</f>
        <v>1.6</v>
      </c>
    </row>
    <row r="28" spans="1:4">
      <c r="A28" s="14">
        <v>26</v>
      </c>
      <c r="B28" s="15" t="s">
        <v>144</v>
      </c>
      <c r="C28" s="16">
        <f>CARTA!F407-CARTA!F406</f>
        <v>1252.89689411765</v>
      </c>
      <c r="D28" s="17">
        <f>CARTA!E407</f>
        <v>1.6</v>
      </c>
    </row>
    <row r="29" spans="1:4">
      <c r="A29" s="14">
        <v>27</v>
      </c>
      <c r="B29" s="15" t="s">
        <v>147</v>
      </c>
      <c r="C29" s="16">
        <f>CARTA!F428-CARTA!F427</f>
        <v>2411.4984075</v>
      </c>
      <c r="D29" s="17">
        <f>CARTA!E428</f>
        <v>1.4</v>
      </c>
    </row>
    <row r="30" spans="1:4">
      <c r="A30" s="20">
        <v>28</v>
      </c>
      <c r="B30" s="21" t="s">
        <v>158</v>
      </c>
      <c r="C30" s="22" t="e">
        <f>CARTA!F443-CARTA!F442</f>
        <v>#DIV/0!</v>
      </c>
      <c r="D30" s="23">
        <f>CARTA!E443</f>
        <v>1.6</v>
      </c>
    </row>
    <row r="31" spans="1:4">
      <c r="A31" s="14">
        <v>29</v>
      </c>
      <c r="B31" s="15" t="s">
        <v>160</v>
      </c>
      <c r="C31" s="16">
        <f>CARTA!F456-CARTA!F455</f>
        <v>1797.48588970588</v>
      </c>
      <c r="D31" s="17">
        <f>CARTA!E456</f>
        <v>1.62</v>
      </c>
    </row>
    <row r="32" spans="1:4">
      <c r="A32" s="14">
        <v>30</v>
      </c>
      <c r="B32" s="15" t="s">
        <v>164</v>
      </c>
      <c r="C32" s="16">
        <f>CARTA!F469-CARTA!F468</f>
        <v>2549.47972790879</v>
      </c>
      <c r="D32" s="17">
        <f>CARTA!E469</f>
        <v>1.6</v>
      </c>
    </row>
    <row r="33" spans="1:4">
      <c r="A33" s="10">
        <v>31</v>
      </c>
      <c r="B33" s="15" t="s">
        <v>167</v>
      </c>
      <c r="C33" s="16">
        <f>CARTA!F485-CARTA!F484</f>
        <v>105.147963929825</v>
      </c>
      <c r="D33" s="17">
        <f>CARTA!E485</f>
        <v>1.6</v>
      </c>
    </row>
    <row r="34" spans="1:4">
      <c r="A34" s="14">
        <v>32</v>
      </c>
      <c r="B34" s="15" t="s">
        <v>169</v>
      </c>
      <c r="C34" s="16">
        <f>CARTA!F517-CARTA!F516</f>
        <v>191.1564</v>
      </c>
      <c r="D34" s="17">
        <f>CARTA!E517</f>
        <v>0.36</v>
      </c>
    </row>
    <row r="35" spans="1:4">
      <c r="A35" s="14">
        <v>33</v>
      </c>
      <c r="B35" s="15" t="s">
        <v>168</v>
      </c>
      <c r="C35" s="16" t="e">
        <f>CARTA!#REF!-CARTA!#REF!</f>
        <v>#REF!</v>
      </c>
      <c r="D35" s="17" t="e">
        <f>CARTA!#REF!</f>
        <v>#REF!</v>
      </c>
    </row>
    <row r="36" spans="1:4">
      <c r="A36" s="10">
        <v>34</v>
      </c>
      <c r="B36" s="15" t="s">
        <v>176</v>
      </c>
      <c r="C36" s="16">
        <f>CARTA!F531-CARTA!F530</f>
        <v>1459.28</v>
      </c>
      <c r="D36" s="17">
        <f>CARTA!E531</f>
        <v>1.6</v>
      </c>
    </row>
    <row r="37" spans="1:4">
      <c r="A37" s="14">
        <v>35</v>
      </c>
      <c r="B37" s="15" t="s">
        <v>179</v>
      </c>
      <c r="C37" s="16">
        <f>CARTA!F548-CARTA!F547</f>
        <v>995.25796</v>
      </c>
      <c r="D37" s="17">
        <f>CARTA!E548</f>
        <v>1.6</v>
      </c>
    </row>
    <row r="38" spans="1:4">
      <c r="A38" s="14">
        <v>36</v>
      </c>
      <c r="B38" s="15" t="s">
        <v>181</v>
      </c>
      <c r="C38" s="16">
        <f>CARTA!F564-CARTA!F563</f>
        <v>56.2612888888889</v>
      </c>
      <c r="D38" s="17">
        <f>CARTA!E564</f>
        <v>1.6</v>
      </c>
    </row>
    <row r="39" spans="1:4">
      <c r="A39" s="10">
        <v>37</v>
      </c>
      <c r="B39" s="15" t="s">
        <v>184</v>
      </c>
      <c r="C39" s="16">
        <f>CARTA!F583-CARTA!F582</f>
        <v>7170.89554</v>
      </c>
      <c r="D39" s="17">
        <f>CARTA!E583</f>
        <v>1.6</v>
      </c>
    </row>
    <row r="40" spans="1:4">
      <c r="A40" s="24">
        <v>38</v>
      </c>
      <c r="B40" s="21" t="s">
        <v>187</v>
      </c>
      <c r="C40" s="22" t="e">
        <f>CARTA!F597-CARTA!F596</f>
        <v>#DIV/0!</v>
      </c>
      <c r="D40" s="23">
        <f>CARTA!E597</f>
        <v>1.6</v>
      </c>
    </row>
    <row r="41" spans="1:4">
      <c r="A41" s="24">
        <v>39</v>
      </c>
      <c r="B41" s="21" t="s">
        <v>191</v>
      </c>
      <c r="C41" s="22" t="e">
        <f>CARTA!F613-CARTA!F612</f>
        <v>#DIV/0!</v>
      </c>
      <c r="D41" s="23">
        <f>CARTA!E613</f>
        <v>1.6</v>
      </c>
    </row>
    <row r="42" spans="1:4">
      <c r="A42" s="20">
        <v>40</v>
      </c>
      <c r="B42" s="21" t="s">
        <v>192</v>
      </c>
      <c r="C42" s="22" t="e">
        <f>CARTA!F630-CARTA!F629</f>
        <v>#DIV/0!</v>
      </c>
      <c r="D42" s="23">
        <f>CARTA!E630</f>
        <v>1.6</v>
      </c>
    </row>
    <row r="43" spans="1:4">
      <c r="A43" s="14">
        <v>41</v>
      </c>
      <c r="B43" s="15" t="s">
        <v>194</v>
      </c>
      <c r="C43" s="16">
        <f>CARTA!F646-CARTA!F645</f>
        <v>4186.9852</v>
      </c>
      <c r="D43" s="17">
        <f>CARTA!E646</f>
        <v>1.6</v>
      </c>
    </row>
    <row r="44" spans="1:4">
      <c r="A44" s="14">
        <v>42</v>
      </c>
      <c r="B44" s="15" t="s">
        <v>199</v>
      </c>
      <c r="C44" s="16">
        <f>CARTA!F662-CARTA!F661</f>
        <v>0</v>
      </c>
      <c r="D44" s="17">
        <f>CARTA!E662</f>
        <v>1.6</v>
      </c>
    </row>
    <row r="45" spans="1:4">
      <c r="A45" s="10">
        <v>43</v>
      </c>
      <c r="B45" s="15" t="s">
        <v>201</v>
      </c>
      <c r="C45" s="16">
        <f>CARTA!F680-CARTA!F679</f>
        <v>2174.35246635533</v>
      </c>
      <c r="D45" s="17">
        <f>CARTA!E680</f>
        <v>1</v>
      </c>
    </row>
    <row r="46" spans="1:4">
      <c r="A46" s="14">
        <v>44</v>
      </c>
      <c r="B46" s="15" t="s">
        <v>205</v>
      </c>
      <c r="C46" s="16">
        <f>CARTA!F695-CARTA!F694</f>
        <v>886.134270833333</v>
      </c>
      <c r="D46" s="17">
        <f>CARTA!E695</f>
        <v>1.9</v>
      </c>
    </row>
    <row r="47" spans="1:4">
      <c r="A47" s="14">
        <v>45</v>
      </c>
      <c r="B47" s="15" t="s">
        <v>209</v>
      </c>
      <c r="C47" s="16">
        <f>CARTA!F714-CARTA!F713</f>
        <v>734.314452</v>
      </c>
      <c r="D47" s="17">
        <f>CARTA!E714</f>
        <v>1.2</v>
      </c>
    </row>
    <row r="48" spans="1:4">
      <c r="A48" s="10">
        <v>46</v>
      </c>
      <c r="B48" s="15" t="s">
        <v>219</v>
      </c>
      <c r="C48" s="16">
        <f>CARTA!F730-CARTA!F729</f>
        <v>270.332586666667</v>
      </c>
      <c r="D48" s="17">
        <f>CARTA!E730</f>
        <v>1.6</v>
      </c>
    </row>
    <row r="49" spans="1:4">
      <c r="A49" s="14">
        <v>47</v>
      </c>
      <c r="B49" s="15" t="s">
        <v>220</v>
      </c>
      <c r="C49" s="16">
        <f>CARTA!F747-CARTA!F746</f>
        <v>487.3573047</v>
      </c>
      <c r="D49" s="17">
        <f>CARTA!E747</f>
        <v>2.1</v>
      </c>
    </row>
    <row r="50" spans="1:4">
      <c r="A50" s="14">
        <v>48</v>
      </c>
      <c r="B50" s="15" t="s">
        <v>223</v>
      </c>
      <c r="C50" s="16">
        <f>CARTA!F763-CARTA!F762</f>
        <v>1795.49156444444</v>
      </c>
      <c r="D50" s="17">
        <f>CARTA!E763</f>
        <v>1.6</v>
      </c>
    </row>
    <row r="51" spans="1:4">
      <c r="A51" s="10">
        <v>49</v>
      </c>
      <c r="B51" s="15" t="s">
        <v>225</v>
      </c>
      <c r="C51" s="16">
        <f>CARTA!F781-CARTA!F780</f>
        <v>662.985151661036</v>
      </c>
      <c r="D51" s="17">
        <f>CARTA!E781</f>
        <v>0.7</v>
      </c>
    </row>
    <row r="52" spans="1:4">
      <c r="A52" s="14">
        <v>50</v>
      </c>
      <c r="B52" s="15" t="s">
        <v>227</v>
      </c>
      <c r="C52" s="16">
        <f>CARTA!F797-CARTA!F796</f>
        <v>379.763675833333</v>
      </c>
      <c r="D52" s="17">
        <f>CARTA!E797</f>
        <v>2.3</v>
      </c>
    </row>
    <row r="53" spans="1:4">
      <c r="A53" s="14">
        <v>51</v>
      </c>
      <c r="B53" s="15" t="s">
        <v>549</v>
      </c>
      <c r="C53" s="16">
        <f>CARTA!F797-CARTA!F796</f>
        <v>379.763675833333</v>
      </c>
      <c r="D53" s="17">
        <f>CARTA!E797</f>
        <v>2.3</v>
      </c>
    </row>
    <row r="54" spans="1:4">
      <c r="A54" s="10">
        <v>52</v>
      </c>
      <c r="B54" s="15" t="s">
        <v>229</v>
      </c>
      <c r="C54" s="16">
        <f>CARTA!F818-CARTA!F817</f>
        <v>3290.04230533333</v>
      </c>
      <c r="D54" s="17">
        <f>CARTA!E818</f>
        <v>1.6</v>
      </c>
    </row>
    <row r="55" spans="1:4">
      <c r="A55" s="14">
        <v>53</v>
      </c>
      <c r="B55" s="15" t="s">
        <v>242</v>
      </c>
      <c r="C55" s="16">
        <f>CARTA!F847-CARTA!F846</f>
        <v>101.98198</v>
      </c>
      <c r="D55" s="17">
        <f>CARTA!E847</f>
        <v>1.6</v>
      </c>
    </row>
    <row r="56" spans="1:4">
      <c r="A56" s="14">
        <v>54</v>
      </c>
      <c r="B56" s="15" t="s">
        <v>247</v>
      </c>
      <c r="C56" s="16">
        <f>CARTA!F862-CARTA!F861</f>
        <v>434.167387692308</v>
      </c>
      <c r="D56" s="17">
        <f>CARTA!E862</f>
        <v>1.6</v>
      </c>
    </row>
    <row r="57" spans="1:4">
      <c r="A57" s="20">
        <v>55</v>
      </c>
      <c r="B57" s="21" t="s">
        <v>239</v>
      </c>
      <c r="C57" s="22" t="e">
        <f>CARTA!F832-CARTA!F831</f>
        <v>#DIV/0!</v>
      </c>
      <c r="D57" s="23">
        <f>CARTA!E832</f>
        <v>1.6</v>
      </c>
    </row>
    <row r="58" spans="1:4">
      <c r="A58" s="14">
        <v>56</v>
      </c>
      <c r="B58" s="15" t="s">
        <v>249</v>
      </c>
      <c r="C58" s="25">
        <f>CARTA!F876-CARTA!F875</f>
        <v>794.2752</v>
      </c>
      <c r="D58" s="17">
        <f>CARTA!E876</f>
        <v>1.6</v>
      </c>
    </row>
    <row r="59" spans="1:4">
      <c r="A59" s="14">
        <v>57</v>
      </c>
      <c r="B59" s="15" t="s">
        <v>550</v>
      </c>
      <c r="C59" s="25">
        <f>CARTA!F889-CARTA!F888</f>
        <v>580.3248</v>
      </c>
      <c r="D59" s="17">
        <f>CARTA!E889</f>
        <v>1.6</v>
      </c>
    </row>
    <row r="60" spans="1:4">
      <c r="A60" s="10">
        <v>58</v>
      </c>
      <c r="B60" s="15" t="s">
        <v>258</v>
      </c>
      <c r="C60" s="25">
        <f>CARTA!F906-CARTA!F905</f>
        <v>604.320945309942</v>
      </c>
      <c r="D60" s="17">
        <f>CARTA!E906</f>
        <v>1.6</v>
      </c>
    </row>
    <row r="61" spans="1:4">
      <c r="A61" s="14">
        <v>59</v>
      </c>
      <c r="B61" s="15" t="s">
        <v>263</v>
      </c>
      <c r="C61" s="25">
        <f>CARTA!F920-CARTA!F919</f>
        <v>154.8252</v>
      </c>
      <c r="D61" s="17">
        <f>CARTA!E920</f>
        <v>1.6</v>
      </c>
    </row>
    <row r="62" spans="1:4">
      <c r="A62" s="14">
        <v>60</v>
      </c>
      <c r="B62" s="15" t="s">
        <v>266</v>
      </c>
      <c r="C62" s="25">
        <f>CARTA!F937-CARTA!F936</f>
        <v>1907.56142</v>
      </c>
      <c r="D62" s="17">
        <f>CARTA!E937</f>
        <v>1.6</v>
      </c>
    </row>
    <row r="63" spans="1:4">
      <c r="A63" s="10">
        <v>61</v>
      </c>
      <c r="B63" s="15" t="s">
        <v>276</v>
      </c>
      <c r="C63" s="25">
        <f>CARTA!F951-CARTA!F950</f>
        <v>879.5485632</v>
      </c>
      <c r="D63" s="17">
        <f>CARTA!E951</f>
        <v>1.6</v>
      </c>
    </row>
    <row r="64" spans="1:4">
      <c r="A64" s="14">
        <v>62</v>
      </c>
      <c r="B64" s="15" t="s">
        <v>279</v>
      </c>
      <c r="C64" s="25">
        <f>CARTA!F965-CARTA!F964</f>
        <v>2315.68364</v>
      </c>
      <c r="D64" s="17">
        <f>CARTA!E965</f>
        <v>1.6</v>
      </c>
    </row>
    <row r="65" spans="1:4">
      <c r="A65" s="14">
        <v>63</v>
      </c>
      <c r="B65" s="15" t="s">
        <v>284</v>
      </c>
      <c r="C65" s="25">
        <f>CARTA!F977-CARTA!F976</f>
        <v>1174.6044</v>
      </c>
      <c r="D65" s="17">
        <f>CARTA!E977</f>
        <v>1.6</v>
      </c>
    </row>
    <row r="66" spans="1:4">
      <c r="A66" s="20">
        <v>64</v>
      </c>
      <c r="B66" s="21" t="s">
        <v>286</v>
      </c>
      <c r="C66" s="26" t="e">
        <f>CARTA!F990-CARTA!F989</f>
        <v>#DIV/0!</v>
      </c>
      <c r="D66" s="23">
        <f>CARTA!E990</f>
        <v>1.6</v>
      </c>
    </row>
    <row r="67" spans="1:4">
      <c r="A67" s="24">
        <v>65</v>
      </c>
      <c r="B67" s="21" t="s">
        <v>289</v>
      </c>
      <c r="C67" s="26" t="e">
        <f>CARTA!F1007-CARTA!F1006</f>
        <v>#DIV/0!</v>
      </c>
      <c r="D67" s="23">
        <f>CARTA!E1007</f>
        <v>1.6</v>
      </c>
    </row>
    <row r="68" spans="1:4">
      <c r="A68" s="24">
        <v>66</v>
      </c>
      <c r="B68" s="21" t="s">
        <v>293</v>
      </c>
      <c r="C68" s="26" t="e">
        <f>CARTA!F1021-CARTA!F1020</f>
        <v>#DIV/0!</v>
      </c>
      <c r="D68" s="23">
        <f>CARTA!E1021</f>
        <v>1.6</v>
      </c>
    </row>
    <row r="69" spans="1:4">
      <c r="A69" s="20">
        <v>67</v>
      </c>
      <c r="B69" s="21" t="s">
        <v>295</v>
      </c>
      <c r="C69" s="26" t="e">
        <f>CARTA!F1034-CARTA!F1033</f>
        <v>#DIV/0!</v>
      </c>
      <c r="D69" s="23">
        <f>CARTA!E1034</f>
        <v>1.6</v>
      </c>
    </row>
    <row r="70" spans="1:4">
      <c r="A70" s="24">
        <v>68</v>
      </c>
      <c r="B70" s="21" t="s">
        <v>297</v>
      </c>
      <c r="C70" s="26" t="e">
        <f>CARTA!F1048-CARTA!F1047</f>
        <v>#DIV/0!</v>
      </c>
      <c r="D70" s="23">
        <f>CARTA!E1048</f>
        <v>1.6</v>
      </c>
    </row>
    <row r="71" spans="1:4">
      <c r="A71" s="24">
        <v>69</v>
      </c>
      <c r="B71" s="21" t="s">
        <v>300</v>
      </c>
      <c r="C71" s="26" t="e">
        <f>CARTA!F1060-CARTA!F1059</f>
        <v>#DIV/0!</v>
      </c>
      <c r="D71" s="23">
        <f>CARTA!E1060</f>
        <v>1.6</v>
      </c>
    </row>
    <row r="72" spans="1:4">
      <c r="A72" s="10">
        <v>70</v>
      </c>
      <c r="B72" s="15" t="s">
        <v>301</v>
      </c>
      <c r="C72" s="25">
        <f>CARTA!F1080-CARTA!F1079</f>
        <v>4626.53654894767</v>
      </c>
      <c r="D72" s="17">
        <f>CARTA!E1080</f>
        <v>1.6</v>
      </c>
    </row>
    <row r="73" spans="1:4">
      <c r="A73" s="14">
        <v>71</v>
      </c>
      <c r="B73" s="15" t="s">
        <v>308</v>
      </c>
      <c r="C73" s="25">
        <f>CARTA!F1097-CARTA!F1096</f>
        <v>4295.937968</v>
      </c>
      <c r="D73" s="17">
        <f>CARTA!E1097</f>
        <v>1.6</v>
      </c>
    </row>
    <row r="74" spans="1:4">
      <c r="A74" s="14">
        <v>72</v>
      </c>
      <c r="B74" s="15" t="s">
        <v>312</v>
      </c>
      <c r="C74" s="25">
        <f>CARTA!F1114-CARTA!F1113</f>
        <v>306.879933333333</v>
      </c>
      <c r="D74" s="17">
        <f>CARTA!E1114</f>
        <v>1.6</v>
      </c>
    </row>
    <row r="75" spans="1:4">
      <c r="A75" s="10">
        <v>73</v>
      </c>
      <c r="B75" s="15" t="s">
        <v>551</v>
      </c>
      <c r="C75" s="25">
        <f>CARTA!F1132-CARTA!F1131</f>
        <v>2176.11882</v>
      </c>
      <c r="D75" s="17">
        <f>CARTA!E1132</f>
        <v>1.6</v>
      </c>
    </row>
    <row r="76" spans="1:4">
      <c r="A76" s="14">
        <v>74</v>
      </c>
      <c r="B76" s="15" t="s">
        <v>318</v>
      </c>
      <c r="C76" s="25">
        <f>CARTA!F1147-CARTA!F1146</f>
        <v>1357.41282133333</v>
      </c>
      <c r="D76" s="17">
        <f>CARTA!E1147</f>
        <v>1.6</v>
      </c>
    </row>
    <row r="77" spans="1:4">
      <c r="A77" s="14">
        <v>75</v>
      </c>
      <c r="B77" s="15" t="s">
        <v>319</v>
      </c>
      <c r="C77" s="25">
        <f>CARTA!F1162-CARTA!F1161</f>
        <v>2368.41523636364</v>
      </c>
      <c r="D77" s="17">
        <f>CARTA!E1162</f>
        <v>1.6</v>
      </c>
    </row>
  </sheetData>
  <pageMargins left="0.75" right="0.75" top="1" bottom="1" header="0" footer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CARTA</vt:lpstr>
      <vt:lpstr>Maestro de provedores</vt:lpstr>
      <vt:lpstr>Nombres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fasil</cp:lastModifiedBy>
  <cp:revision>696</cp:revision>
  <dcterms:created xsi:type="dcterms:W3CDTF">2001-12-08T12:13:00Z</dcterms:created>
  <cp:lastPrinted>2007-10-09T13:17:00Z</cp:lastPrinted>
  <dcterms:modified xsi:type="dcterms:W3CDTF">2023-11-16T02:14:23Z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DD369952AB424211BB7984F8804F6FDF_13</vt:lpwstr>
  </property>
  <property fmtid="{D5CDD505-2E9C-101B-9397-08002B2CF9AE}" pid="3" name="KSOProductBuildVer">
    <vt:lpwstr>1033-12.2.0.13306</vt:lpwstr>
  </property>
</Properties>
</file>