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A" sheetId="1" state="visible" r:id="rId3"/>
    <sheet name="Maestro de provedores" sheetId="2" state="visible" r:id="rId4"/>
    <sheet name="Nombres" sheetId="3" state="visible" r:id="rId5"/>
  </sheets>
  <definedNames>
    <definedName function="false" hidden="false" localSheetId="0" name="_xlnm.Print_Area" vbProcedure="false">CARTA!$B$1:$G$228</definedName>
    <definedName function="false" hidden="false" name="BuiltIn_Print_Area" vbProcedure="false">CARTA!$B$1:$G$228</definedName>
    <definedName function="false" hidden="false" name="BuiltIn_Print_Area___0" vbProcedure="false">"$#REF!.$#REF!$#REF!:$#REF!.$#REF!$#REF!"</definedName>
    <definedName function="false" hidden="false" name="BuiltIn_Print_Area___0_1" vbProcedure="false">0</definedName>
    <definedName function="false" hidden="false" name="BuiltIn_Print_Area___0_2" vbProcedure="false">0</definedName>
    <definedName function="false" hidden="false" name="BuiltIn_Print_Area___0_3" vbProcedure="false">0</definedName>
    <definedName function="false" hidden="false" name="BuiltIn_Print_Area___0_4" vbProcedure="false">0</definedName>
    <definedName function="false" hidden="false" name="BuiltIn_Print_Area___0_5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<sst xmlns="http://schemas.openxmlformats.org/spreadsheetml/2006/main" count="2334" uniqueCount="559">
  <si>
    <t xml:space="preserve">CARTA</t>
  </si>
  <si>
    <t xml:space="preserve">Costo</t>
  </si>
  <si>
    <t xml:space="preserve">Supuestos</t>
  </si>
  <si>
    <t xml:space="preserve">Costo operativo</t>
  </si>
  <si>
    <t xml:space="preserve">Margen de ganancia</t>
  </si>
  <si>
    <t xml:space="preserve">PINCHO DE DATILES (Porcion)</t>
  </si>
  <si>
    <t xml:space="preserve">u</t>
  </si>
  <si>
    <t xml:space="preserve">Datiles</t>
  </si>
  <si>
    <t xml:space="preserve">MEDIDOS POR UNIDAD</t>
  </si>
  <si>
    <t xml:space="preserve">RECETAS QUE SE USAN EN OTRAS RECETAS</t>
  </si>
  <si>
    <t xml:space="preserve">kg</t>
  </si>
  <si>
    <t xml:space="preserve">Panceta</t>
  </si>
  <si>
    <t xml:space="preserve">datiles</t>
  </si>
  <si>
    <t xml:space="preserve">Ajillo</t>
  </si>
  <si>
    <t xml:space="preserve">huevo</t>
  </si>
  <si>
    <t xml:space="preserve">Papa gratin</t>
  </si>
  <si>
    <t xml:space="preserve">albahaca</t>
  </si>
  <si>
    <t xml:space="preserve">Crema chantilly</t>
  </si>
  <si>
    <t xml:space="preserve">pan</t>
  </si>
  <si>
    <t xml:space="preserve">ajo</t>
  </si>
  <si>
    <t xml:space="preserve">QUE HACER?</t>
  </si>
  <si>
    <t xml:space="preserve">anchoas</t>
  </si>
  <si>
    <t xml:space="preserve">Yemas</t>
  </si>
  <si>
    <t xml:space="preserve">Costo por  Unidad</t>
  </si>
  <si>
    <t xml:space="preserve">palos de brochete</t>
  </si>
  <si>
    <t xml:space="preserve">Claras</t>
  </si>
  <si>
    <t xml:space="preserve">Costo Operativo</t>
  </si>
  <si>
    <t xml:space="preserve">rucula</t>
  </si>
  <si>
    <t xml:space="preserve">Demi glace</t>
  </si>
  <si>
    <t xml:space="preserve">Margen Ganancia</t>
  </si>
  <si>
    <t xml:space="preserve">tomate</t>
  </si>
  <si>
    <t xml:space="preserve">Cafe pocillos</t>
  </si>
  <si>
    <t xml:space="preserve">+  IVA</t>
  </si>
  <si>
    <t xml:space="preserve">caldo de verdura</t>
  </si>
  <si>
    <t xml:space="preserve">Tiempo de Preparacion y Coccion 30' horno.-</t>
  </si>
  <si>
    <t xml:space="preserve">ajillo</t>
  </si>
  <si>
    <t xml:space="preserve">Precio de venta  $ 5</t>
  </si>
  <si>
    <t xml:space="preserve">te</t>
  </si>
  <si>
    <t xml:space="preserve">rucula de berro</t>
  </si>
  <si>
    <t xml:space="preserve">TORTILLA DE PAPA Y CEBOLLA ( Porcion)</t>
  </si>
  <si>
    <t xml:space="preserve">morron en lata</t>
  </si>
  <si>
    <t xml:space="preserve">cebolla</t>
  </si>
  <si>
    <t xml:space="preserve">galletitas lincoln</t>
  </si>
  <si>
    <t xml:space="preserve">papa</t>
  </si>
  <si>
    <t xml:space="preserve">queso untable casancrem</t>
  </si>
  <si>
    <t xml:space="preserve">vainillas</t>
  </si>
  <si>
    <t xml:space="preserve">cafe pocillos</t>
  </si>
  <si>
    <t xml:space="preserve">Final    </t>
  </si>
  <si>
    <t xml:space="preserve">porciones</t>
  </si>
  <si>
    <t xml:space="preserve">cafe cogñac</t>
  </si>
  <si>
    <t xml:space="preserve">Precio de venta  $ 4</t>
  </si>
  <si>
    <t xml:space="preserve">ESCABECHE DE BERENGENAS (Porcion)</t>
  </si>
  <si>
    <t xml:space="preserve">berenjena</t>
  </si>
  <si>
    <t xml:space="preserve">lts</t>
  </si>
  <si>
    <t xml:space="preserve">vinagre blanco</t>
  </si>
  <si>
    <t xml:space="preserve">aceite de girasol</t>
  </si>
  <si>
    <t xml:space="preserve">Zanahoria</t>
  </si>
  <si>
    <t xml:space="preserve">Cebolla</t>
  </si>
  <si>
    <t xml:space="preserve">Porciones</t>
  </si>
  <si>
    <t xml:space="preserve">Costo por porcion</t>
  </si>
  <si>
    <t xml:space="preserve">Tiempo de preparacion y coccion  1 hs.</t>
  </si>
  <si>
    <t xml:space="preserve">Precio de venta  $ </t>
  </si>
  <si>
    <t xml:space="preserve">POLLO REBOZADA CON SESAMO (Porcion)</t>
  </si>
  <si>
    <t xml:space="preserve">pollo</t>
  </si>
  <si>
    <t xml:space="preserve">sesamo blanco</t>
  </si>
  <si>
    <t xml:space="preserve">pan rallado</t>
  </si>
  <si>
    <t xml:space="preserve">soja</t>
  </si>
  <si>
    <t xml:space="preserve">fecula</t>
  </si>
  <si>
    <t xml:space="preserve">azucar</t>
  </si>
  <si>
    <t xml:space="preserve">porcion</t>
  </si>
  <si>
    <t xml:space="preserve">Costo por porcion </t>
  </si>
  <si>
    <t xml:space="preserve">Precio de venta por  $ 5</t>
  </si>
  <si>
    <t xml:space="preserve">PATE DE HIGADO (porcion)</t>
  </si>
  <si>
    <t xml:space="preserve">higado</t>
  </si>
  <si>
    <t xml:space="preserve">zanahoria</t>
  </si>
  <si>
    <t xml:space="preserve">manteca</t>
  </si>
  <si>
    <t xml:space="preserve">vino blanco</t>
  </si>
  <si>
    <t xml:space="preserve">Costo por Kg </t>
  </si>
  <si>
    <t xml:space="preserve">Precio de venta -  $  4</t>
  </si>
  <si>
    <t xml:space="preserve">CAZUELA DE CORNALITOS</t>
  </si>
  <si>
    <t xml:space="preserve">cornalitos</t>
  </si>
  <si>
    <t xml:space="preserve">kg </t>
  </si>
  <si>
    <t xml:space="preserve">harina</t>
  </si>
  <si>
    <t xml:space="preserve">Precio de venta  $ 6</t>
  </si>
  <si>
    <t xml:space="preserve">ALBONDIGA DE LOMO</t>
  </si>
  <si>
    <t xml:space="preserve">picada</t>
  </si>
  <si>
    <t xml:space="preserve">trigo burgol</t>
  </si>
  <si>
    <t xml:space="preserve">barbacoa</t>
  </si>
  <si>
    <t xml:space="preserve">CAZUELA DE QUESO</t>
  </si>
  <si>
    <t xml:space="preserve">queso blanco</t>
  </si>
  <si>
    <t xml:space="preserve">aceite de oliva</t>
  </si>
  <si>
    <t xml:space="preserve">Tiempo preparacion y coccion  40 minutos</t>
  </si>
  <si>
    <t xml:space="preserve">Precio de Venta. $ 4,01</t>
  </si>
  <si>
    <t xml:space="preserve">BRUSQUETA CAPRESSE</t>
  </si>
  <si>
    <t xml:space="preserve">queso mozzarela</t>
  </si>
  <si>
    <t xml:space="preserve">Precio de Venta  $ 6</t>
  </si>
  <si>
    <t xml:space="preserve">BRUSQUETAS DEL FRANCES</t>
  </si>
  <si>
    <t xml:space="preserve">jamon crudo</t>
  </si>
  <si>
    <t xml:space="preserve">queso brie</t>
  </si>
  <si>
    <t xml:space="preserve">Precio de Venta   $ 6</t>
  </si>
  <si>
    <t xml:space="preserve">ALMEJAS AL AJILLO</t>
  </si>
  <si>
    <t xml:space="preserve">almejas</t>
  </si>
  <si>
    <t xml:space="preserve">morron</t>
  </si>
  <si>
    <t xml:space="preserve">Precio de Venta   $ 5</t>
  </si>
  <si>
    <t xml:space="preserve">BERENGENA EN ESCABECHE</t>
  </si>
  <si>
    <t xml:space="preserve">Kg.</t>
  </si>
  <si>
    <t xml:space="preserve">Tiempo de preparacion y coccion  40 minuto</t>
  </si>
  <si>
    <t xml:space="preserve">Precio de Venta   $ 3</t>
  </si>
  <si>
    <t xml:space="preserve">EMPANADA DE CARNE PICANTE</t>
  </si>
  <si>
    <t xml:space="preserve">discos de empanadas</t>
  </si>
  <si>
    <t xml:space="preserve">Precio de Venta. $ </t>
  </si>
  <si>
    <t xml:space="preserve">ESCABECHE DE PESCADO</t>
  </si>
  <si>
    <t xml:space="preserve">pescado (mero)</t>
  </si>
  <si>
    <t xml:space="preserve">vino tinto</t>
  </si>
  <si>
    <t xml:space="preserve">Tiempo de preparacion y coccion  1 hora</t>
  </si>
  <si>
    <t xml:space="preserve">Precio de Venta . $ 4</t>
  </si>
  <si>
    <t xml:space="preserve">PATE DE AVE AL COGNAC</t>
  </si>
  <si>
    <t xml:space="preserve">ALBONDIGAS DE CARNE</t>
  </si>
  <si>
    <t xml:space="preserve">CAZUELA DE ACEITUNAS MARINADAS</t>
  </si>
  <si>
    <t xml:space="preserve">aceitunas</t>
  </si>
  <si>
    <t xml:space="preserve">BRUSQUETA DEL BOSQUE</t>
  </si>
  <si>
    <t xml:space="preserve">champigñon</t>
  </si>
  <si>
    <t xml:space="preserve">crema</t>
  </si>
  <si>
    <t xml:space="preserve">parmesano</t>
  </si>
  <si>
    <t xml:space="preserve">Precio de Venta . $ </t>
  </si>
  <si>
    <t xml:space="preserve">ENSALADA CAPRESSE</t>
  </si>
  <si>
    <t xml:space="preserve">mesclun</t>
  </si>
  <si>
    <t xml:space="preserve">ENSALADA CESAR</t>
  </si>
  <si>
    <t xml:space="preserve">capuchina</t>
  </si>
  <si>
    <t xml:space="preserve">croutons</t>
  </si>
  <si>
    <t xml:space="preserve">mayonesa</t>
  </si>
  <si>
    <t xml:space="preserve">ENSALADA MEDITERRANEA</t>
  </si>
  <si>
    <t xml:space="preserve">vinagre blancota</t>
  </si>
  <si>
    <t xml:space="preserve">olivas negras</t>
  </si>
  <si>
    <t xml:space="preserve">Precio de Venta . $ 10</t>
  </si>
  <si>
    <t xml:space="preserve">levadura</t>
  </si>
  <si>
    <t xml:space="preserve">sal</t>
  </si>
  <si>
    <t xml:space="preserve">PINCHO DE queso mozzarela</t>
  </si>
  <si>
    <t xml:space="preserve">tomate cherry</t>
  </si>
  <si>
    <t xml:space="preserve">Precio de Venta . $ 9</t>
  </si>
  <si>
    <t xml:space="preserve">PROVOLETA GRATINADA</t>
  </si>
  <si>
    <t xml:space="preserve">provoleta</t>
  </si>
  <si>
    <t xml:space="preserve">HUEVOS POCHADOS EN OLIVA</t>
  </si>
  <si>
    <t xml:space="preserve">panceta ahumada</t>
  </si>
  <si>
    <t xml:space="preserve">DELICIA LIGTH</t>
  </si>
  <si>
    <t xml:space="preserve">atun</t>
  </si>
  <si>
    <t xml:space="preserve">panqueques</t>
  </si>
  <si>
    <t xml:space="preserve">TABLA DE QUESOS Y FIAMBRES</t>
  </si>
  <si>
    <t xml:space="preserve">por salut</t>
  </si>
  <si>
    <t xml:space="preserve">roquefort</t>
  </si>
  <si>
    <t xml:space="preserve">cascara colorada</t>
  </si>
  <si>
    <t xml:space="preserve">salame milan</t>
  </si>
  <si>
    <t xml:space="preserve">jamon cocido</t>
  </si>
  <si>
    <t xml:space="preserve">mortadela</t>
  </si>
  <si>
    <t xml:space="preserve">salchicha</t>
  </si>
  <si>
    <t xml:space="preserve">aceituna marinada</t>
  </si>
  <si>
    <t xml:space="preserve">salamin</t>
  </si>
  <si>
    <t xml:space="preserve">Precio de Venta . $ 24</t>
  </si>
  <si>
    <t xml:space="preserve">MENU INFANTIL</t>
  </si>
  <si>
    <t xml:space="preserve">nalga para milanesas</t>
  </si>
  <si>
    <t xml:space="preserve">TALLARINES CASEROS C/FILETO O CREMA</t>
  </si>
  <si>
    <t xml:space="preserve">tallarines</t>
  </si>
  <si>
    <t xml:space="preserve">fileto</t>
  </si>
  <si>
    <t xml:space="preserve">Precio de Venta . $ 7</t>
  </si>
  <si>
    <t xml:space="preserve">RAVIOLES CASEROS C/FILETO O CREMA</t>
  </si>
  <si>
    <t xml:space="preserve">ravioles de verdura</t>
  </si>
  <si>
    <t xml:space="preserve">Precio de Venta . $ 12</t>
  </si>
  <si>
    <t xml:space="preserve">SALSA DE TOMATE</t>
  </si>
  <si>
    <t xml:space="preserve">AJILLO</t>
  </si>
  <si>
    <t xml:space="preserve">CAZUELA DE MARISCOS AL AJILLO</t>
  </si>
  <si>
    <t xml:space="preserve">camarones</t>
  </si>
  <si>
    <t xml:space="preserve">mejillones pelados</t>
  </si>
  <si>
    <t xml:space="preserve">mejillones 1/2 valva</t>
  </si>
  <si>
    <t xml:space="preserve">colas y tentaculos</t>
  </si>
  <si>
    <t xml:space="preserve">cholgas peladas</t>
  </si>
  <si>
    <t xml:space="preserve">Precio de Venta . $ 29</t>
  </si>
  <si>
    <t xml:space="preserve">LOMO AL VERDEO</t>
  </si>
  <si>
    <t xml:space="preserve">lomo c/cordon</t>
  </si>
  <si>
    <t xml:space="preserve">verdeo</t>
  </si>
  <si>
    <t xml:space="preserve">MILHOJAS DE PAPA</t>
  </si>
  <si>
    <t xml:space="preserve">leche uat</t>
  </si>
  <si>
    <t xml:space="preserve">ENSALADA TIBIA DE SALMON ROSADO</t>
  </si>
  <si>
    <t xml:space="preserve">salmon rosado</t>
  </si>
  <si>
    <t xml:space="preserve">crema de leche</t>
  </si>
  <si>
    <t xml:space="preserve">BLANCO DE POLLO RELLENO</t>
  </si>
  <si>
    <t xml:space="preserve">conf. De berenjena</t>
  </si>
  <si>
    <t xml:space="preserve">pure de berro</t>
  </si>
  <si>
    <t xml:space="preserve">BIFE DE TERNERA MARINADO</t>
  </si>
  <si>
    <t xml:space="preserve">bife de chorizo</t>
  </si>
  <si>
    <t xml:space="preserve">demi glace</t>
  </si>
  <si>
    <t xml:space="preserve">pimienta</t>
  </si>
  <si>
    <t xml:space="preserve">PACKE DE VEGETALES</t>
  </si>
  <si>
    <t xml:space="preserve">MILANESA DE PECETO NAPOLITANA</t>
  </si>
  <si>
    <t xml:space="preserve">peceto</t>
  </si>
  <si>
    <t xml:space="preserve">CARRE DE CERDO</t>
  </si>
  <si>
    <t xml:space="preserve">carre de cerdo</t>
  </si>
  <si>
    <t xml:space="preserve">pure de manzanas</t>
  </si>
  <si>
    <t xml:space="preserve">batata</t>
  </si>
  <si>
    <t xml:space="preserve">frutos rojos</t>
  </si>
  <si>
    <t xml:space="preserve">COPAS HELADAS</t>
  </si>
  <si>
    <t xml:space="preserve">bocha de helado</t>
  </si>
  <si>
    <t xml:space="preserve">CHESSE CAKE</t>
  </si>
  <si>
    <t xml:space="preserve">gelatina</t>
  </si>
  <si>
    <t xml:space="preserve">limon</t>
  </si>
  <si>
    <t xml:space="preserve">Precio de Venta . $ 8</t>
  </si>
  <si>
    <t xml:space="preserve">FLAN</t>
  </si>
  <si>
    <t xml:space="preserve">dulce o crema</t>
  </si>
  <si>
    <t xml:space="preserve">azucar caramelo</t>
  </si>
  <si>
    <t xml:space="preserve">Precio de Venta . $ 5</t>
  </si>
  <si>
    <t xml:space="preserve">DEGUSTACION DE DULCES Y QUESOS</t>
  </si>
  <si>
    <t xml:space="preserve">queso fresco</t>
  </si>
  <si>
    <t xml:space="preserve">provolone</t>
  </si>
  <si>
    <t xml:space="preserve">fontina</t>
  </si>
  <si>
    <t xml:space="preserve">higo</t>
  </si>
  <si>
    <t xml:space="preserve">kinoto</t>
  </si>
  <si>
    <t xml:space="preserve">zapallo</t>
  </si>
  <si>
    <t xml:space="preserve">dulce de tomate</t>
  </si>
  <si>
    <t xml:space="preserve">otro dulce</t>
  </si>
  <si>
    <t xml:space="preserve">almendra</t>
  </si>
  <si>
    <t xml:space="preserve">DULCE DE TOMATE</t>
  </si>
  <si>
    <t xml:space="preserve">MOLDEADO DE CHOCOLATE</t>
  </si>
  <si>
    <t xml:space="preserve">chocolate en taza</t>
  </si>
  <si>
    <t xml:space="preserve">polvo hornear</t>
  </si>
  <si>
    <t xml:space="preserve">MARKISE DE CHOCOLATE</t>
  </si>
  <si>
    <t xml:space="preserve">chocolate semiamargo</t>
  </si>
  <si>
    <t xml:space="preserve">TIRAMISU</t>
  </si>
  <si>
    <t xml:space="preserve">cacao amargo</t>
  </si>
  <si>
    <t xml:space="preserve">PANQUEQUE con DULCE</t>
  </si>
  <si>
    <t xml:space="preserve">dulce de leche</t>
  </si>
  <si>
    <t xml:space="preserve">ENSALADA DE FRUTAS</t>
  </si>
  <si>
    <t xml:space="preserve">manzana verde</t>
  </si>
  <si>
    <t xml:space="preserve">frutilla</t>
  </si>
  <si>
    <t xml:space="preserve">pera</t>
  </si>
  <si>
    <t xml:space="preserve">mandarina</t>
  </si>
  <si>
    <t xml:space="preserve">kiwi</t>
  </si>
  <si>
    <t xml:space="preserve">naranja</t>
  </si>
  <si>
    <t xml:space="preserve">banana</t>
  </si>
  <si>
    <t xml:space="preserve">naranja jugo</t>
  </si>
  <si>
    <t xml:space="preserve">Precio de Venta . $ 6</t>
  </si>
  <si>
    <t xml:space="preserve">CREMA CHANTILLY</t>
  </si>
  <si>
    <t xml:space="preserve">Lts</t>
  </si>
  <si>
    <t xml:space="preserve">esencia de vainilla</t>
  </si>
  <si>
    <t xml:space="preserve">COPA TERRUÑO</t>
  </si>
  <si>
    <t xml:space="preserve">crema chantilly</t>
  </si>
  <si>
    <t xml:space="preserve">merengue</t>
  </si>
  <si>
    <t xml:space="preserve">crocante de almendra</t>
  </si>
  <si>
    <t xml:space="preserve">Tiempo de preparacion y coccion  1 hora. La bocha es de almendrado</t>
  </si>
  <si>
    <t xml:space="preserve">MOSSE DE SAMBAYON</t>
  </si>
  <si>
    <t xml:space="preserve">oporto</t>
  </si>
  <si>
    <t xml:space="preserve">BALLOTIME</t>
  </si>
  <si>
    <t xml:space="preserve">Pollo</t>
  </si>
  <si>
    <t xml:space="preserve">Queso mozzarela</t>
  </si>
  <si>
    <t xml:space="preserve">Jamon cocido</t>
  </si>
  <si>
    <t xml:space="preserve">Tomate</t>
  </si>
  <si>
    <t xml:space="preserve">con cremaqueso azul</t>
  </si>
  <si>
    <t xml:space="preserve">con polenta frita</t>
  </si>
  <si>
    <t xml:space="preserve">cremaQUESO AZUL</t>
  </si>
  <si>
    <t xml:space="preserve">Queso roquefort</t>
  </si>
  <si>
    <t xml:space="preserve">POLENTA FRITA</t>
  </si>
  <si>
    <t xml:space="preserve">Caldo de verdura</t>
  </si>
  <si>
    <t xml:space="preserve">Harina de maiz</t>
  </si>
  <si>
    <t xml:space="preserve">Hierbas</t>
  </si>
  <si>
    <t xml:space="preserve">Pan rallado</t>
  </si>
  <si>
    <t xml:space="preserve">BOUQUET HOJAS</t>
  </si>
  <si>
    <t xml:space="preserve">Lechuga criolla</t>
  </si>
  <si>
    <t xml:space="preserve">Lechuga repollada</t>
  </si>
  <si>
    <t xml:space="preserve">LENGUADO</t>
  </si>
  <si>
    <t xml:space="preserve">Berenjena</t>
  </si>
  <si>
    <t xml:space="preserve">Papa</t>
  </si>
  <si>
    <t xml:space="preserve">Batata</t>
  </si>
  <si>
    <t xml:space="preserve">Calabaza</t>
  </si>
  <si>
    <t xml:space="preserve">Lenguado</t>
  </si>
  <si>
    <t xml:space="preserve">Zapallito</t>
  </si>
  <si>
    <t xml:space="preserve">con salsa estragon</t>
  </si>
  <si>
    <t xml:space="preserve">con bouquet de hojas</t>
  </si>
  <si>
    <t xml:space="preserve">Precio de Venta . $ 25</t>
  </si>
  <si>
    <t xml:space="preserve">SALSA ESTRAGON</t>
  </si>
  <si>
    <t xml:space="preserve">Ajo</t>
  </si>
  <si>
    <t xml:space="preserve">Estragon</t>
  </si>
  <si>
    <t xml:space="preserve">CERDO</t>
  </si>
  <si>
    <t xml:space="preserve">Morron</t>
  </si>
  <si>
    <t xml:space="preserve">Panceta ahumada</t>
  </si>
  <si>
    <t xml:space="preserve">Bondiola</t>
  </si>
  <si>
    <t xml:space="preserve">Precio de Venta . $ 27</t>
  </si>
  <si>
    <t xml:space="preserve">BATATA</t>
  </si>
  <si>
    <t xml:space="preserve">Morcilla</t>
  </si>
  <si>
    <t xml:space="preserve">SALSA DE CERVEZA</t>
  </si>
  <si>
    <t xml:space="preserve">Demi Glace</t>
  </si>
  <si>
    <t xml:space="preserve">Cerveza negra</t>
  </si>
  <si>
    <t xml:space="preserve">PIE DE VEGETALES</t>
  </si>
  <si>
    <t xml:space="preserve">Acelga</t>
  </si>
  <si>
    <t xml:space="preserve">Huevo</t>
  </si>
  <si>
    <t xml:space="preserve">Queso rallado</t>
  </si>
  <si>
    <t xml:space="preserve">PAPA GRATIN</t>
  </si>
  <si>
    <t xml:space="preserve">Perejil</t>
  </si>
  <si>
    <t xml:space="preserve">SALDA DE PUERRO</t>
  </si>
  <si>
    <t xml:space="preserve">Puerro</t>
  </si>
  <si>
    <t xml:space="preserve">PURE RUSTICO</t>
  </si>
  <si>
    <t xml:space="preserve">Papa cubos</t>
  </si>
  <si>
    <t xml:space="preserve">Queso Crema</t>
  </si>
  <si>
    <t xml:space="preserve">SALSA DE AJOS</t>
  </si>
  <si>
    <t xml:space="preserve">MOUSSELINE DE CHOCOLATE</t>
  </si>
  <si>
    <t xml:space="preserve">Galletitas Lincoln</t>
  </si>
  <si>
    <t xml:space="preserve">Manteca</t>
  </si>
  <si>
    <t xml:space="preserve">Chocolate</t>
  </si>
  <si>
    <t xml:space="preserve">Gelatina</t>
  </si>
  <si>
    <t xml:space="preserve">Almibar</t>
  </si>
  <si>
    <t xml:space="preserve">Licor de menta</t>
  </si>
  <si>
    <t xml:space="preserve">ROULEAU DE LIMON</t>
  </si>
  <si>
    <t xml:space="preserve">Harina</t>
  </si>
  <si>
    <t xml:space="preserve">Almidon</t>
  </si>
  <si>
    <t xml:space="preserve">Jugo de limon </t>
  </si>
  <si>
    <t xml:space="preserve">BARBAROISE DE NARANJAS</t>
  </si>
  <si>
    <t xml:space="preserve">Galletitas Chocolinas</t>
  </si>
  <si>
    <t xml:space="preserve">Jugo de naranja</t>
  </si>
  <si>
    <t xml:space="preserve">Crema</t>
  </si>
  <si>
    <t xml:space="preserve">PETIT CARRE (con moke y mosse de cafe)</t>
  </si>
  <si>
    <t xml:space="preserve">cafe grano</t>
  </si>
  <si>
    <t xml:space="preserve">MOSSE DE QUESO</t>
  </si>
  <si>
    <t xml:space="preserve">TUILS CON TE</t>
  </si>
  <si>
    <t xml:space="preserve">Azucar impalpable</t>
  </si>
  <si>
    <t xml:space="preserve">Miel</t>
  </si>
  <si>
    <t xml:space="preserve">Te</t>
  </si>
  <si>
    <t xml:space="preserve">MAESTRO DE PROVEEDORES</t>
  </si>
  <si>
    <t xml:space="preserve">Promedidado</t>
  </si>
  <si>
    <t xml:space="preserve">No encontrado</t>
  </si>
  <si>
    <t xml:space="preserve">Nro</t>
  </si>
  <si>
    <t xml:space="preserve">Detalle</t>
  </si>
  <si>
    <t xml:space="preserve">Marca</t>
  </si>
  <si>
    <t xml:space="preserve">Cantidad</t>
  </si>
  <si>
    <t xml:space="preserve">Unidad</t>
  </si>
  <si>
    <t xml:space="preserve">Precio</t>
  </si>
  <si>
    <t xml:space="preserve">Ultima actualizacion</t>
  </si>
  <si>
    <t xml:space="preserve">Precio (por kg / lt / un)</t>
  </si>
  <si>
    <t xml:space="preserve">Agrupados en</t>
  </si>
  <si>
    <t xml:space="preserve">CAÑUELAS</t>
  </si>
  <si>
    <t xml:space="preserve">lt</t>
  </si>
  <si>
    <t xml:space="preserve">25/3/2024</t>
  </si>
  <si>
    <t xml:space="preserve">OLIVARES DE NEUQUÉN</t>
  </si>
  <si>
    <t xml:space="preserve">ml</t>
  </si>
  <si>
    <t xml:space="preserve">CASTELL</t>
  </si>
  <si>
    <t xml:space="preserve">gr</t>
  </si>
  <si>
    <t xml:space="preserve">ACETO BALSAMICO</t>
  </si>
  <si>
    <t xml:space="preserve">COCINERO</t>
  </si>
  <si>
    <t xml:space="preserve">ACHURAS</t>
  </si>
  <si>
    <t xml:space="preserve">NA</t>
  </si>
  <si>
    <t xml:space="preserve">AJI MOLIDO</t>
  </si>
  <si>
    <t xml:space="preserve">LA PARMESANA</t>
  </si>
  <si>
    <t xml:space="preserve">AJO</t>
  </si>
  <si>
    <t xml:space="preserve">PROMEDIO</t>
  </si>
  <si>
    <t xml:space="preserve">ALBAHACA</t>
  </si>
  <si>
    <t xml:space="preserve">ANCLADO</t>
  </si>
  <si>
    <t xml:space="preserve">ANANA EN ALMIBAR</t>
  </si>
  <si>
    <t xml:space="preserve">DELICIAS MARINAS</t>
  </si>
  <si>
    <t xml:space="preserve">APIO</t>
  </si>
  <si>
    <t xml:space="preserve">LEDESMA</t>
  </si>
  <si>
    <t xml:space="preserve">AZUCAR IMPALPABLE</t>
  </si>
  <si>
    <t xml:space="preserve">DON UBALDO</t>
  </si>
  <si>
    <t xml:space="preserve">BANANA</t>
  </si>
  <si>
    <t xml:space="preserve">BERBERECHOS</t>
  </si>
  <si>
    <t xml:space="preserve">BERENJENA</t>
  </si>
  <si>
    <t xml:space="preserve">BERRO</t>
  </si>
  <si>
    <t xml:space="preserve">21/1/2024</t>
  </si>
  <si>
    <t xml:space="preserve">BIFE DE CHORIZO</t>
  </si>
  <si>
    <t xml:space="preserve">BONDIOLA</t>
  </si>
  <si>
    <t xml:space="preserve">NO ENCONTRADOS</t>
  </si>
  <si>
    <t xml:space="preserve">BROTES DE ALFALFA</t>
  </si>
  <si>
    <t xml:space="preserve">dos bochas</t>
  </si>
  <si>
    <t xml:space="preserve">BROTES DE SOJA</t>
  </si>
  <si>
    <t xml:space="preserve">CACAO AMARGO</t>
  </si>
  <si>
    <t xml:space="preserve">ZAFRAN</t>
  </si>
  <si>
    <t xml:space="preserve">CALAMAR</t>
  </si>
  <si>
    <t xml:space="preserve">CAMARONES</t>
  </si>
  <si>
    <t xml:space="preserve">CANELA EN POLVO</t>
  </si>
  <si>
    <t xml:space="preserve">CARACU/ALA DE PECHO</t>
  </si>
  <si>
    <t xml:space="preserve">conf. de berenjenas</t>
  </si>
  <si>
    <t xml:space="preserve">CEBOLLA DE VERDEO</t>
  </si>
  <si>
    <t xml:space="preserve">CHOCOLATE HELADO</t>
  </si>
  <si>
    <t xml:space="preserve">CHOCOLATE</t>
  </si>
  <si>
    <t xml:space="preserve">COFLER</t>
  </si>
  <si>
    <t xml:space="preserve">CHOLGAS PELADAS</t>
  </si>
  <si>
    <t xml:space="preserve">CHORIZOS</t>
  </si>
  <si>
    <t xml:space="preserve">CIBOULET</t>
  </si>
  <si>
    <t xml:space="preserve">CIRUELAS</t>
  </si>
  <si>
    <t xml:space="preserve">SIN MARCA</t>
  </si>
  <si>
    <t xml:space="preserve">COCO RALLADO</t>
  </si>
  <si>
    <t xml:space="preserve">ALICANTE</t>
  </si>
  <si>
    <t xml:space="preserve">papa cubos</t>
  </si>
  <si>
    <t xml:space="preserve">COLITA DE CUADRIL</t>
  </si>
  <si>
    <t xml:space="preserve">yemas</t>
  </si>
  <si>
    <t xml:space="preserve">claras</t>
  </si>
  <si>
    <t xml:space="preserve">COSTILLA</t>
  </si>
  <si>
    <t xml:space="preserve">COLGATE</t>
  </si>
  <si>
    <t xml:space="preserve">CREMA AMERICANA</t>
  </si>
  <si>
    <t xml:space="preserve">ÁGUILA</t>
  </si>
  <si>
    <t xml:space="preserve">un</t>
  </si>
  <si>
    <t xml:space="preserve">CREMA DE LECHE</t>
  </si>
  <si>
    <t xml:space="preserve">TREGAR</t>
  </si>
  <si>
    <t xml:space="preserve">CROCANTE DE ALMENDRAS</t>
  </si>
  <si>
    <t xml:space="preserve">CURRY</t>
  </si>
  <si>
    <t xml:space="preserve">DULCE DE BATATA</t>
  </si>
  <si>
    <t xml:space="preserve">DULCE DE LECHE</t>
  </si>
  <si>
    <t xml:space="preserve">DULCE DE MEMBRILLO</t>
  </si>
  <si>
    <t xml:space="preserve">DURAZNO</t>
  </si>
  <si>
    <t xml:space="preserve">ARCOR</t>
  </si>
  <si>
    <t xml:space="preserve">DURAZNOS EN ALMIBAR</t>
  </si>
  <si>
    <t xml:space="preserve">ESENCIA DE VAINILLA</t>
  </si>
  <si>
    <t xml:space="preserve">ESPINACA</t>
  </si>
  <si>
    <t xml:space="preserve">Sin marca</t>
  </si>
  <si>
    <t xml:space="preserve">none</t>
  </si>
  <si>
    <t xml:space="preserve">FIDEOS DE ARROZ</t>
  </si>
  <si>
    <t xml:space="preserve">BLUE PATNA</t>
  </si>
  <si>
    <t xml:space="preserve">FILET DE MERLUZA</t>
  </si>
  <si>
    <t xml:space="preserve">FRUTILLA</t>
  </si>
  <si>
    <t xml:space="preserve">CEREAL MIX</t>
  </si>
  <si>
    <t xml:space="preserve">FRUTOS ROJOS</t>
  </si>
  <si>
    <t xml:space="preserve">ROYAL</t>
  </si>
  <si>
    <t xml:space="preserve">GELATINA</t>
  </si>
  <si>
    <t xml:space="preserve">GLUCOSA</t>
  </si>
  <si>
    <t xml:space="preserve">gruyere</t>
  </si>
  <si>
    <t xml:space="preserve">kgm</t>
  </si>
  <si>
    <t xml:space="preserve">HONGOS SECOS</t>
  </si>
  <si>
    <t xml:space="preserve">KIWI</t>
  </si>
  <si>
    <t xml:space="preserve">LANGOSTA CON CASCARA</t>
  </si>
  <si>
    <t xml:space="preserve">PROTEIN</t>
  </si>
  <si>
    <t xml:space="preserve">LECHUGA CRIOLLA</t>
  </si>
  <si>
    <t xml:space="preserve">LECHUGA ESCAROLA</t>
  </si>
  <si>
    <t xml:space="preserve">LECHUGA MORADA</t>
  </si>
  <si>
    <t xml:space="preserve">LECHUGA REPOLLADA</t>
  </si>
  <si>
    <t xml:space="preserve">LENGUA</t>
  </si>
  <si>
    <t xml:space="preserve">MI PAN</t>
  </si>
  <si>
    <t xml:space="preserve">LIMON HELADO</t>
  </si>
  <si>
    <t xml:space="preserve">LIMON</t>
  </si>
  <si>
    <t xml:space="preserve">LOMO C/CORDON</t>
  </si>
  <si>
    <t xml:space="preserve">MAIZENA</t>
  </si>
  <si>
    <t xml:space="preserve">MANGO</t>
  </si>
  <si>
    <t xml:space="preserve">MANI CON CASCARA</t>
  </si>
  <si>
    <t xml:space="preserve">CROPPERS</t>
  </si>
  <si>
    <t xml:space="preserve">MANZANA VERDE</t>
  </si>
  <si>
    <t xml:space="preserve">CLIGHT</t>
  </si>
  <si>
    <t xml:space="preserve">MARUCHA</t>
  </si>
  <si>
    <t xml:space="preserve">MATAMBRE</t>
  </si>
  <si>
    <t xml:space="preserve">MATAMBRE DE CERDO</t>
  </si>
  <si>
    <t xml:space="preserve">NUESTRA CARNICERIA</t>
  </si>
  <si>
    <t xml:space="preserve">HELLMANNS</t>
  </si>
  <si>
    <t xml:space="preserve">MEJILLON 1/2 VALVA</t>
  </si>
  <si>
    <t xml:space="preserve">MEJILLON PELADO</t>
  </si>
  <si>
    <t xml:space="preserve">MELON</t>
  </si>
  <si>
    <t xml:space="preserve">MENTA FRESCA</t>
  </si>
  <si>
    <t xml:space="preserve">MERENGUE</t>
  </si>
  <si>
    <t xml:space="preserve">MIEL</t>
  </si>
  <si>
    <t xml:space="preserve">BEEPURE</t>
  </si>
  <si>
    <t xml:space="preserve">MOSTAZA</t>
  </si>
  <si>
    <t xml:space="preserve">NATURA</t>
  </si>
  <si>
    <t xml:space="preserve">NALGA PARA MILANESAS</t>
  </si>
  <si>
    <t xml:space="preserve">NERVIOS</t>
  </si>
  <si>
    <t xml:space="preserve">NUECES</t>
  </si>
  <si>
    <t xml:space="preserve">EL MERCADO</t>
  </si>
  <si>
    <t xml:space="preserve">ÑOQUIS DE VERDURA</t>
  </si>
  <si>
    <t xml:space="preserve">PAN SABORIZADO</t>
  </si>
  <si>
    <t xml:space="preserve">PECETO</t>
  </si>
  <si>
    <t xml:space="preserve">PECHITO DE CERDO C/MANTA</t>
  </si>
  <si>
    <t xml:space="preserve">PERAS SECA</t>
  </si>
  <si>
    <t xml:space="preserve">PEREJIL</t>
  </si>
  <si>
    <t xml:space="preserve">pescado(lenguado)</t>
  </si>
  <si>
    <t xml:space="preserve">PIMENTON DULCE</t>
  </si>
  <si>
    <t xml:space="preserve">PATITAS</t>
  </si>
  <si>
    <t xml:space="preserve">POMELO ROSADO</t>
  </si>
  <si>
    <t xml:space="preserve">LA CAMPAGNOLA</t>
  </si>
  <si>
    <t xml:space="preserve">PUERRO</t>
  </si>
  <si>
    <t xml:space="preserve">QUESO PATEGRAS</t>
  </si>
  <si>
    <t xml:space="preserve">QUESO ROQUEFORT</t>
  </si>
  <si>
    <t xml:space="preserve">ADLER</t>
  </si>
  <si>
    <t xml:space="preserve">RAVIOLES DE VERDURA</t>
  </si>
  <si>
    <t xml:space="preserve">ORALÍ</t>
  </si>
  <si>
    <t xml:space="preserve">REPOLLO BLANCO</t>
  </si>
  <si>
    <t xml:space="preserve">REPOLLO COLORADO</t>
  </si>
  <si>
    <t xml:space="preserve">ROMERO</t>
  </si>
  <si>
    <t xml:space="preserve">SANDIA</t>
  </si>
  <si>
    <t xml:space="preserve">SESAMO BLANCO</t>
  </si>
  <si>
    <t xml:space="preserve">15/11/2023</t>
  </si>
  <si>
    <t xml:space="preserve">SESAMO NEGRO</t>
  </si>
  <si>
    <t xml:space="preserve">soja salsa</t>
  </si>
  <si>
    <t xml:space="preserve">TALLARINES COMUNES</t>
  </si>
  <si>
    <t xml:space="preserve">TALLARINES INTEGRALES</t>
  </si>
  <si>
    <t xml:space="preserve">TINTA NEGRA</t>
  </si>
  <si>
    <t xml:space="preserve">tomate LATA</t>
  </si>
  <si>
    <t xml:space="preserve">INCA</t>
  </si>
  <si>
    <t xml:space="preserve">TOMATES SECOS</t>
  </si>
  <si>
    <t xml:space="preserve">MERIDIANO</t>
  </si>
  <si>
    <t xml:space="preserve">uni</t>
  </si>
  <si>
    <t xml:space="preserve">TOMILLO</t>
  </si>
  <si>
    <t xml:space="preserve">LA ESPAÑOLA</t>
  </si>
  <si>
    <t xml:space="preserve">UVAS</t>
  </si>
  <si>
    <t xml:space="preserve">SAN FELIPE</t>
  </si>
  <si>
    <t xml:space="preserve">VACIO</t>
  </si>
  <si>
    <t xml:space="preserve">CROTTA</t>
  </si>
  <si>
    <t xml:space="preserve">ROBINO</t>
  </si>
  <si>
    <t xml:space="preserve">ZAPALLITO</t>
  </si>
  <si>
    <t xml:space="preserve">ZUCHINI</t>
  </si>
  <si>
    <t xml:space="preserve">CALDOS KNOR</t>
  </si>
  <si>
    <t xml:space="preserve">KNORR</t>
  </si>
  <si>
    <t xml:space="preserve">Tomates</t>
  </si>
  <si>
    <t xml:space="preserve">LINCOLN</t>
  </si>
  <si>
    <t xml:space="preserve">CUARTO CRECIENTE</t>
  </si>
  <si>
    <t xml:space="preserve">NO APLICA MARCA</t>
  </si>
  <si>
    <t xml:space="preserve">zapallo en almibar</t>
  </si>
  <si>
    <t xml:space="preserve">CONOSUR</t>
  </si>
  <si>
    <t xml:space="preserve">CARREFOUR</t>
  </si>
  <si>
    <t xml:space="preserve">BIMBO</t>
  </si>
  <si>
    <t xml:space="preserve">café pocillo</t>
  </si>
  <si>
    <t xml:space="preserve">café al cognac</t>
  </si>
  <si>
    <t xml:space="preserve">CUSENIER</t>
  </si>
  <si>
    <t xml:space="preserve">cc</t>
  </si>
  <si>
    <t xml:space="preserve">FANTA</t>
  </si>
  <si>
    <t xml:space="preserve">EL ABUELO</t>
  </si>
  <si>
    <t xml:space="preserve">lenguado</t>
  </si>
  <si>
    <t xml:space="preserve">estragon</t>
  </si>
  <si>
    <t xml:space="preserve">Peras</t>
  </si>
  <si>
    <t xml:space="preserve">Oporto</t>
  </si>
  <si>
    <t xml:space="preserve">MAGGI</t>
  </si>
  <si>
    <t xml:space="preserve">Cerveza Negra</t>
  </si>
  <si>
    <t xml:space="preserve">ANDES</t>
  </si>
  <si>
    <t xml:space="preserve">Queso Rallado</t>
  </si>
  <si>
    <t xml:space="preserve">Papa Gratin</t>
  </si>
  <si>
    <t xml:space="preserve">Chocolinas</t>
  </si>
  <si>
    <t xml:space="preserve">CHOCOLINAS</t>
  </si>
  <si>
    <t xml:space="preserve">Café</t>
  </si>
  <si>
    <t xml:space="preserve">MORENITA</t>
  </si>
  <si>
    <t xml:space="preserve">LA VIRGINIA</t>
  </si>
  <si>
    <t xml:space="preserve">Salmòn Rosado</t>
  </si>
  <si>
    <t xml:space="preserve">Morron en lata</t>
  </si>
  <si>
    <t xml:space="preserve">Puré de berro</t>
  </si>
  <si>
    <t xml:space="preserve">Pimienta</t>
  </si>
  <si>
    <t xml:space="preserve">Fileto</t>
  </si>
  <si>
    <t xml:space="preserve">palmitos</t>
  </si>
  <si>
    <t xml:space="preserve">choclo en granos </t>
  </si>
  <si>
    <t xml:space="preserve">CARREFOUR CLASSIC</t>
  </si>
  <si>
    <t xml:space="preserve">queso barra x kg</t>
  </si>
  <si>
    <t xml:space="preserve">queso regiano</t>
  </si>
  <si>
    <t xml:space="preserve">vinagreta</t>
  </si>
  <si>
    <t xml:space="preserve">MARILY</t>
  </si>
  <si>
    <t xml:space="preserve">jugo de naranja</t>
  </si>
  <si>
    <t xml:space="preserve">ESTANCIA LOS NARANJOS</t>
  </si>
  <si>
    <t xml:space="preserve">harina de maiz</t>
  </si>
  <si>
    <t xml:space="preserve">INDELMA</t>
  </si>
  <si>
    <t xml:space="preserve">queso crema</t>
  </si>
  <si>
    <t xml:space="preserve">chocolinas</t>
  </si>
  <si>
    <t xml:space="preserve">jugo de limon</t>
  </si>
  <si>
    <t xml:space="preserve">MINERVA</t>
  </si>
  <si>
    <t xml:space="preserve">DETALLE</t>
  </si>
  <si>
    <t xml:space="preserve">Margen</t>
  </si>
  <si>
    <t xml:space="preserve">%</t>
  </si>
  <si>
    <t xml:space="preserve">ESCALOPE DE BERENGENAS (Porcion)</t>
  </si>
  <si>
    <t xml:space="preserve">PAN DE CAMPO</t>
  </si>
  <si>
    <t xml:space="preserve">PINCHO DE MOZARELLA</t>
  </si>
  <si>
    <t xml:space="preserve">PANQUEQUE con HELADO</t>
  </si>
  <si>
    <t xml:space="preserve">CREMA QUESO AZUL</t>
  </si>
  <si>
    <t xml:space="preserve">PETIT CARRE (con moke y mosse de café)</t>
  </si>
</sst>
</file>

<file path=xl/styles.xml><?xml version="1.0" encoding="utf-8"?>
<styleSheet xmlns="http://schemas.openxmlformats.org/spreadsheetml/2006/main">
  <numFmts count="7">
    <numFmt numFmtId="164" formatCode="0.00"/>
    <numFmt numFmtId="165" formatCode="General"/>
    <numFmt numFmtId="166" formatCode="0.00%"/>
    <numFmt numFmtId="167" formatCode="0.000"/>
    <numFmt numFmtId="168" formatCode="0%"/>
    <numFmt numFmtId="169" formatCode="0"/>
    <numFmt numFmtId="170" formatCode="[$$-2C0A]#\ ##0.00;[RED]\([$$-2C0A]#\ ##0.00\)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1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u val="single"/>
      <sz val="18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sz val="14"/>
      <name val="Bahnschrift"/>
      <family val="0"/>
      <charset val="1"/>
    </font>
    <font>
      <sz val="12"/>
      <name val="Bahnschrift"/>
      <family val="0"/>
      <charset val="1"/>
    </font>
    <font>
      <sz val="12"/>
      <color rgb="FFFF0000"/>
      <name val="Arial"/>
      <family val="0"/>
      <charset val="1"/>
    </font>
    <font>
      <b val="true"/>
      <u val="single"/>
      <sz val="24"/>
      <name val="Arial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i val="true"/>
      <sz val="12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9CDE5"/>
      </patternFill>
    </fill>
    <fill>
      <patternFill patternType="solid">
        <fgColor theme="4" tint="0.6"/>
        <bgColor rgb="FFB8CCE4"/>
      </patternFill>
    </fill>
    <fill>
      <patternFill patternType="solid">
        <fgColor theme="5" tint="0.6"/>
        <bgColor rgb="FFE6B8B7"/>
      </patternFill>
    </fill>
    <fill>
      <patternFill patternType="solid">
        <fgColor rgb="FFE6B8B7"/>
        <bgColor rgb="FFE6B9B8"/>
      </patternFill>
    </fill>
    <fill>
      <patternFill patternType="solid">
        <fgColor theme="9" tint="0.6"/>
        <bgColor rgb="FFFCD5B4"/>
      </patternFill>
    </fill>
    <fill>
      <patternFill patternType="solid">
        <fgColor rgb="FF92D050"/>
        <bgColor rgb="FF969696"/>
      </patternFill>
    </fill>
    <fill>
      <patternFill patternType="solid">
        <fgColor rgb="FFFCD5B4"/>
        <bgColor rgb="FFFCD5B5"/>
      </patternFill>
    </fill>
    <fill>
      <patternFill patternType="solid">
        <fgColor rgb="FFFFFFFF"/>
        <bgColor rgb="FFCCFFFF"/>
      </patternFill>
    </fill>
    <fill>
      <patternFill patternType="solid">
        <fgColor theme="4"/>
        <bgColor rgb="FF808080"/>
      </patternFill>
    </fill>
    <fill>
      <patternFill patternType="solid">
        <fgColor rgb="FFFFCC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1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8B7"/>
      <rgbColor rgb="FFE6B9B8"/>
      <rgbColor rgb="FFFCD5B4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 2007-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8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2890625" defaultRowHeight="15.75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6.43"/>
    <col collapsed="false" customWidth="true" hidden="false" outlineLevel="0" max="3" min="3" style="1" width="6.43"/>
    <col collapsed="false" customWidth="true" hidden="false" outlineLevel="0" max="4" min="4" style="1" width="57.86"/>
    <col collapsed="false" customWidth="true" hidden="false" outlineLevel="0" max="5" min="5" style="1" width="12.43"/>
    <col collapsed="false" customWidth="true" hidden="false" outlineLevel="0" max="6" min="6" style="1" width="13.71"/>
    <col collapsed="false" customWidth="true" hidden="false" outlineLevel="0" max="7" min="7" style="1" width="6.43"/>
    <col collapsed="false" customWidth="true" hidden="false" outlineLevel="0" max="8" min="8" style="1" width="17"/>
    <col collapsed="false" customWidth="true" hidden="false" outlineLevel="0" max="9" min="9" style="1" width="20"/>
    <col collapsed="false" customWidth="true" hidden="false" outlineLevel="0" max="10" min="10" style="1" width="7.29"/>
    <col collapsed="false" customWidth="true" hidden="false" outlineLevel="0" max="11" min="11" style="1" width="35.71"/>
    <col collapsed="false" customWidth="true" hidden="false" outlineLevel="0" max="12" min="12" style="1" width="8"/>
    <col collapsed="false" customWidth="true" hidden="false" outlineLevel="0" max="13" min="13" style="1" width="61.29"/>
    <col collapsed="false" customWidth="true" hidden="false" outlineLevel="0" max="14" min="14" style="1" width="44.43"/>
    <col collapsed="false" customWidth="true" hidden="false" outlineLevel="0" max="15" min="15" style="1" width="20"/>
    <col collapsed="false" customWidth="true" hidden="false" outlineLevel="0" max="16" min="16" style="1" width="15.71"/>
    <col collapsed="false" customWidth="true" hidden="false" outlineLevel="0" max="17" min="17" style="1" width="11.71"/>
    <col collapsed="false" customWidth="true" hidden="false" outlineLevel="0" max="18" min="18" style="1" width="9.29"/>
    <col collapsed="false" customWidth="false" hidden="false" outlineLevel="0" max="16384" min="19" style="1" width="11.29"/>
  </cols>
  <sheetData>
    <row r="1" customFormat="false" ht="23.25" hidden="false" customHeight="true" outlineLevel="0" collapsed="false">
      <c r="A1" s="2"/>
      <c r="B1" s="3"/>
      <c r="C1" s="3"/>
      <c r="D1" s="4" t="s">
        <v>0</v>
      </c>
      <c r="E1" s="5" t="s">
        <v>1</v>
      </c>
      <c r="F1" s="3"/>
      <c r="G1" s="3"/>
      <c r="H1" s="6"/>
    </row>
    <row r="2" customFormat="false" ht="23.25" hidden="false" customHeight="true" outlineLevel="0" collapsed="false">
      <c r="A2" s="2"/>
      <c r="B2" s="3"/>
      <c r="C2" s="3"/>
      <c r="D2" s="7" t="s">
        <v>2</v>
      </c>
      <c r="E2" s="8"/>
      <c r="F2" s="3"/>
      <c r="G2" s="3"/>
      <c r="H2" s="6"/>
    </row>
    <row r="3" customFormat="false" ht="15.75" hidden="false" customHeight="false" outlineLevel="0" collapsed="false">
      <c r="A3" s="2"/>
      <c r="B3" s="3"/>
      <c r="C3" s="3"/>
      <c r="D3" s="9" t="s">
        <v>3</v>
      </c>
      <c r="E3" s="10" t="n">
        <v>0.45</v>
      </c>
      <c r="F3" s="3"/>
      <c r="G3" s="3"/>
      <c r="H3" s="6"/>
    </row>
    <row r="4" customFormat="false" ht="15.75" hidden="false" customHeight="false" outlineLevel="0" collapsed="false">
      <c r="A4" s="9"/>
      <c r="B4" s="3"/>
      <c r="C4" s="3"/>
      <c r="D4" s="9" t="s">
        <v>4</v>
      </c>
      <c r="E4" s="10" t="n">
        <v>1.6</v>
      </c>
      <c r="F4" s="3"/>
      <c r="G4" s="3"/>
      <c r="H4" s="6"/>
    </row>
    <row r="5" customFormat="false" ht="15" hidden="false" customHeight="true" outlineLevel="0" collapsed="false">
      <c r="A5" s="9"/>
      <c r="B5" s="3"/>
      <c r="C5" s="3"/>
      <c r="D5" s="9"/>
      <c r="E5" s="3"/>
      <c r="F5" s="3"/>
      <c r="G5" s="3"/>
      <c r="H5" s="6"/>
    </row>
    <row r="6" customFormat="false" ht="16.5" hidden="false" customHeight="true" outlineLevel="0" collapsed="false">
      <c r="A6" s="9"/>
      <c r="B6" s="3"/>
      <c r="C6" s="3"/>
      <c r="D6" s="9"/>
      <c r="E6" s="3"/>
      <c r="F6" s="3"/>
      <c r="G6" s="3"/>
      <c r="H6" s="6"/>
    </row>
    <row r="7" customFormat="false" ht="15.75" hidden="false" customHeight="false" outlineLevel="0" collapsed="false">
      <c r="A7" s="9"/>
      <c r="B7" s="11"/>
      <c r="C7" s="12" t="n">
        <v>1</v>
      </c>
      <c r="D7" s="13" t="s">
        <v>5</v>
      </c>
      <c r="E7" s="14"/>
      <c r="F7" s="15"/>
      <c r="G7" s="3"/>
      <c r="H7" s="6"/>
      <c r="M7" s="16"/>
      <c r="N7" s="16"/>
      <c r="O7" s="16"/>
      <c r="P7" s="16"/>
      <c r="Q7" s="16"/>
    </row>
    <row r="8" customFormat="false" ht="24" hidden="false" customHeight="true" outlineLevel="0" collapsed="false">
      <c r="A8" s="9"/>
      <c r="B8" s="17" t="n">
        <v>3</v>
      </c>
      <c r="C8" s="3" t="s">
        <v>6</v>
      </c>
      <c r="D8" s="9" t="s">
        <v>7</v>
      </c>
      <c r="E8" s="18" t="n">
        <v>121.538461538462</v>
      </c>
      <c r="F8" s="19" t="n">
        <f aca="false">B8*E8</f>
        <v>364.615384615386</v>
      </c>
      <c r="G8" s="3"/>
      <c r="H8" s="6"/>
      <c r="I8" s="20"/>
      <c r="K8" s="21" t="s">
        <v>8</v>
      </c>
      <c r="L8" s="22"/>
      <c r="M8" s="21" t="s">
        <v>9</v>
      </c>
      <c r="N8" s="16"/>
      <c r="O8" s="16"/>
      <c r="P8" s="16"/>
      <c r="Q8" s="16"/>
    </row>
    <row r="9" customFormat="false" ht="24" hidden="false" customHeight="true" outlineLevel="0" collapsed="false">
      <c r="A9" s="9"/>
      <c r="B9" s="17" t="n">
        <v>0.02</v>
      </c>
      <c r="C9" s="3" t="s">
        <v>10</v>
      </c>
      <c r="D9" s="9" t="s">
        <v>11</v>
      </c>
      <c r="E9" s="18" t="n">
        <v>14250</v>
      </c>
      <c r="F9" s="23" t="n">
        <f aca="false">B9*E9</f>
        <v>285</v>
      </c>
      <c r="G9" s="8"/>
      <c r="H9" s="6"/>
      <c r="I9" s="24"/>
      <c r="K9" s="21" t="s">
        <v>12</v>
      </c>
      <c r="L9" s="22"/>
      <c r="M9" s="21" t="s">
        <v>13</v>
      </c>
      <c r="N9" s="16"/>
      <c r="O9" s="16"/>
      <c r="P9" s="16"/>
      <c r="Q9" s="16"/>
    </row>
    <row r="10" customFormat="false" ht="24" hidden="false" customHeight="true" outlineLevel="0" collapsed="false">
      <c r="A10" s="9"/>
      <c r="B10" s="25"/>
      <c r="C10" s="3"/>
      <c r="D10" s="9"/>
      <c r="E10" s="3"/>
      <c r="F10" s="26" t="n">
        <f aca="false">SUM(F8:F9)</f>
        <v>649.615384615386</v>
      </c>
      <c r="G10" s="3"/>
      <c r="H10" s="6"/>
      <c r="K10" s="21" t="s">
        <v>14</v>
      </c>
      <c r="L10" s="22"/>
      <c r="M10" s="21" t="s">
        <v>15</v>
      </c>
      <c r="N10" s="16"/>
      <c r="O10" s="16"/>
      <c r="P10" s="16"/>
      <c r="Q10" s="16"/>
    </row>
    <row r="11" customFormat="false" ht="18" hidden="false" customHeight="true" outlineLevel="0" collapsed="false">
      <c r="A11" s="9"/>
      <c r="G11" s="3"/>
      <c r="H11" s="6"/>
      <c r="K11" s="21" t="s">
        <v>16</v>
      </c>
      <c r="L11" s="22"/>
      <c r="M11" s="21" t="s">
        <v>17</v>
      </c>
      <c r="N11" s="16"/>
      <c r="O11" s="16"/>
      <c r="P11" s="16"/>
      <c r="Q11" s="16"/>
    </row>
    <row r="12" customFormat="false" ht="24" hidden="false" customHeight="true" outlineLevel="0" collapsed="false">
      <c r="A12" s="9"/>
      <c r="G12" s="3"/>
      <c r="H12" s="6"/>
      <c r="K12" s="21" t="s">
        <v>18</v>
      </c>
      <c r="L12" s="22"/>
      <c r="M12" s="27"/>
      <c r="N12" s="16"/>
      <c r="O12" s="16"/>
      <c r="P12" s="16"/>
      <c r="Q12" s="16"/>
    </row>
    <row r="13" customFormat="false" ht="24" hidden="false" customHeight="true" outlineLevel="0" collapsed="false">
      <c r="A13" s="9"/>
      <c r="B13" s="25"/>
      <c r="C13" s="3"/>
      <c r="D13" s="9"/>
      <c r="E13" s="3"/>
      <c r="F13" s="26"/>
      <c r="G13" s="3"/>
      <c r="H13" s="6"/>
      <c r="K13" s="21" t="s">
        <v>19</v>
      </c>
      <c r="L13" s="22"/>
      <c r="M13" s="21" t="s">
        <v>20</v>
      </c>
      <c r="N13" s="16"/>
      <c r="O13" s="16"/>
      <c r="P13" s="16"/>
      <c r="Q13" s="16"/>
    </row>
    <row r="14" customFormat="false" ht="24" hidden="false" customHeight="true" outlineLevel="0" collapsed="false">
      <c r="A14" s="9"/>
      <c r="B14" s="25"/>
      <c r="C14" s="3"/>
      <c r="D14" s="9"/>
      <c r="E14" s="3"/>
      <c r="F14" s="26"/>
      <c r="G14" s="3"/>
      <c r="H14" s="6"/>
      <c r="K14" s="21" t="s">
        <v>21</v>
      </c>
      <c r="L14" s="22"/>
      <c r="M14" s="21" t="s">
        <v>22</v>
      </c>
      <c r="N14" s="16"/>
      <c r="O14" s="16"/>
      <c r="P14" s="16"/>
      <c r="Q14" s="16"/>
    </row>
    <row r="15" customFormat="false" ht="24" hidden="false" customHeight="true" outlineLevel="0" collapsed="false">
      <c r="A15" s="9"/>
      <c r="B15" s="25"/>
      <c r="C15" s="3"/>
      <c r="D15" s="28" t="s">
        <v>23</v>
      </c>
      <c r="E15" s="3"/>
      <c r="F15" s="26" t="n">
        <f aca="false">F10</f>
        <v>649.615384615386</v>
      </c>
      <c r="G15" s="3"/>
      <c r="H15" s="6"/>
      <c r="K15" s="21" t="s">
        <v>24</v>
      </c>
      <c r="L15" s="22"/>
      <c r="M15" s="21" t="s">
        <v>25</v>
      </c>
      <c r="N15" s="16"/>
      <c r="O15" s="16"/>
      <c r="P15" s="16"/>
      <c r="Q15" s="16"/>
    </row>
    <row r="16" customFormat="false" ht="24" hidden="false" customHeight="true" outlineLevel="0" collapsed="false">
      <c r="A16" s="9"/>
      <c r="B16" s="25"/>
      <c r="C16" s="3"/>
      <c r="D16" s="28" t="s">
        <v>26</v>
      </c>
      <c r="E16" s="29" t="n">
        <f aca="false">E3</f>
        <v>0.45</v>
      </c>
      <c r="F16" s="26" t="n">
        <f aca="false">F15*E16+F15</f>
        <v>941.94230769231</v>
      </c>
      <c r="G16" s="3"/>
      <c r="H16" s="6"/>
      <c r="K16" s="21" t="s">
        <v>27</v>
      </c>
      <c r="L16" s="22"/>
      <c r="M16" s="21" t="s">
        <v>28</v>
      </c>
      <c r="N16" s="16"/>
      <c r="O16" s="16"/>
      <c r="P16" s="16"/>
      <c r="Q16" s="16"/>
    </row>
    <row r="17" customFormat="false" ht="24" hidden="false" customHeight="true" outlineLevel="0" collapsed="false">
      <c r="A17" s="9"/>
      <c r="B17" s="25"/>
      <c r="C17" s="3"/>
      <c r="D17" s="28" t="s">
        <v>29</v>
      </c>
      <c r="E17" s="29" t="n">
        <f aca="false">E4</f>
        <v>1.6</v>
      </c>
      <c r="F17" s="30" t="n">
        <f aca="false">F16*E17+F16</f>
        <v>2449.05000000001</v>
      </c>
      <c r="G17" s="3"/>
      <c r="H17" s="6"/>
      <c r="K17" s="21" t="s">
        <v>30</v>
      </c>
      <c r="L17" s="22"/>
      <c r="M17" s="21" t="s">
        <v>31</v>
      </c>
      <c r="N17" s="16"/>
      <c r="O17" s="16"/>
      <c r="P17" s="16"/>
      <c r="Q17" s="16"/>
    </row>
    <row r="18" customFormat="false" ht="24" hidden="false" customHeight="true" outlineLevel="0" collapsed="false">
      <c r="A18" s="9"/>
      <c r="B18" s="25"/>
      <c r="C18" s="3"/>
      <c r="D18" s="28" t="s">
        <v>32</v>
      </c>
      <c r="E18" s="29" t="n">
        <v>0.21</v>
      </c>
      <c r="F18" s="26" t="n">
        <f aca="false">F17*1.21</f>
        <v>2963.35050000001</v>
      </c>
      <c r="G18" s="3"/>
      <c r="H18" s="6"/>
      <c r="K18" s="21" t="s">
        <v>33</v>
      </c>
      <c r="L18" s="22"/>
      <c r="M18" s="27"/>
      <c r="N18" s="16"/>
      <c r="O18" s="16"/>
      <c r="P18" s="16"/>
      <c r="Q18" s="16"/>
    </row>
    <row r="19" customFormat="false" ht="18" hidden="false" customHeight="true" outlineLevel="0" collapsed="false">
      <c r="A19" s="9"/>
      <c r="B19" s="25"/>
      <c r="C19" s="31" t="s">
        <v>34</v>
      </c>
      <c r="D19" s="9"/>
      <c r="E19" s="3"/>
      <c r="F19" s="32"/>
      <c r="G19" s="3"/>
      <c r="H19" s="6"/>
      <c r="K19" s="21" t="s">
        <v>35</v>
      </c>
      <c r="L19" s="22"/>
      <c r="M19" s="27"/>
      <c r="N19" s="16"/>
      <c r="O19" s="16"/>
      <c r="P19" s="16"/>
      <c r="Q19" s="16"/>
    </row>
    <row r="20" customFormat="false" ht="16.5" hidden="false" customHeight="true" outlineLevel="0" collapsed="false">
      <c r="A20" s="9"/>
      <c r="B20" s="33"/>
      <c r="C20" s="34"/>
      <c r="D20" s="34"/>
      <c r="E20" s="35" t="s">
        <v>36</v>
      </c>
      <c r="F20" s="36"/>
      <c r="G20" s="3"/>
      <c r="H20" s="6"/>
      <c r="K20" s="21" t="s">
        <v>37</v>
      </c>
      <c r="L20" s="22"/>
      <c r="M20" s="27"/>
      <c r="N20" s="16"/>
      <c r="O20" s="16"/>
      <c r="P20" s="16"/>
      <c r="Q20" s="16"/>
    </row>
    <row r="21" customFormat="false" ht="24.75" hidden="false" customHeight="true" outlineLevel="0" collapsed="false">
      <c r="A21" s="9"/>
      <c r="B21" s="3"/>
      <c r="C21" s="31"/>
      <c r="D21" s="9"/>
      <c r="E21" s="3"/>
      <c r="F21" s="3"/>
      <c r="G21" s="3"/>
      <c r="H21" s="6"/>
      <c r="K21" s="21" t="s">
        <v>38</v>
      </c>
      <c r="L21" s="22"/>
      <c r="M21" s="27"/>
      <c r="N21" s="16"/>
      <c r="O21" s="16"/>
      <c r="P21" s="16"/>
      <c r="Q21" s="16"/>
    </row>
    <row r="22" customFormat="false" ht="24" hidden="false" customHeight="true" outlineLevel="0" collapsed="false">
      <c r="A22" s="9"/>
      <c r="B22" s="11"/>
      <c r="C22" s="12" t="n">
        <v>2</v>
      </c>
      <c r="D22" s="13" t="s">
        <v>39</v>
      </c>
      <c r="E22" s="14"/>
      <c r="F22" s="15"/>
      <c r="G22" s="3"/>
      <c r="H22" s="6"/>
      <c r="K22" s="21" t="s">
        <v>40</v>
      </c>
      <c r="L22" s="22"/>
      <c r="M22" s="27"/>
      <c r="N22" s="16"/>
      <c r="O22" s="16"/>
      <c r="P22" s="16"/>
      <c r="Q22" s="16"/>
    </row>
    <row r="23" customFormat="false" ht="24" hidden="false" customHeight="true" outlineLevel="0" collapsed="false">
      <c r="A23" s="9"/>
      <c r="B23" s="17" t="n">
        <v>0.45</v>
      </c>
      <c r="C23" s="3" t="s">
        <v>10</v>
      </c>
      <c r="D23" s="9" t="s">
        <v>41</v>
      </c>
      <c r="E23" s="18" t="n">
        <v>1095</v>
      </c>
      <c r="F23" s="19" t="n">
        <f aca="false">B23*E23</f>
        <v>492.75</v>
      </c>
      <c r="G23" s="3"/>
      <c r="H23" s="6"/>
      <c r="K23" s="21" t="s">
        <v>42</v>
      </c>
      <c r="L23" s="22"/>
      <c r="M23" s="27"/>
      <c r="N23" s="16"/>
      <c r="O23" s="16"/>
      <c r="P23" s="16"/>
      <c r="Q23" s="16"/>
    </row>
    <row r="24" customFormat="false" ht="18" hidden="false" customHeight="true" outlineLevel="0" collapsed="false">
      <c r="A24" s="9"/>
      <c r="B24" s="17" t="n">
        <v>0.8</v>
      </c>
      <c r="C24" s="3" t="s">
        <v>10</v>
      </c>
      <c r="D24" s="9" t="s">
        <v>43</v>
      </c>
      <c r="E24" s="18" t="n">
        <v>4580</v>
      </c>
      <c r="F24" s="19" t="n">
        <f aca="false">B24*E24</f>
        <v>3664</v>
      </c>
      <c r="G24" s="3"/>
      <c r="H24" s="6"/>
      <c r="K24" s="21" t="s">
        <v>44</v>
      </c>
      <c r="L24" s="22"/>
      <c r="M24" s="27"/>
    </row>
    <row r="25" customFormat="false" ht="18" hidden="false" customHeight="true" outlineLevel="0" collapsed="false">
      <c r="A25" s="9"/>
      <c r="B25" s="17" t="n">
        <v>8</v>
      </c>
      <c r="C25" s="3" t="s">
        <v>6</v>
      </c>
      <c r="D25" s="9" t="s">
        <v>14</v>
      </c>
      <c r="E25" s="18" t="n">
        <v>150.5</v>
      </c>
      <c r="F25" s="23" t="n">
        <f aca="false">B25*E25</f>
        <v>1204</v>
      </c>
      <c r="G25" s="3"/>
      <c r="H25" s="6"/>
      <c r="K25" s="21" t="s">
        <v>45</v>
      </c>
      <c r="L25" s="22"/>
      <c r="M25" s="27"/>
    </row>
    <row r="26" customFormat="false" ht="24" hidden="false" customHeight="true" outlineLevel="0" collapsed="false">
      <c r="A26" s="9"/>
      <c r="B26" s="25"/>
      <c r="C26" s="3"/>
      <c r="D26" s="9"/>
      <c r="E26" s="3"/>
      <c r="F26" s="26" t="n">
        <f aca="false">SUM(F23:F25)</f>
        <v>5360.75</v>
      </c>
      <c r="G26" s="3"/>
      <c r="H26" s="6"/>
      <c r="K26" s="21" t="s">
        <v>46</v>
      </c>
      <c r="L26" s="22"/>
      <c r="M26" s="27"/>
    </row>
    <row r="27" customFormat="false" ht="24" hidden="false" customHeight="true" outlineLevel="0" collapsed="false">
      <c r="A27" s="9"/>
      <c r="B27" s="25" t="s">
        <v>47</v>
      </c>
      <c r="C27" s="3" t="n">
        <v>8</v>
      </c>
      <c r="D27" s="9" t="s">
        <v>48</v>
      </c>
      <c r="E27" s="3"/>
      <c r="F27" s="37"/>
      <c r="G27" s="3"/>
      <c r="H27" s="6"/>
      <c r="K27" s="21" t="s">
        <v>49</v>
      </c>
      <c r="L27" s="22"/>
      <c r="M27" s="27"/>
    </row>
    <row r="28" customFormat="false" ht="15" hidden="false" customHeight="true" outlineLevel="0" collapsed="false">
      <c r="A28" s="9"/>
      <c r="B28" s="25"/>
      <c r="C28" s="38"/>
      <c r="D28" s="9"/>
      <c r="E28" s="31"/>
      <c r="F28" s="32"/>
      <c r="G28" s="3"/>
      <c r="H28" s="6"/>
    </row>
    <row r="29" customFormat="false" ht="15.75" hidden="false" customHeight="false" outlineLevel="0" collapsed="false">
      <c r="A29" s="9"/>
      <c r="B29" s="25"/>
      <c r="C29" s="31"/>
      <c r="D29" s="28" t="s">
        <v>23</v>
      </c>
      <c r="E29" s="3"/>
      <c r="F29" s="26" t="n">
        <f aca="false">F26/C27</f>
        <v>670.09375</v>
      </c>
      <c r="G29" s="3"/>
      <c r="H29" s="6"/>
    </row>
    <row r="30" customFormat="false" ht="15.75" hidden="false" customHeight="false" outlineLevel="0" collapsed="false">
      <c r="A30" s="9"/>
      <c r="B30" s="25"/>
      <c r="C30" s="31"/>
      <c r="D30" s="28" t="s">
        <v>26</v>
      </c>
      <c r="E30" s="29" t="n">
        <f aca="false">E3</f>
        <v>0.45</v>
      </c>
      <c r="F30" s="26" t="n">
        <f aca="false">F29*E30+F29</f>
        <v>971.6359375</v>
      </c>
      <c r="G30" s="3"/>
      <c r="H30" s="6"/>
    </row>
    <row r="31" customFormat="false" ht="15.75" hidden="false" customHeight="false" outlineLevel="0" collapsed="false">
      <c r="A31" s="9"/>
      <c r="B31" s="25"/>
      <c r="C31" s="31"/>
      <c r="D31" s="28" t="s">
        <v>29</v>
      </c>
      <c r="E31" s="29" t="n">
        <v>2.5</v>
      </c>
      <c r="F31" s="30" t="n">
        <f aca="false">F30*E31+F30</f>
        <v>3400.72578125</v>
      </c>
      <c r="G31" s="3"/>
      <c r="H31" s="6"/>
    </row>
    <row r="32" customFormat="false" ht="15.75" hidden="false" customHeight="false" outlineLevel="0" collapsed="false">
      <c r="A32" s="9"/>
      <c r="B32" s="25"/>
      <c r="C32" s="31"/>
      <c r="D32" s="28" t="s">
        <v>32</v>
      </c>
      <c r="E32" s="29" t="n">
        <v>0.21</v>
      </c>
      <c r="F32" s="26" t="n">
        <f aca="false">F31*1.21</f>
        <v>4114.8781953125</v>
      </c>
      <c r="G32" s="3"/>
      <c r="H32" s="6"/>
    </row>
    <row r="33" customFormat="false" ht="15.75" hidden="false" customHeight="false" outlineLevel="0" collapsed="false">
      <c r="A33" s="9"/>
      <c r="B33" s="25"/>
      <c r="C33" s="31"/>
      <c r="D33" s="31" t="s">
        <v>34</v>
      </c>
      <c r="E33" s="29"/>
      <c r="F33" s="26"/>
      <c r="G33" s="3"/>
      <c r="H33" s="6"/>
    </row>
    <row r="34" customFormat="false" ht="16.5" hidden="false" customHeight="true" outlineLevel="0" collapsed="false">
      <c r="A34" s="9"/>
      <c r="B34" s="33"/>
      <c r="C34" s="39"/>
      <c r="D34" s="40"/>
      <c r="E34" s="35" t="s">
        <v>50</v>
      </c>
      <c r="F34" s="41"/>
      <c r="G34" s="3"/>
      <c r="H34" s="6"/>
    </row>
    <row r="35" customFormat="false" ht="16.5" hidden="false" customHeight="true" outlineLevel="0" collapsed="false">
      <c r="A35" s="9"/>
      <c r="B35" s="3"/>
      <c r="C35" s="3"/>
      <c r="D35" s="9"/>
      <c r="E35" s="3"/>
      <c r="F35" s="3"/>
      <c r="G35" s="3"/>
      <c r="H35" s="6"/>
    </row>
    <row r="36" customFormat="false" ht="15.75" hidden="false" customHeight="false" outlineLevel="0" collapsed="false">
      <c r="A36" s="9"/>
      <c r="B36" s="11"/>
      <c r="C36" s="12" t="n">
        <v>3</v>
      </c>
      <c r="D36" s="13" t="s">
        <v>51</v>
      </c>
      <c r="E36" s="14"/>
      <c r="F36" s="15"/>
      <c r="G36" s="3"/>
      <c r="H36" s="6"/>
    </row>
    <row r="37" customFormat="false" ht="15" hidden="false" customHeight="true" outlineLevel="0" collapsed="false">
      <c r="A37" s="9"/>
      <c r="B37" s="17" t="n">
        <v>2</v>
      </c>
      <c r="C37" s="3" t="s">
        <v>10</v>
      </c>
      <c r="D37" s="9" t="s">
        <v>52</v>
      </c>
      <c r="E37" s="18" t="n">
        <v>1599</v>
      </c>
      <c r="F37" s="19" t="n">
        <f aca="false">B37*E37</f>
        <v>3198</v>
      </c>
      <c r="G37" s="3"/>
      <c r="H37" s="6"/>
    </row>
    <row r="38" customFormat="false" ht="15" hidden="false" customHeight="true" outlineLevel="0" collapsed="false">
      <c r="A38" s="9"/>
      <c r="B38" s="17" t="n">
        <v>0.5</v>
      </c>
      <c r="C38" s="3" t="s">
        <v>53</v>
      </c>
      <c r="D38" s="9" t="s">
        <v>54</v>
      </c>
      <c r="E38" s="42"/>
      <c r="F38" s="19" t="n">
        <f aca="false">B38*E38</f>
        <v>0</v>
      </c>
      <c r="G38" s="3"/>
      <c r="H38" s="6"/>
    </row>
    <row r="39" customFormat="false" ht="15" hidden="false" customHeight="true" outlineLevel="0" collapsed="false">
      <c r="A39" s="9"/>
      <c r="B39" s="17" t="n">
        <v>2</v>
      </c>
      <c r="C39" s="3" t="s">
        <v>53</v>
      </c>
      <c r="D39" s="9" t="s">
        <v>55</v>
      </c>
      <c r="E39" s="18" t="n">
        <v>1967.85333333333</v>
      </c>
      <c r="F39" s="19" t="n">
        <f aca="false">B39*E39</f>
        <v>3935.70666666666</v>
      </c>
      <c r="G39" s="3"/>
      <c r="H39" s="6"/>
    </row>
    <row r="40" customFormat="false" ht="15" hidden="false" customHeight="true" outlineLevel="0" collapsed="false">
      <c r="A40" s="9"/>
      <c r="B40" s="17" t="n">
        <v>0.4</v>
      </c>
      <c r="C40" s="3" t="s">
        <v>10</v>
      </c>
      <c r="D40" s="9" t="s">
        <v>56</v>
      </c>
      <c r="E40" s="18" t="n">
        <v>1149</v>
      </c>
      <c r="F40" s="19" t="n">
        <f aca="false">B40*E40</f>
        <v>459.6</v>
      </c>
      <c r="G40" s="3"/>
      <c r="H40" s="6"/>
    </row>
    <row r="41" customFormat="false" ht="15" hidden="false" customHeight="true" outlineLevel="0" collapsed="false">
      <c r="A41" s="9"/>
      <c r="B41" s="17" t="n">
        <v>0.1</v>
      </c>
      <c r="C41" s="3" t="s">
        <v>10</v>
      </c>
      <c r="D41" s="9" t="s">
        <v>57</v>
      </c>
      <c r="E41" s="18" t="n">
        <v>1095</v>
      </c>
      <c r="F41" s="23" t="n">
        <f aca="false">B41*E41</f>
        <v>109.5</v>
      </c>
      <c r="G41" s="3"/>
      <c r="H41" s="6"/>
    </row>
    <row r="42" customFormat="false" ht="15.75" hidden="false" customHeight="false" outlineLevel="0" collapsed="false">
      <c r="A42" s="9"/>
      <c r="B42" s="17"/>
      <c r="C42" s="3"/>
      <c r="D42" s="9"/>
      <c r="E42" s="6"/>
      <c r="F42" s="26" t="n">
        <f aca="false">SUM(F37:F41)</f>
        <v>7702.80666666666</v>
      </c>
      <c r="G42" s="3"/>
      <c r="H42" s="6"/>
    </row>
    <row r="43" customFormat="false" ht="15.75" hidden="false" customHeight="false" outlineLevel="0" collapsed="false">
      <c r="A43" s="9"/>
      <c r="B43" s="25" t="s">
        <v>47</v>
      </c>
      <c r="C43" s="43" t="n">
        <v>35</v>
      </c>
      <c r="D43" s="9" t="s">
        <v>58</v>
      </c>
      <c r="E43" s="3"/>
      <c r="F43" s="37"/>
      <c r="G43" s="3"/>
      <c r="H43" s="6"/>
    </row>
    <row r="44" customFormat="false" ht="15.75" hidden="false" customHeight="false" outlineLevel="0" collapsed="false">
      <c r="A44" s="9"/>
      <c r="B44" s="25"/>
      <c r="C44" s="3"/>
      <c r="D44" s="28" t="s">
        <v>59</v>
      </c>
      <c r="E44" s="3"/>
      <c r="F44" s="26" t="n">
        <f aca="false">F42/C43</f>
        <v>220.08019047619</v>
      </c>
      <c r="G44" s="3"/>
      <c r="H44" s="6"/>
    </row>
    <row r="45" customFormat="false" ht="15.75" hidden="false" customHeight="false" outlineLevel="0" collapsed="false">
      <c r="A45" s="9"/>
      <c r="B45" s="25"/>
      <c r="C45" s="3"/>
      <c r="D45" s="28" t="s">
        <v>26</v>
      </c>
      <c r="E45" s="29" t="n">
        <f aca="false">E3</f>
        <v>0.45</v>
      </c>
      <c r="F45" s="26" t="n">
        <f aca="false">F44*E45+F44</f>
        <v>319.116276190476</v>
      </c>
      <c r="G45" s="3"/>
      <c r="H45" s="6"/>
    </row>
    <row r="46" customFormat="false" ht="15.75" hidden="false" customHeight="false" outlineLevel="0" collapsed="false">
      <c r="A46" s="9"/>
      <c r="B46" s="25"/>
      <c r="C46" s="3"/>
      <c r="D46" s="28" t="s">
        <v>29</v>
      </c>
      <c r="E46" s="29" t="n">
        <f aca="false">E4</f>
        <v>1.6</v>
      </c>
      <c r="F46" s="30" t="n">
        <f aca="false">F45*E46+F45</f>
        <v>829.702318095237</v>
      </c>
      <c r="G46" s="3"/>
      <c r="H46" s="6"/>
    </row>
    <row r="47" customFormat="false" ht="15.75" hidden="false" customHeight="false" outlineLevel="0" collapsed="false">
      <c r="A47" s="9"/>
      <c r="B47" s="25"/>
      <c r="C47" s="3"/>
      <c r="D47" s="28" t="s">
        <v>32</v>
      </c>
      <c r="E47" s="29" t="n">
        <v>0.21</v>
      </c>
      <c r="F47" s="26" t="n">
        <f aca="false">F46*1.21</f>
        <v>1003.93980489524</v>
      </c>
      <c r="G47" s="3"/>
      <c r="H47" s="6"/>
    </row>
    <row r="48" customFormat="false" ht="15" hidden="false" customHeight="true" outlineLevel="0" collapsed="false">
      <c r="A48" s="9"/>
      <c r="B48" s="17"/>
      <c r="C48" s="31" t="s">
        <v>60</v>
      </c>
      <c r="D48" s="9"/>
      <c r="E48" s="6"/>
      <c r="F48" s="32"/>
      <c r="G48" s="3"/>
      <c r="H48" s="6"/>
    </row>
    <row r="49" customFormat="false" ht="16.5" hidden="false" customHeight="true" outlineLevel="0" collapsed="false">
      <c r="A49" s="9"/>
      <c r="B49" s="44"/>
      <c r="C49" s="35"/>
      <c r="D49" s="34"/>
      <c r="E49" s="35" t="s">
        <v>61</v>
      </c>
      <c r="F49" s="41"/>
      <c r="G49" s="3"/>
      <c r="H49" s="6"/>
    </row>
    <row r="50" customFormat="false" ht="15" hidden="false" customHeight="true" outlineLevel="0" collapsed="false">
      <c r="A50" s="9"/>
      <c r="B50" s="3"/>
      <c r="C50" s="3"/>
      <c r="D50" s="9"/>
      <c r="E50" s="3"/>
      <c r="F50" s="3"/>
      <c r="G50" s="3"/>
      <c r="H50" s="6"/>
    </row>
    <row r="51" customFormat="false" ht="15" hidden="false" customHeight="true" outlineLevel="0" collapsed="false">
      <c r="A51" s="9"/>
      <c r="B51" s="3"/>
      <c r="C51" s="3"/>
      <c r="D51" s="9"/>
      <c r="E51" s="3"/>
      <c r="F51" s="3"/>
      <c r="G51" s="3"/>
      <c r="H51" s="6"/>
    </row>
    <row r="52" customFormat="false" ht="16.5" hidden="false" customHeight="true" outlineLevel="0" collapsed="false">
      <c r="A52" s="9"/>
      <c r="B52" s="3"/>
      <c r="C52" s="3"/>
      <c r="D52" s="9"/>
      <c r="E52" s="3"/>
      <c r="F52" s="3"/>
      <c r="G52" s="3"/>
      <c r="H52" s="6"/>
    </row>
    <row r="53" customFormat="false" ht="15.75" hidden="false" customHeight="false" outlineLevel="0" collapsed="false">
      <c r="A53" s="9"/>
      <c r="B53" s="11"/>
      <c r="C53" s="12" t="n">
        <v>4</v>
      </c>
      <c r="D53" s="13" t="s">
        <v>62</v>
      </c>
      <c r="E53" s="14"/>
      <c r="F53" s="15"/>
      <c r="G53" s="3"/>
      <c r="H53" s="6"/>
    </row>
    <row r="54" customFormat="false" ht="15" hidden="false" customHeight="true" outlineLevel="0" collapsed="false">
      <c r="A54" s="9"/>
      <c r="B54" s="17" t="n">
        <v>0.175</v>
      </c>
      <c r="C54" s="3" t="s">
        <v>10</v>
      </c>
      <c r="D54" s="9" t="s">
        <v>63</v>
      </c>
      <c r="E54" s="18" t="n">
        <v>2462</v>
      </c>
      <c r="F54" s="19" t="n">
        <f aca="false">B54*E54</f>
        <v>430.85</v>
      </c>
      <c r="G54" s="3"/>
      <c r="H54" s="6"/>
    </row>
    <row r="55" customFormat="false" ht="15" hidden="false" customHeight="true" outlineLevel="0" collapsed="false">
      <c r="A55" s="9"/>
      <c r="B55" s="17" t="n">
        <v>0.004</v>
      </c>
      <c r="C55" s="3" t="s">
        <v>10</v>
      </c>
      <c r="D55" s="9" t="s">
        <v>64</v>
      </c>
      <c r="E55" s="18" t="n">
        <v>3304</v>
      </c>
      <c r="F55" s="19" t="n">
        <f aca="false">B55*E55</f>
        <v>13.216</v>
      </c>
      <c r="G55" s="3"/>
      <c r="H55" s="6"/>
    </row>
    <row r="56" customFormat="false" ht="15" hidden="false" customHeight="true" outlineLevel="0" collapsed="false">
      <c r="A56" s="9"/>
      <c r="B56" s="17" t="n">
        <v>0.012</v>
      </c>
      <c r="C56" s="3" t="s">
        <v>10</v>
      </c>
      <c r="D56" s="9" t="s">
        <v>65</v>
      </c>
      <c r="E56" s="18" t="n">
        <v>1331.16</v>
      </c>
      <c r="F56" s="19" t="n">
        <f aca="false">B56*E56</f>
        <v>15.97392</v>
      </c>
      <c r="G56" s="3"/>
      <c r="H56" s="6"/>
    </row>
    <row r="57" customFormat="false" ht="15" hidden="false" customHeight="true" outlineLevel="0" collapsed="false">
      <c r="A57" s="9"/>
      <c r="B57" s="17" t="n">
        <v>2</v>
      </c>
      <c r="C57" s="3" t="s">
        <v>6</v>
      </c>
      <c r="D57" s="9" t="s">
        <v>14</v>
      </c>
      <c r="E57" s="18" t="n">
        <v>150.5</v>
      </c>
      <c r="F57" s="19" t="n">
        <f aca="false">B57*E57</f>
        <v>301</v>
      </c>
      <c r="G57" s="3"/>
      <c r="H57" s="6"/>
    </row>
    <row r="58" customFormat="false" ht="15" hidden="false" customHeight="true" outlineLevel="0" collapsed="false">
      <c r="A58" s="9"/>
      <c r="B58" s="17" t="n">
        <v>0.004</v>
      </c>
      <c r="C58" s="3" t="s">
        <v>10</v>
      </c>
      <c r="D58" s="9" t="s">
        <v>66</v>
      </c>
      <c r="E58" s="18" t="n">
        <v>899</v>
      </c>
      <c r="F58" s="19" t="n">
        <f aca="false">B58*E58</f>
        <v>3.596</v>
      </c>
      <c r="G58" s="3"/>
      <c r="H58" s="6"/>
    </row>
    <row r="59" customFormat="false" ht="15" hidden="false" customHeight="true" outlineLevel="0" collapsed="false">
      <c r="A59" s="9"/>
      <c r="B59" s="17" t="n">
        <v>0.005</v>
      </c>
      <c r="C59" s="3" t="s">
        <v>10</v>
      </c>
      <c r="D59" s="9" t="s">
        <v>67</v>
      </c>
      <c r="E59" s="18" t="n">
        <v>16250</v>
      </c>
      <c r="F59" s="19" t="n">
        <f aca="false">B59*E59</f>
        <v>81.25</v>
      </c>
      <c r="G59" s="3"/>
      <c r="H59" s="6"/>
    </row>
    <row r="60" customFormat="false" ht="15" hidden="false" customHeight="true" outlineLevel="0" collapsed="false">
      <c r="A60" s="9"/>
      <c r="B60" s="17" t="n">
        <v>0.005</v>
      </c>
      <c r="C60" s="3" t="s">
        <v>10</v>
      </c>
      <c r="D60" s="9" t="s">
        <v>68</v>
      </c>
      <c r="E60" s="18" t="n">
        <v>1543.26</v>
      </c>
      <c r="F60" s="23" t="n">
        <f aca="false">B60*E60</f>
        <v>7.7163</v>
      </c>
      <c r="G60" s="3"/>
      <c r="H60" s="6"/>
    </row>
    <row r="61" customFormat="false" ht="15.75" hidden="false" customHeight="false" outlineLevel="0" collapsed="false">
      <c r="A61" s="9"/>
      <c r="B61" s="25"/>
      <c r="C61" s="3"/>
      <c r="D61" s="9"/>
      <c r="E61" s="3"/>
      <c r="F61" s="26" t="n">
        <f aca="false">SUM(F54:F60)</f>
        <v>853.60222</v>
      </c>
      <c r="G61" s="3"/>
      <c r="H61" s="6"/>
    </row>
    <row r="62" customFormat="false" ht="15.75" hidden="false" customHeight="false" outlineLevel="0" collapsed="false">
      <c r="A62" s="9"/>
      <c r="B62" s="25" t="s">
        <v>47</v>
      </c>
      <c r="C62" s="43" t="n">
        <v>1</v>
      </c>
      <c r="D62" s="9" t="s">
        <v>69</v>
      </c>
      <c r="E62" s="3"/>
      <c r="F62" s="37"/>
      <c r="G62" s="3"/>
      <c r="H62" s="6"/>
    </row>
    <row r="63" customFormat="false" ht="15.75" hidden="false" customHeight="false" outlineLevel="0" collapsed="false">
      <c r="A63" s="9"/>
      <c r="B63" s="25"/>
      <c r="C63" s="3"/>
      <c r="D63" s="28" t="s">
        <v>70</v>
      </c>
      <c r="E63" s="3"/>
      <c r="F63" s="26" t="n">
        <f aca="false">F61/C62</f>
        <v>853.60222</v>
      </c>
      <c r="G63" s="3"/>
      <c r="H63" s="29"/>
    </row>
    <row r="64" customFormat="false" ht="15.75" hidden="false" customHeight="false" outlineLevel="0" collapsed="false">
      <c r="A64" s="9"/>
      <c r="B64" s="25"/>
      <c r="C64" s="3"/>
      <c r="D64" s="28" t="s">
        <v>26</v>
      </c>
      <c r="E64" s="29" t="n">
        <f aca="false">E3</f>
        <v>0.45</v>
      </c>
      <c r="F64" s="26" t="n">
        <f aca="false">F63*E64+F63</f>
        <v>1237.723219</v>
      </c>
      <c r="G64" s="3"/>
      <c r="H64" s="29"/>
    </row>
    <row r="65" customFormat="false" ht="15.75" hidden="false" customHeight="false" outlineLevel="0" collapsed="false">
      <c r="A65" s="9"/>
      <c r="B65" s="25"/>
      <c r="C65" s="3"/>
      <c r="D65" s="28" t="s">
        <v>29</v>
      </c>
      <c r="E65" s="29" t="n">
        <v>1.35</v>
      </c>
      <c r="F65" s="30" t="n">
        <f aca="false">F64*E65+F64</f>
        <v>2908.64956465</v>
      </c>
      <c r="G65" s="3"/>
      <c r="H65" s="29"/>
    </row>
    <row r="66" customFormat="false" ht="15.75" hidden="false" customHeight="false" outlineLevel="0" collapsed="false">
      <c r="A66" s="9"/>
      <c r="B66" s="25"/>
      <c r="C66" s="3"/>
      <c r="D66" s="28" t="s">
        <v>32</v>
      </c>
      <c r="E66" s="29" t="n">
        <v>0.21</v>
      </c>
      <c r="F66" s="26" t="n">
        <f aca="false">F65*1.21</f>
        <v>3519.4659732265</v>
      </c>
      <c r="G66" s="3"/>
      <c r="H66" s="6"/>
    </row>
    <row r="67" customFormat="false" ht="15.75" hidden="false" customHeight="false" outlineLevel="0" collapsed="false">
      <c r="A67" s="9"/>
      <c r="B67" s="25"/>
      <c r="C67" s="3"/>
      <c r="D67" s="31" t="s">
        <v>60</v>
      </c>
      <c r="E67" s="3"/>
      <c r="F67" s="26"/>
      <c r="G67" s="3"/>
      <c r="H67" s="6"/>
    </row>
    <row r="68" customFormat="false" ht="16.5" hidden="false" customHeight="true" outlineLevel="0" collapsed="false">
      <c r="A68" s="9"/>
      <c r="B68" s="33"/>
      <c r="C68" s="35"/>
      <c r="D68" s="40"/>
      <c r="E68" s="35" t="s">
        <v>71</v>
      </c>
      <c r="F68" s="36"/>
      <c r="G68" s="3"/>
      <c r="H68" s="6"/>
    </row>
    <row r="69" customFormat="false" ht="15" hidden="false" customHeight="true" outlineLevel="0" collapsed="false">
      <c r="A69" s="9"/>
      <c r="B69" s="3"/>
      <c r="C69" s="31"/>
      <c r="D69" s="9"/>
      <c r="E69" s="3"/>
      <c r="F69" s="3"/>
      <c r="G69" s="3"/>
      <c r="H69" s="6"/>
    </row>
    <row r="70" customFormat="false" ht="16.5" hidden="false" customHeight="true" outlineLevel="0" collapsed="false">
      <c r="A70" s="9"/>
      <c r="B70" s="3"/>
      <c r="C70" s="31"/>
      <c r="D70" s="9"/>
      <c r="E70" s="3"/>
      <c r="F70" s="3"/>
      <c r="G70" s="3"/>
      <c r="H70" s="6"/>
    </row>
    <row r="71" customFormat="false" ht="15.75" hidden="false" customHeight="false" outlineLevel="0" collapsed="false">
      <c r="A71" s="9"/>
      <c r="B71" s="11"/>
      <c r="C71" s="12" t="n">
        <v>5</v>
      </c>
      <c r="D71" s="13" t="s">
        <v>72</v>
      </c>
      <c r="E71" s="14"/>
      <c r="F71" s="15"/>
      <c r="G71" s="3"/>
      <c r="H71" s="6"/>
    </row>
    <row r="72" customFormat="false" ht="15" hidden="false" customHeight="true" outlineLevel="0" collapsed="false">
      <c r="A72" s="9"/>
      <c r="B72" s="17" t="n">
        <v>0.16</v>
      </c>
      <c r="C72" s="3" t="s">
        <v>10</v>
      </c>
      <c r="D72" s="9" t="s">
        <v>73</v>
      </c>
      <c r="E72" s="18" t="n">
        <v>1365</v>
      </c>
      <c r="F72" s="19" t="n">
        <f aca="false">B72*E72</f>
        <v>218.4</v>
      </c>
      <c r="G72" s="3"/>
      <c r="H72" s="6"/>
    </row>
    <row r="73" customFormat="false" ht="15" hidden="false" customHeight="true" outlineLevel="0" collapsed="false">
      <c r="A73" s="9"/>
      <c r="B73" s="17" t="n">
        <v>0.038</v>
      </c>
      <c r="C73" s="3" t="s">
        <v>10</v>
      </c>
      <c r="D73" s="9" t="s">
        <v>41</v>
      </c>
      <c r="E73" s="18" t="n">
        <v>1095</v>
      </c>
      <c r="F73" s="19" t="n">
        <f aca="false">B73*E73</f>
        <v>41.61</v>
      </c>
      <c r="G73" s="3"/>
      <c r="H73" s="6"/>
    </row>
    <row r="74" customFormat="false" ht="15" hidden="false" customHeight="true" outlineLevel="0" collapsed="false">
      <c r="A74" s="9"/>
      <c r="B74" s="17" t="n">
        <v>0.024</v>
      </c>
      <c r="C74" s="3" t="s">
        <v>10</v>
      </c>
      <c r="D74" s="9" t="s">
        <v>74</v>
      </c>
      <c r="E74" s="18" t="n">
        <v>1149</v>
      </c>
      <c r="F74" s="19" t="n">
        <f aca="false">B74*E74</f>
        <v>27.576</v>
      </c>
      <c r="G74" s="3"/>
      <c r="H74" s="6"/>
    </row>
    <row r="75" customFormat="false" ht="15" hidden="false" customHeight="true" outlineLevel="0" collapsed="false">
      <c r="A75" s="9"/>
      <c r="B75" s="17" t="n">
        <v>0.024</v>
      </c>
      <c r="C75" s="3" t="s">
        <v>10</v>
      </c>
      <c r="D75" s="9" t="s">
        <v>75</v>
      </c>
      <c r="E75" s="18" t="n">
        <v>1799</v>
      </c>
      <c r="F75" s="19" t="n">
        <f aca="false">E75*B75</f>
        <v>43.176</v>
      </c>
      <c r="G75" s="3"/>
      <c r="H75" s="6"/>
    </row>
    <row r="76" customFormat="false" ht="15" hidden="false" customHeight="true" outlineLevel="0" collapsed="false">
      <c r="A76" s="9"/>
      <c r="B76" s="17" t="n">
        <v>0.04</v>
      </c>
      <c r="C76" s="3" t="s">
        <v>53</v>
      </c>
      <c r="D76" s="9" t="s">
        <v>76</v>
      </c>
      <c r="E76" s="18" t="n">
        <v>4666.66666666667</v>
      </c>
      <c r="F76" s="23" t="n">
        <f aca="false">B76*E76</f>
        <v>186.666666666667</v>
      </c>
      <c r="G76" s="3"/>
      <c r="H76" s="6"/>
    </row>
    <row r="77" customFormat="false" ht="15.75" hidden="false" customHeight="false" outlineLevel="0" collapsed="false">
      <c r="A77" s="9"/>
      <c r="B77" s="25"/>
      <c r="C77" s="3"/>
      <c r="D77" s="9"/>
      <c r="E77" s="3"/>
      <c r="F77" s="26" t="n">
        <f aca="false">SUM(F72:F76)</f>
        <v>517.428666666667</v>
      </c>
      <c r="G77" s="3"/>
      <c r="H77" s="6"/>
    </row>
    <row r="78" customFormat="false" ht="15.75" hidden="false" customHeight="false" outlineLevel="0" collapsed="false">
      <c r="A78" s="9"/>
      <c r="B78" s="25" t="s">
        <v>47</v>
      </c>
      <c r="C78" s="6" t="n">
        <v>1</v>
      </c>
      <c r="D78" s="9" t="s">
        <v>69</v>
      </c>
      <c r="E78" s="3"/>
      <c r="F78" s="37"/>
      <c r="G78" s="3"/>
      <c r="H78" s="6"/>
    </row>
    <row r="79" customFormat="false" ht="15.75" hidden="false" customHeight="false" outlineLevel="0" collapsed="false">
      <c r="A79" s="9"/>
      <c r="B79" s="25"/>
      <c r="C79" s="3"/>
      <c r="D79" s="28" t="s">
        <v>77</v>
      </c>
      <c r="E79" s="3"/>
      <c r="F79" s="26" t="n">
        <f aca="false">F77/C78</f>
        <v>517.428666666667</v>
      </c>
      <c r="G79" s="3"/>
      <c r="H79" s="6"/>
    </row>
    <row r="80" customFormat="false" ht="15.75" hidden="false" customHeight="false" outlineLevel="0" collapsed="false">
      <c r="A80" s="9"/>
      <c r="B80" s="25"/>
      <c r="C80" s="3"/>
      <c r="D80" s="28" t="s">
        <v>26</v>
      </c>
      <c r="E80" s="29" t="n">
        <f aca="false">E3</f>
        <v>0.45</v>
      </c>
      <c r="F80" s="26" t="n">
        <f aca="false">F79*E80+F79</f>
        <v>750.271566666667</v>
      </c>
      <c r="G80" s="3"/>
      <c r="H80" s="6"/>
    </row>
    <row r="81" customFormat="false" ht="15.75" hidden="false" customHeight="false" outlineLevel="0" collapsed="false">
      <c r="A81" s="9"/>
      <c r="B81" s="25"/>
      <c r="C81" s="3"/>
      <c r="D81" s="28" t="s">
        <v>29</v>
      </c>
      <c r="E81" s="29" t="n">
        <v>2.15</v>
      </c>
      <c r="F81" s="30" t="n">
        <f aca="false">F80*E81+F80</f>
        <v>2363.355435</v>
      </c>
      <c r="G81" s="3"/>
      <c r="H81" s="6"/>
    </row>
    <row r="82" customFormat="false" ht="15.75" hidden="false" customHeight="false" outlineLevel="0" collapsed="false">
      <c r="A82" s="9"/>
      <c r="B82" s="25"/>
      <c r="C82" s="3"/>
      <c r="D82" s="28" t="s">
        <v>32</v>
      </c>
      <c r="E82" s="29" t="n">
        <v>0.21</v>
      </c>
      <c r="F82" s="26" t="n">
        <f aca="false">F81*1.21</f>
        <v>2859.66007635</v>
      </c>
      <c r="G82" s="3"/>
      <c r="H82" s="6"/>
    </row>
    <row r="83" customFormat="false" ht="15.75" hidden="false" customHeight="false" outlineLevel="0" collapsed="false">
      <c r="A83" s="9"/>
      <c r="B83" s="25"/>
      <c r="C83" s="3"/>
      <c r="D83" s="31" t="s">
        <v>60</v>
      </c>
      <c r="E83" s="29"/>
      <c r="F83" s="26"/>
      <c r="G83" s="3"/>
      <c r="H83" s="6"/>
    </row>
    <row r="84" customFormat="false" ht="16.5" hidden="false" customHeight="true" outlineLevel="0" collapsed="false">
      <c r="A84" s="9"/>
      <c r="B84" s="33"/>
      <c r="C84" s="34"/>
      <c r="D84" s="40"/>
      <c r="E84" s="35" t="s">
        <v>78</v>
      </c>
      <c r="F84" s="41"/>
      <c r="G84" s="3"/>
      <c r="H84" s="6"/>
    </row>
    <row r="85" customFormat="false" ht="15" hidden="false" customHeight="true" outlineLevel="0" collapsed="false">
      <c r="A85" s="9"/>
      <c r="B85" s="3"/>
      <c r="C85" s="31"/>
      <c r="D85" s="9"/>
      <c r="E85" s="3"/>
      <c r="F85" s="3"/>
      <c r="G85" s="3"/>
      <c r="H85" s="6"/>
    </row>
    <row r="86" customFormat="false" ht="16.5" hidden="false" customHeight="true" outlineLevel="0" collapsed="false">
      <c r="A86" s="9"/>
      <c r="B86" s="3"/>
      <c r="C86" s="31"/>
      <c r="D86" s="9"/>
      <c r="E86" s="3"/>
      <c r="F86" s="3"/>
      <c r="G86" s="3"/>
      <c r="H86" s="6"/>
    </row>
    <row r="87" customFormat="false" ht="15.75" hidden="false" customHeight="false" outlineLevel="0" collapsed="false">
      <c r="A87" s="9"/>
      <c r="B87" s="11"/>
      <c r="C87" s="12" t="n">
        <v>6</v>
      </c>
      <c r="D87" s="13" t="s">
        <v>79</v>
      </c>
      <c r="E87" s="14"/>
      <c r="F87" s="15"/>
      <c r="G87" s="3"/>
      <c r="H87" s="6"/>
    </row>
    <row r="88" customFormat="false" ht="15" hidden="false" customHeight="true" outlineLevel="0" collapsed="false">
      <c r="A88" s="9"/>
      <c r="B88" s="17" t="n">
        <v>0.25</v>
      </c>
      <c r="C88" s="3" t="s">
        <v>10</v>
      </c>
      <c r="D88" s="9" t="s">
        <v>80</v>
      </c>
      <c r="E88" s="42"/>
      <c r="F88" s="19" t="n">
        <f aca="false">B88*E88</f>
        <v>0</v>
      </c>
      <c r="G88" s="3"/>
      <c r="H88" s="6"/>
    </row>
    <row r="89" customFormat="false" ht="15" hidden="false" customHeight="true" outlineLevel="0" collapsed="false">
      <c r="A89" s="9"/>
      <c r="B89" s="17" t="n">
        <v>0.015</v>
      </c>
      <c r="C89" s="3" t="s">
        <v>81</v>
      </c>
      <c r="D89" s="9" t="s">
        <v>82</v>
      </c>
      <c r="E89" s="18" t="n">
        <v>2458.2</v>
      </c>
      <c r="F89" s="19" t="n">
        <f aca="false">B89*E89</f>
        <v>36.873</v>
      </c>
      <c r="G89" s="3"/>
      <c r="H89" s="6"/>
    </row>
    <row r="90" customFormat="false" ht="15" hidden="false" customHeight="true" outlineLevel="0" collapsed="false">
      <c r="A90" s="9"/>
      <c r="B90" s="25"/>
      <c r="C90" s="3"/>
      <c r="D90" s="9"/>
      <c r="E90" s="6"/>
      <c r="F90" s="23" t="n">
        <f aca="false">B90*E90</f>
        <v>0</v>
      </c>
      <c r="G90" s="3"/>
      <c r="H90" s="6"/>
    </row>
    <row r="91" customFormat="false" ht="15.75" hidden="false" customHeight="false" outlineLevel="0" collapsed="false">
      <c r="A91" s="9"/>
      <c r="B91" s="25"/>
      <c r="C91" s="3"/>
      <c r="D91" s="9"/>
      <c r="E91" s="3"/>
      <c r="F91" s="26" t="n">
        <f aca="false">SUM(F88:F90)</f>
        <v>36.873</v>
      </c>
      <c r="G91" s="3"/>
      <c r="H91" s="6"/>
    </row>
    <row r="92" customFormat="false" ht="15.75" hidden="false" customHeight="false" outlineLevel="0" collapsed="false">
      <c r="A92" s="9"/>
      <c r="B92" s="25" t="s">
        <v>47</v>
      </c>
      <c r="C92" s="3" t="n">
        <v>1</v>
      </c>
      <c r="D92" s="9" t="s">
        <v>69</v>
      </c>
      <c r="E92" s="3"/>
      <c r="F92" s="37"/>
      <c r="G92" s="3"/>
      <c r="H92" s="6"/>
    </row>
    <row r="93" customFormat="false" ht="15.75" hidden="false" customHeight="false" outlineLevel="0" collapsed="false">
      <c r="A93" s="9"/>
      <c r="B93" s="25"/>
      <c r="C93" s="3"/>
      <c r="D93" s="28" t="s">
        <v>77</v>
      </c>
      <c r="E93" s="3"/>
      <c r="F93" s="26" t="n">
        <f aca="false">F91/C92</f>
        <v>36.873</v>
      </c>
      <c r="G93" s="3"/>
      <c r="H93" s="6"/>
    </row>
    <row r="94" customFormat="false" ht="15.75" hidden="false" customHeight="false" outlineLevel="0" collapsed="false">
      <c r="A94" s="9"/>
      <c r="B94" s="25"/>
      <c r="C94" s="3"/>
      <c r="D94" s="28" t="s">
        <v>26</v>
      </c>
      <c r="E94" s="29" t="n">
        <f aca="false">E3</f>
        <v>0.45</v>
      </c>
      <c r="F94" s="26" t="n">
        <f aca="false">F93*E94+F93</f>
        <v>53.46585</v>
      </c>
      <c r="G94" s="3"/>
      <c r="H94" s="6"/>
    </row>
    <row r="95" customFormat="false" ht="15.75" hidden="false" customHeight="false" outlineLevel="0" collapsed="false">
      <c r="A95" s="9"/>
      <c r="B95" s="25"/>
      <c r="C95" s="3"/>
      <c r="D95" s="28" t="s">
        <v>29</v>
      </c>
      <c r="E95" s="29" t="n">
        <v>1.2</v>
      </c>
      <c r="F95" s="30" t="n">
        <f aca="false">F94*E95+F94</f>
        <v>117.62487</v>
      </c>
      <c r="G95" s="3"/>
      <c r="H95" s="6"/>
    </row>
    <row r="96" customFormat="false" ht="15.75" hidden="false" customHeight="false" outlineLevel="0" collapsed="false">
      <c r="A96" s="9"/>
      <c r="B96" s="25"/>
      <c r="C96" s="3"/>
      <c r="D96" s="28" t="s">
        <v>32</v>
      </c>
      <c r="E96" s="29" t="n">
        <v>0.21</v>
      </c>
      <c r="F96" s="26" t="n">
        <f aca="false">F95*1.21</f>
        <v>142.3260927</v>
      </c>
      <c r="G96" s="3"/>
      <c r="H96" s="6"/>
    </row>
    <row r="97" customFormat="false" ht="15.75" hidden="false" customHeight="false" outlineLevel="0" collapsed="false">
      <c r="A97" s="9"/>
      <c r="B97" s="25"/>
      <c r="C97" s="3"/>
      <c r="D97" s="31" t="s">
        <v>60</v>
      </c>
      <c r="E97" s="3"/>
      <c r="F97" s="26"/>
      <c r="G97" s="3"/>
      <c r="H97" s="6"/>
    </row>
    <row r="98" customFormat="false" ht="16.5" hidden="false" customHeight="true" outlineLevel="0" collapsed="false">
      <c r="A98" s="9"/>
      <c r="B98" s="33"/>
      <c r="C98" s="34"/>
      <c r="D98" s="40"/>
      <c r="E98" s="35" t="s">
        <v>83</v>
      </c>
      <c r="F98" s="41"/>
      <c r="G98" s="3"/>
      <c r="H98" s="6"/>
    </row>
    <row r="99" customFormat="false" ht="15" hidden="false" customHeight="true" outlineLevel="0" collapsed="false">
      <c r="A99" s="9"/>
      <c r="B99" s="3"/>
      <c r="C99" s="31"/>
      <c r="D99" s="9"/>
      <c r="E99" s="3"/>
      <c r="F99" s="3"/>
      <c r="G99" s="3"/>
      <c r="H99" s="6"/>
    </row>
    <row r="100" customFormat="false" ht="15" hidden="false" customHeight="true" outlineLevel="0" collapsed="false">
      <c r="A100" s="9"/>
      <c r="B100" s="3"/>
      <c r="C100" s="31"/>
      <c r="D100" s="9"/>
      <c r="E100" s="3"/>
      <c r="F100" s="3"/>
      <c r="G100" s="3"/>
      <c r="H100" s="6"/>
    </row>
    <row r="101" customFormat="false" ht="16.5" hidden="false" customHeight="true" outlineLevel="0" collapsed="false">
      <c r="A101" s="9"/>
      <c r="B101" s="3"/>
      <c r="C101" s="31"/>
      <c r="D101" s="9"/>
      <c r="E101" s="3"/>
      <c r="F101" s="3"/>
      <c r="G101" s="3"/>
      <c r="H101" s="6"/>
    </row>
    <row r="102" customFormat="false" ht="15.75" hidden="false" customHeight="false" outlineLevel="0" collapsed="false">
      <c r="A102" s="9"/>
      <c r="B102" s="11"/>
      <c r="C102" s="12" t="n">
        <v>7</v>
      </c>
      <c r="D102" s="13" t="s">
        <v>84</v>
      </c>
      <c r="E102" s="14"/>
      <c r="F102" s="15"/>
      <c r="G102" s="3"/>
      <c r="H102" s="6"/>
    </row>
    <row r="103" customFormat="false" ht="15" hidden="false" customHeight="true" outlineLevel="0" collapsed="false">
      <c r="A103" s="9"/>
      <c r="B103" s="17" t="n">
        <v>0.07</v>
      </c>
      <c r="C103" s="3" t="s">
        <v>10</v>
      </c>
      <c r="D103" s="9" t="s">
        <v>85</v>
      </c>
      <c r="E103" s="18" t="n">
        <v>4298.5</v>
      </c>
      <c r="F103" s="19" t="n">
        <f aca="false">B103*E103</f>
        <v>300.895</v>
      </c>
      <c r="G103" s="3"/>
      <c r="H103" s="6"/>
    </row>
    <row r="104" customFormat="false" ht="15" hidden="false" customHeight="true" outlineLevel="0" collapsed="false">
      <c r="A104" s="9"/>
      <c r="B104" s="17" t="n">
        <v>0.008</v>
      </c>
      <c r="C104" s="3" t="s">
        <v>10</v>
      </c>
      <c r="D104" s="9" t="s">
        <v>86</v>
      </c>
      <c r="E104" s="18" t="n">
        <v>1784</v>
      </c>
      <c r="F104" s="19" t="n">
        <f aca="false">B104*E104</f>
        <v>14.272</v>
      </c>
      <c r="G104" s="3"/>
      <c r="H104" s="6"/>
    </row>
    <row r="105" customFormat="false" ht="15" hidden="false" customHeight="true" outlineLevel="0" collapsed="false">
      <c r="A105" s="9"/>
      <c r="B105" s="17" t="n">
        <v>0.7</v>
      </c>
      <c r="C105" s="3" t="s">
        <v>6</v>
      </c>
      <c r="D105" s="9" t="s">
        <v>14</v>
      </c>
      <c r="E105" s="18" t="n">
        <v>150.5</v>
      </c>
      <c r="F105" s="19" t="n">
        <f aca="false">B105*E105</f>
        <v>105.35</v>
      </c>
      <c r="G105" s="3"/>
      <c r="H105" s="6"/>
    </row>
    <row r="106" customFormat="false" ht="15" hidden="false" customHeight="true" outlineLevel="0" collapsed="false">
      <c r="A106" s="9"/>
      <c r="B106" s="25" t="n">
        <v>0.018</v>
      </c>
      <c r="C106" s="3" t="s">
        <v>10</v>
      </c>
      <c r="D106" s="9" t="s">
        <v>41</v>
      </c>
      <c r="E106" s="18" t="n">
        <v>1095</v>
      </c>
      <c r="F106" s="19" t="n">
        <f aca="false">B106*E106</f>
        <v>19.71</v>
      </c>
      <c r="G106" s="3"/>
      <c r="H106" s="6"/>
    </row>
    <row r="107" customFormat="false" ht="15" hidden="false" customHeight="true" outlineLevel="0" collapsed="false">
      <c r="A107" s="9"/>
      <c r="B107" s="17" t="n">
        <v>0.1</v>
      </c>
      <c r="C107" s="3" t="s">
        <v>10</v>
      </c>
      <c r="D107" s="9" t="s">
        <v>87</v>
      </c>
      <c r="E107" s="18" t="n">
        <v>3330</v>
      </c>
      <c r="F107" s="23" t="n">
        <f aca="false">B107*E107</f>
        <v>333</v>
      </c>
      <c r="G107" s="3"/>
      <c r="H107" s="6"/>
    </row>
    <row r="108" customFormat="false" ht="15.75" hidden="false" customHeight="false" outlineLevel="0" collapsed="false">
      <c r="A108" s="9"/>
      <c r="B108" s="25"/>
      <c r="C108" s="3"/>
      <c r="D108" s="9"/>
      <c r="E108" s="6"/>
      <c r="F108" s="26" t="n">
        <f aca="false">SUM(F103:F107)</f>
        <v>773.227</v>
      </c>
      <c r="G108" s="3"/>
      <c r="H108" s="6"/>
    </row>
    <row r="109" customFormat="false" ht="15.75" hidden="false" customHeight="false" outlineLevel="0" collapsed="false">
      <c r="A109" s="9"/>
      <c r="B109" s="25" t="s">
        <v>47</v>
      </c>
      <c r="C109" s="43" t="n">
        <v>1</v>
      </c>
      <c r="D109" s="9" t="s">
        <v>69</v>
      </c>
      <c r="E109" s="3"/>
      <c r="F109" s="37"/>
      <c r="G109" s="3"/>
      <c r="H109" s="6"/>
    </row>
    <row r="110" customFormat="false" ht="15.75" hidden="false" customHeight="false" outlineLevel="0" collapsed="false">
      <c r="A110" s="9"/>
      <c r="B110" s="25"/>
      <c r="C110" s="3"/>
      <c r="D110" s="28" t="s">
        <v>77</v>
      </c>
      <c r="E110" s="3"/>
      <c r="F110" s="26" t="n">
        <f aca="false">F108/C109</f>
        <v>773.227</v>
      </c>
      <c r="G110" s="3"/>
      <c r="H110" s="6"/>
    </row>
    <row r="111" customFormat="false" ht="15.75" hidden="false" customHeight="false" outlineLevel="0" collapsed="false">
      <c r="A111" s="9"/>
      <c r="B111" s="25"/>
      <c r="C111" s="3"/>
      <c r="D111" s="28" t="s">
        <v>26</v>
      </c>
      <c r="E111" s="29" t="n">
        <f aca="false">E3</f>
        <v>0.45</v>
      </c>
      <c r="F111" s="26" t="n">
        <f aca="false">F110*E111+F110</f>
        <v>1121.17915</v>
      </c>
      <c r="G111" s="3"/>
      <c r="H111" s="6"/>
    </row>
    <row r="112" customFormat="false" ht="15.75" hidden="false" customHeight="false" outlineLevel="0" collapsed="false">
      <c r="A112" s="9"/>
      <c r="B112" s="25"/>
      <c r="C112" s="3"/>
      <c r="D112" s="28" t="s">
        <v>29</v>
      </c>
      <c r="E112" s="29" t="n">
        <v>0.9</v>
      </c>
      <c r="F112" s="30" t="n">
        <f aca="false">F111*E112+F111</f>
        <v>2130.240385</v>
      </c>
      <c r="G112" s="3"/>
      <c r="H112" s="6"/>
    </row>
    <row r="113" customFormat="false" ht="15.75" hidden="false" customHeight="false" outlineLevel="0" collapsed="false">
      <c r="A113" s="9"/>
      <c r="B113" s="25"/>
      <c r="C113" s="3"/>
      <c r="D113" s="28" t="s">
        <v>32</v>
      </c>
      <c r="E113" s="29" t="n">
        <v>0.21</v>
      </c>
      <c r="F113" s="26" t="n">
        <f aca="false">F112*1.21</f>
        <v>2577.59086585</v>
      </c>
      <c r="G113" s="3"/>
      <c r="H113" s="6"/>
    </row>
    <row r="114" customFormat="false" ht="15" hidden="false" customHeight="true" outlineLevel="0" collapsed="false">
      <c r="A114" s="9"/>
      <c r="B114" s="25"/>
      <c r="D114" s="31" t="s">
        <v>60</v>
      </c>
      <c r="E114" s="3"/>
      <c r="F114" s="32"/>
      <c r="G114" s="3"/>
      <c r="H114" s="6"/>
    </row>
    <row r="115" customFormat="false" ht="16.5" hidden="false" customHeight="true" outlineLevel="0" collapsed="false">
      <c r="A115" s="9"/>
      <c r="B115" s="33"/>
      <c r="C115" s="35"/>
      <c r="D115" s="40"/>
      <c r="E115" s="35" t="s">
        <v>50</v>
      </c>
      <c r="F115" s="41"/>
      <c r="G115" s="3"/>
      <c r="H115" s="6"/>
    </row>
    <row r="116" customFormat="false" ht="15" hidden="false" customHeight="true" outlineLevel="0" collapsed="false">
      <c r="A116" s="9"/>
      <c r="B116" s="3"/>
      <c r="C116" s="31"/>
      <c r="D116" s="9"/>
      <c r="E116" s="3"/>
      <c r="F116" s="3"/>
      <c r="G116" s="3"/>
      <c r="H116" s="6"/>
    </row>
    <row r="117" customFormat="false" ht="15" hidden="false" customHeight="true" outlineLevel="0" collapsed="false">
      <c r="A117" s="9"/>
      <c r="B117" s="3"/>
      <c r="C117" s="31"/>
      <c r="D117" s="9"/>
      <c r="E117" s="3"/>
      <c r="F117" s="3"/>
      <c r="G117" s="3"/>
      <c r="H117" s="6"/>
    </row>
    <row r="118" customFormat="false" ht="15" hidden="false" customHeight="true" outlineLevel="0" collapsed="false">
      <c r="A118" s="9"/>
      <c r="B118" s="3"/>
      <c r="C118" s="31"/>
      <c r="D118" s="9"/>
      <c r="E118" s="3"/>
      <c r="F118" s="3"/>
      <c r="G118" s="3"/>
      <c r="H118" s="6"/>
    </row>
    <row r="119" customFormat="false" ht="16.5" hidden="false" customHeight="true" outlineLevel="0" collapsed="false">
      <c r="A119" s="9"/>
      <c r="B119" s="3"/>
      <c r="C119" s="31"/>
      <c r="D119" s="9"/>
      <c r="E119" s="3"/>
      <c r="F119" s="3"/>
      <c r="G119" s="3"/>
      <c r="H119" s="6"/>
    </row>
    <row r="120" customFormat="false" ht="15.75" hidden="false" customHeight="false" outlineLevel="0" collapsed="false">
      <c r="A120" s="9"/>
      <c r="B120" s="11"/>
      <c r="C120" s="12" t="n">
        <v>8</v>
      </c>
      <c r="D120" s="13" t="s">
        <v>88</v>
      </c>
      <c r="E120" s="45"/>
      <c r="F120" s="46"/>
      <c r="G120" s="3"/>
      <c r="H120" s="6"/>
    </row>
    <row r="121" customFormat="false" ht="15" hidden="false" customHeight="true" outlineLevel="0" collapsed="false">
      <c r="A121" s="9"/>
      <c r="B121" s="17" t="n">
        <v>0.09</v>
      </c>
      <c r="C121" s="3" t="s">
        <v>10</v>
      </c>
      <c r="D121" s="9" t="s">
        <v>89</v>
      </c>
      <c r="E121" s="18" t="n">
        <v>1809</v>
      </c>
      <c r="F121" s="19" t="n">
        <f aca="false">B121*E121</f>
        <v>162.81</v>
      </c>
      <c r="G121" s="6"/>
      <c r="H121" s="6"/>
    </row>
    <row r="122" customFormat="false" ht="15" hidden="false" customHeight="true" outlineLevel="0" collapsed="false">
      <c r="A122" s="9"/>
      <c r="B122" s="17" t="n">
        <v>0.005</v>
      </c>
      <c r="C122" s="3" t="s">
        <v>53</v>
      </c>
      <c r="D122" s="9" t="s">
        <v>90</v>
      </c>
      <c r="E122" s="18" t="n">
        <v>47600</v>
      </c>
      <c r="F122" s="19" t="n">
        <f aca="false">B122*E122</f>
        <v>238</v>
      </c>
      <c r="G122" s="9"/>
      <c r="H122" s="6"/>
    </row>
    <row r="123" customFormat="false" ht="15" hidden="false" customHeight="true" outlineLevel="0" collapsed="false">
      <c r="A123" s="9"/>
      <c r="B123" s="17"/>
      <c r="C123" s="3"/>
      <c r="D123" s="9"/>
      <c r="E123" s="6"/>
      <c r="F123" s="23" t="n">
        <f aca="false">B123*E123</f>
        <v>0</v>
      </c>
      <c r="G123" s="9"/>
      <c r="H123" s="6"/>
    </row>
    <row r="124" customFormat="false" ht="15.75" hidden="false" customHeight="false" outlineLevel="0" collapsed="false">
      <c r="A124" s="9"/>
      <c r="B124" s="25"/>
      <c r="D124" s="9"/>
      <c r="E124" s="9"/>
      <c r="F124" s="26" t="n">
        <f aca="false">SUM(F121:F123)</f>
        <v>400.81</v>
      </c>
      <c r="G124" s="9"/>
      <c r="H124" s="6"/>
    </row>
    <row r="125" customFormat="false" ht="15.75" hidden="false" customHeight="false" outlineLevel="0" collapsed="false">
      <c r="A125" s="9"/>
      <c r="B125" s="25" t="s">
        <v>47</v>
      </c>
      <c r="C125" s="3" t="n">
        <v>1</v>
      </c>
      <c r="D125" s="9" t="s">
        <v>69</v>
      </c>
      <c r="E125" s="3"/>
      <c r="F125" s="37"/>
      <c r="G125" s="9"/>
      <c r="H125" s="6"/>
    </row>
    <row r="126" customFormat="false" ht="15.75" hidden="false" customHeight="false" outlineLevel="0" collapsed="false">
      <c r="A126" s="9"/>
      <c r="B126" s="25"/>
      <c r="C126" s="3"/>
      <c r="D126" s="28" t="s">
        <v>77</v>
      </c>
      <c r="E126" s="3"/>
      <c r="F126" s="26" t="n">
        <f aca="false">F124/C125</f>
        <v>400.81</v>
      </c>
      <c r="G126" s="9"/>
      <c r="H126" s="6"/>
    </row>
    <row r="127" customFormat="false" ht="15.75" hidden="false" customHeight="false" outlineLevel="0" collapsed="false">
      <c r="A127" s="9"/>
      <c r="B127" s="25"/>
      <c r="C127" s="3"/>
      <c r="D127" s="28" t="s">
        <v>26</v>
      </c>
      <c r="E127" s="29" t="n">
        <f aca="false">E3</f>
        <v>0.45</v>
      </c>
      <c r="F127" s="26" t="n">
        <f aca="false">F126*E127+F126</f>
        <v>581.1745</v>
      </c>
      <c r="G127" s="9"/>
      <c r="H127" s="6"/>
    </row>
    <row r="128" customFormat="false" ht="15.75" hidden="false" customHeight="false" outlineLevel="0" collapsed="false">
      <c r="A128" s="9"/>
      <c r="B128" s="25"/>
      <c r="C128" s="3"/>
      <c r="D128" s="28" t="s">
        <v>29</v>
      </c>
      <c r="E128" s="29" t="n">
        <v>0.82</v>
      </c>
      <c r="F128" s="30" t="n">
        <f aca="false">F127*E128+F127</f>
        <v>1057.73759</v>
      </c>
      <c r="G128" s="9"/>
      <c r="H128" s="6"/>
    </row>
    <row r="129" customFormat="false" ht="15.75" hidden="false" customHeight="false" outlineLevel="0" collapsed="false">
      <c r="A129" s="9"/>
      <c r="B129" s="25"/>
      <c r="C129" s="3"/>
      <c r="D129" s="28" t="s">
        <v>32</v>
      </c>
      <c r="E129" s="29" t="n">
        <v>0.21</v>
      </c>
      <c r="F129" s="26" t="n">
        <f aca="false">F128*1.21</f>
        <v>1279.8624839</v>
      </c>
      <c r="G129" s="9"/>
      <c r="H129" s="6"/>
    </row>
    <row r="130" customFormat="false" ht="15.75" hidden="false" customHeight="false" outlineLevel="0" collapsed="false">
      <c r="A130" s="9"/>
      <c r="B130" s="25"/>
      <c r="D130" s="31" t="s">
        <v>91</v>
      </c>
      <c r="E130" s="9"/>
      <c r="F130" s="26"/>
      <c r="G130" s="9"/>
      <c r="H130" s="6"/>
    </row>
    <row r="131" customFormat="false" ht="16.5" hidden="false" customHeight="true" outlineLevel="0" collapsed="false">
      <c r="A131" s="9"/>
      <c r="B131" s="33"/>
      <c r="C131" s="34"/>
      <c r="D131" s="47"/>
      <c r="E131" s="35" t="s">
        <v>92</v>
      </c>
      <c r="F131" s="36"/>
      <c r="G131" s="9"/>
      <c r="H131" s="6"/>
    </row>
    <row r="132" customFormat="false" ht="15" hidden="false" customHeight="true" outlineLevel="0" collapsed="false">
      <c r="A132" s="9"/>
      <c r="B132" s="3"/>
      <c r="C132" s="31"/>
      <c r="D132" s="9"/>
      <c r="E132" s="9"/>
      <c r="F132" s="9"/>
      <c r="G132" s="9"/>
      <c r="H132" s="6"/>
    </row>
    <row r="133" customFormat="false" ht="16.5" hidden="false" customHeight="true" outlineLevel="0" collapsed="false">
      <c r="A133" s="9"/>
      <c r="B133" s="3"/>
      <c r="C133" s="31"/>
      <c r="D133" s="9"/>
      <c r="E133" s="9"/>
      <c r="F133" s="9"/>
      <c r="G133" s="9"/>
      <c r="H133" s="6"/>
    </row>
    <row r="134" customFormat="false" ht="15.75" hidden="false" customHeight="false" outlineLevel="0" collapsed="false">
      <c r="A134" s="9"/>
      <c r="B134" s="11"/>
      <c r="C134" s="12" t="n">
        <v>9</v>
      </c>
      <c r="D134" s="13" t="s">
        <v>93</v>
      </c>
      <c r="E134" s="14"/>
      <c r="F134" s="15"/>
      <c r="G134" s="3"/>
      <c r="H134" s="6"/>
    </row>
    <row r="135" customFormat="false" ht="15" hidden="false" customHeight="true" outlineLevel="0" collapsed="false">
      <c r="A135" s="9"/>
      <c r="B135" s="17" t="n">
        <v>0.09</v>
      </c>
      <c r="C135" s="3" t="s">
        <v>10</v>
      </c>
      <c r="D135" s="9" t="s">
        <v>30</v>
      </c>
      <c r="E135" s="18" t="n">
        <v>1149</v>
      </c>
      <c r="F135" s="19" t="n">
        <f aca="false">B135*E135</f>
        <v>103.41</v>
      </c>
      <c r="G135" s="3"/>
      <c r="H135" s="6"/>
    </row>
    <row r="136" customFormat="false" ht="15" hidden="false" customHeight="true" outlineLevel="0" collapsed="false">
      <c r="A136" s="9"/>
      <c r="B136" s="17" t="n">
        <v>0.1</v>
      </c>
      <c r="C136" s="3" t="s">
        <v>6</v>
      </c>
      <c r="D136" s="9" t="s">
        <v>16</v>
      </c>
      <c r="E136" s="18" t="n">
        <v>1065.5</v>
      </c>
      <c r="F136" s="19" t="n">
        <f aca="false">B136*E136</f>
        <v>106.55</v>
      </c>
      <c r="G136" s="3"/>
      <c r="H136" s="6"/>
    </row>
    <row r="137" customFormat="false" ht="15" hidden="false" customHeight="true" outlineLevel="0" collapsed="false">
      <c r="A137" s="9"/>
      <c r="B137" s="17" t="n">
        <v>0.04</v>
      </c>
      <c r="C137" s="3" t="s">
        <v>10</v>
      </c>
      <c r="D137" s="9" t="s">
        <v>94</v>
      </c>
      <c r="E137" s="42"/>
      <c r="F137" s="19" t="n">
        <f aca="false">B137*E137</f>
        <v>0</v>
      </c>
      <c r="G137" s="3"/>
      <c r="H137" s="6"/>
    </row>
    <row r="138" customFormat="false" ht="15" hidden="false" customHeight="true" outlineLevel="0" collapsed="false">
      <c r="A138" s="9"/>
      <c r="B138" s="17" t="n">
        <v>0.005</v>
      </c>
      <c r="C138" s="3" t="s">
        <v>53</v>
      </c>
      <c r="D138" s="9" t="s">
        <v>90</v>
      </c>
      <c r="E138" s="18" t="n">
        <v>47600</v>
      </c>
      <c r="F138" s="23" t="n">
        <f aca="false">B138*E138</f>
        <v>238</v>
      </c>
      <c r="G138" s="3"/>
      <c r="H138" s="6"/>
    </row>
    <row r="139" customFormat="false" ht="15.75" hidden="false" customHeight="false" outlineLevel="0" collapsed="false">
      <c r="A139" s="9"/>
      <c r="B139" s="25"/>
      <c r="C139" s="3"/>
      <c r="D139" s="9"/>
      <c r="E139" s="3"/>
      <c r="F139" s="26" t="n">
        <f aca="false">SUM(F135:F138)</f>
        <v>447.96</v>
      </c>
      <c r="G139" s="3"/>
      <c r="H139" s="6"/>
    </row>
    <row r="140" customFormat="false" ht="15.75" hidden="false" customHeight="false" outlineLevel="0" collapsed="false">
      <c r="A140" s="9"/>
      <c r="B140" s="25" t="s">
        <v>47</v>
      </c>
      <c r="C140" s="3" t="n">
        <v>1</v>
      </c>
      <c r="D140" s="9" t="s">
        <v>69</v>
      </c>
      <c r="E140" s="3"/>
      <c r="F140" s="37"/>
      <c r="G140" s="3"/>
      <c r="H140" s="6"/>
    </row>
    <row r="141" customFormat="false" ht="15.75" hidden="false" customHeight="false" outlineLevel="0" collapsed="false">
      <c r="A141" s="9"/>
      <c r="B141" s="25"/>
      <c r="C141" s="3"/>
      <c r="D141" s="28" t="s">
        <v>77</v>
      </c>
      <c r="E141" s="3"/>
      <c r="F141" s="26" t="n">
        <f aca="false">F139/C140</f>
        <v>447.96</v>
      </c>
      <c r="G141" s="3"/>
      <c r="H141" s="6"/>
    </row>
    <row r="142" customFormat="false" ht="15.75" hidden="false" customHeight="false" outlineLevel="0" collapsed="false">
      <c r="A142" s="9"/>
      <c r="B142" s="25"/>
      <c r="C142" s="3"/>
      <c r="D142" s="28" t="s">
        <v>26</v>
      </c>
      <c r="E142" s="29" t="n">
        <f aca="false">E3</f>
        <v>0.45</v>
      </c>
      <c r="F142" s="26" t="n">
        <f aca="false">F141*E142+F141</f>
        <v>649.542</v>
      </c>
      <c r="G142" s="3"/>
      <c r="H142" s="6"/>
    </row>
    <row r="143" customFormat="false" ht="15.75" hidden="false" customHeight="false" outlineLevel="0" collapsed="false">
      <c r="A143" s="9"/>
      <c r="B143" s="25"/>
      <c r="C143" s="3"/>
      <c r="D143" s="28" t="s">
        <v>29</v>
      </c>
      <c r="E143" s="29" t="n">
        <v>1.3</v>
      </c>
      <c r="F143" s="30" t="n">
        <f aca="false">F142*E143+F142</f>
        <v>1493.9466</v>
      </c>
      <c r="G143" s="3"/>
      <c r="H143" s="6"/>
    </row>
    <row r="144" customFormat="false" ht="15.75" hidden="false" customHeight="false" outlineLevel="0" collapsed="false">
      <c r="A144" s="9"/>
      <c r="B144" s="25"/>
      <c r="C144" s="3"/>
      <c r="D144" s="28" t="s">
        <v>32</v>
      </c>
      <c r="E144" s="29" t="n">
        <v>0.21</v>
      </c>
      <c r="F144" s="26" t="n">
        <f aca="false">F143*1.21</f>
        <v>1807.675386</v>
      </c>
      <c r="G144" s="3"/>
      <c r="H144" s="6"/>
    </row>
    <row r="145" customFormat="false" ht="15.75" hidden="false" customHeight="false" outlineLevel="0" collapsed="false">
      <c r="A145" s="9"/>
      <c r="B145" s="25"/>
      <c r="C145" s="3"/>
      <c r="D145" s="31" t="s">
        <v>91</v>
      </c>
      <c r="E145" s="29"/>
      <c r="F145" s="26"/>
      <c r="G145" s="3"/>
      <c r="H145" s="6"/>
    </row>
    <row r="146" customFormat="false" ht="16.5" hidden="false" customHeight="true" outlineLevel="0" collapsed="false">
      <c r="A146" s="9"/>
      <c r="B146" s="33"/>
      <c r="C146" s="39"/>
      <c r="D146" s="39"/>
      <c r="E146" s="35" t="s">
        <v>95</v>
      </c>
      <c r="F146" s="48"/>
      <c r="G146" s="3"/>
      <c r="H146" s="6"/>
    </row>
    <row r="147" customFormat="false" ht="15.75" hidden="false" customHeight="false" outlineLevel="0" collapsed="false">
      <c r="A147" s="9"/>
      <c r="B147" s="3"/>
      <c r="C147" s="31"/>
      <c r="D147" s="3"/>
      <c r="E147" s="3"/>
      <c r="F147" s="49"/>
      <c r="G147" s="3"/>
      <c r="H147" s="6"/>
    </row>
    <row r="148" customFormat="false" ht="16.5" hidden="false" customHeight="true" outlineLevel="0" collapsed="false">
      <c r="A148" s="9"/>
      <c r="B148" s="3"/>
      <c r="C148" s="31"/>
      <c r="D148" s="9"/>
      <c r="E148" s="3"/>
      <c r="F148" s="3"/>
      <c r="G148" s="3"/>
      <c r="H148" s="6"/>
    </row>
    <row r="149" customFormat="false" ht="15.75" hidden="false" customHeight="false" outlineLevel="0" collapsed="false">
      <c r="A149" s="9"/>
      <c r="B149" s="11"/>
      <c r="C149" s="12" t="n">
        <v>10</v>
      </c>
      <c r="D149" s="13" t="s">
        <v>96</v>
      </c>
      <c r="E149" s="14"/>
      <c r="F149" s="15"/>
      <c r="G149" s="3"/>
      <c r="H149" s="6"/>
    </row>
    <row r="150" customFormat="false" ht="15" hidden="false" customHeight="true" outlineLevel="0" collapsed="false">
      <c r="A150" s="9"/>
      <c r="B150" s="17" t="n">
        <v>0.05</v>
      </c>
      <c r="C150" s="3" t="s">
        <v>10</v>
      </c>
      <c r="D150" s="9" t="s">
        <v>97</v>
      </c>
      <c r="E150" s="18" t="n">
        <v>15542</v>
      </c>
      <c r="F150" s="19" t="n">
        <f aca="false">B150*E150</f>
        <v>777.1</v>
      </c>
      <c r="G150" s="3"/>
      <c r="H150" s="6"/>
    </row>
    <row r="151" customFormat="false" ht="15" hidden="false" customHeight="true" outlineLevel="0" collapsed="false">
      <c r="A151" s="9"/>
      <c r="B151" s="17" t="n">
        <v>0.035</v>
      </c>
      <c r="C151" s="3" t="s">
        <v>10</v>
      </c>
      <c r="D151" s="9" t="s">
        <v>98</v>
      </c>
      <c r="E151" s="18" t="n">
        <v>8519</v>
      </c>
      <c r="F151" s="19" t="n">
        <f aca="false">B151*E151</f>
        <v>298.165</v>
      </c>
      <c r="G151" s="3"/>
      <c r="H151" s="6"/>
    </row>
    <row r="152" customFormat="false" ht="15" hidden="false" customHeight="true" outlineLevel="0" collapsed="false">
      <c r="A152" s="9"/>
      <c r="B152" s="17" t="n">
        <v>1</v>
      </c>
      <c r="C152" s="3" t="s">
        <v>6</v>
      </c>
      <c r="D152" s="9" t="s">
        <v>18</v>
      </c>
      <c r="E152" s="18" t="n">
        <v>2975</v>
      </c>
      <c r="F152" s="19" t="n">
        <f aca="false">B152*E152</f>
        <v>2975</v>
      </c>
      <c r="G152" s="3"/>
      <c r="H152" s="6"/>
    </row>
    <row r="153" customFormat="false" ht="15" hidden="false" customHeight="true" outlineLevel="0" collapsed="false">
      <c r="A153" s="9"/>
      <c r="B153" s="25" t="n">
        <v>0.005</v>
      </c>
      <c r="C153" s="3" t="s">
        <v>53</v>
      </c>
      <c r="D153" s="9" t="s">
        <v>90</v>
      </c>
      <c r="E153" s="18" t="n">
        <v>47600</v>
      </c>
      <c r="F153" s="23" t="n">
        <f aca="false">B153*E153</f>
        <v>238</v>
      </c>
      <c r="G153" s="3"/>
      <c r="H153" s="6"/>
    </row>
    <row r="154" customFormat="false" ht="15.75" hidden="false" customHeight="false" outlineLevel="0" collapsed="false">
      <c r="A154" s="9"/>
      <c r="B154" s="25"/>
      <c r="C154" s="3"/>
      <c r="D154" s="9"/>
      <c r="E154" s="3"/>
      <c r="F154" s="26" t="n">
        <f aca="false">SUM(F150:F153)</f>
        <v>4288.265</v>
      </c>
      <c r="G154" s="3"/>
      <c r="H154" s="6"/>
    </row>
    <row r="155" customFormat="false" ht="15.75" hidden="false" customHeight="false" outlineLevel="0" collapsed="false">
      <c r="A155" s="9"/>
      <c r="B155" s="25" t="s">
        <v>47</v>
      </c>
      <c r="C155" s="3" t="n">
        <v>1</v>
      </c>
      <c r="D155" s="9" t="s">
        <v>69</v>
      </c>
      <c r="E155" s="3"/>
      <c r="F155" s="37"/>
      <c r="G155" s="3"/>
      <c r="H155" s="6"/>
    </row>
    <row r="156" customFormat="false" ht="15.75" hidden="false" customHeight="false" outlineLevel="0" collapsed="false">
      <c r="A156" s="9"/>
      <c r="B156" s="25"/>
      <c r="C156" s="3"/>
      <c r="D156" s="28" t="s">
        <v>77</v>
      </c>
      <c r="E156" s="3"/>
      <c r="F156" s="26" t="n">
        <f aca="false">F154/C155</f>
        <v>4288.265</v>
      </c>
      <c r="G156" s="3"/>
      <c r="H156" s="6"/>
    </row>
    <row r="157" customFormat="false" ht="15.75" hidden="false" customHeight="false" outlineLevel="0" collapsed="false">
      <c r="A157" s="9"/>
      <c r="B157" s="25"/>
      <c r="C157" s="3"/>
      <c r="D157" s="28" t="s">
        <v>26</v>
      </c>
      <c r="E157" s="29" t="n">
        <f aca="false">E3</f>
        <v>0.45</v>
      </c>
      <c r="F157" s="26" t="n">
        <f aca="false">F156*E157+F156</f>
        <v>6217.98425</v>
      </c>
      <c r="G157" s="3"/>
      <c r="H157" s="6"/>
    </row>
    <row r="158" customFormat="false" ht="15.75" hidden="false" customHeight="false" outlineLevel="0" collapsed="false">
      <c r="A158" s="9"/>
      <c r="B158" s="25"/>
      <c r="C158" s="3"/>
      <c r="D158" s="28" t="s">
        <v>29</v>
      </c>
      <c r="E158" s="29" t="n">
        <v>2.6</v>
      </c>
      <c r="F158" s="30" t="n">
        <f aca="false">F157*E158+F157</f>
        <v>22384.7433</v>
      </c>
      <c r="G158" s="3"/>
      <c r="H158" s="6"/>
    </row>
    <row r="159" customFormat="false" ht="15.75" hidden="false" customHeight="false" outlineLevel="0" collapsed="false">
      <c r="A159" s="9"/>
      <c r="B159" s="25"/>
      <c r="C159" s="3"/>
      <c r="D159" s="28" t="s">
        <v>32</v>
      </c>
      <c r="E159" s="29" t="n">
        <v>0.21</v>
      </c>
      <c r="F159" s="26" t="n">
        <f aca="false">F158*1.21</f>
        <v>27085.539393</v>
      </c>
      <c r="G159" s="3"/>
      <c r="H159" s="6"/>
    </row>
    <row r="160" customFormat="false" ht="15.75" hidden="false" customHeight="false" outlineLevel="0" collapsed="false">
      <c r="A160" s="9"/>
      <c r="B160" s="25"/>
      <c r="C160" s="3"/>
      <c r="D160" s="31" t="s">
        <v>91</v>
      </c>
      <c r="E160" s="29"/>
      <c r="F160" s="26"/>
      <c r="G160" s="3"/>
      <c r="H160" s="6"/>
    </row>
    <row r="161" customFormat="false" ht="16.5" hidden="false" customHeight="true" outlineLevel="0" collapsed="false">
      <c r="A161" s="9"/>
      <c r="B161" s="33"/>
      <c r="C161" s="35"/>
      <c r="D161" s="40"/>
      <c r="E161" s="35" t="s">
        <v>99</v>
      </c>
      <c r="F161" s="41"/>
      <c r="G161" s="3"/>
      <c r="H161" s="6"/>
    </row>
    <row r="162" customFormat="false" ht="15" hidden="false" customHeight="true" outlineLevel="0" collapsed="false">
      <c r="A162" s="9"/>
      <c r="B162" s="3"/>
      <c r="C162" s="31"/>
      <c r="D162" s="9"/>
      <c r="E162" s="3"/>
      <c r="F162" s="3"/>
      <c r="G162" s="3"/>
      <c r="H162" s="6"/>
    </row>
    <row r="163" customFormat="false" ht="16.5" hidden="false" customHeight="true" outlineLevel="0" collapsed="false">
      <c r="A163" s="9"/>
      <c r="B163" s="3"/>
      <c r="C163" s="31"/>
      <c r="D163" s="9"/>
      <c r="E163" s="3"/>
      <c r="F163" s="3"/>
      <c r="G163" s="3"/>
      <c r="H163" s="6"/>
    </row>
    <row r="164" customFormat="false" ht="15.75" hidden="false" customHeight="false" outlineLevel="0" collapsed="false">
      <c r="A164" s="9"/>
      <c r="B164" s="11"/>
      <c r="C164" s="12" t="n">
        <v>11</v>
      </c>
      <c r="D164" s="13" t="s">
        <v>100</v>
      </c>
      <c r="E164" s="45"/>
      <c r="F164" s="46"/>
      <c r="G164" s="9"/>
      <c r="H164" s="6"/>
    </row>
    <row r="165" customFormat="false" ht="15" hidden="false" customHeight="true" outlineLevel="0" collapsed="false">
      <c r="A165" s="9"/>
      <c r="B165" s="17" t="n">
        <v>5</v>
      </c>
      <c r="C165" s="9" t="s">
        <v>10</v>
      </c>
      <c r="D165" s="9" t="s">
        <v>101</v>
      </c>
      <c r="E165" s="18" t="n">
        <v>7900</v>
      </c>
      <c r="F165" s="19" t="n">
        <f aca="false">B165*E165</f>
        <v>39500</v>
      </c>
      <c r="G165" s="3"/>
      <c r="H165" s="6"/>
    </row>
    <row r="166" customFormat="false" ht="15" hidden="false" customHeight="true" outlineLevel="0" collapsed="false">
      <c r="A166" s="9"/>
      <c r="B166" s="17" t="n">
        <v>1.5</v>
      </c>
      <c r="C166" s="9" t="s">
        <v>53</v>
      </c>
      <c r="D166" s="9" t="s">
        <v>55</v>
      </c>
      <c r="E166" s="18" t="n">
        <v>1967.85333333333</v>
      </c>
      <c r="F166" s="19" t="n">
        <f aca="false">B166*E166</f>
        <v>2951.78</v>
      </c>
      <c r="G166" s="3"/>
      <c r="H166" s="6"/>
    </row>
    <row r="167" customFormat="false" ht="15" hidden="false" customHeight="true" outlineLevel="0" collapsed="false">
      <c r="A167" s="9"/>
      <c r="B167" s="17" t="n">
        <v>2</v>
      </c>
      <c r="C167" s="9" t="s">
        <v>6</v>
      </c>
      <c r="D167" s="9" t="s">
        <v>19</v>
      </c>
      <c r="E167" s="18" t="n">
        <v>2231</v>
      </c>
      <c r="F167" s="19" t="n">
        <f aca="false">B167*E167</f>
        <v>4462</v>
      </c>
      <c r="G167" s="3"/>
      <c r="H167" s="6"/>
    </row>
    <row r="168" customFormat="false" ht="15" hidden="false" customHeight="true" outlineLevel="0" collapsed="false">
      <c r="A168" s="9"/>
      <c r="B168" s="17" t="n">
        <v>0.4</v>
      </c>
      <c r="C168" s="9" t="s">
        <v>53</v>
      </c>
      <c r="D168" s="9" t="s">
        <v>54</v>
      </c>
      <c r="E168" s="42"/>
      <c r="F168" s="19" t="n">
        <f aca="false">B168*E168</f>
        <v>0</v>
      </c>
      <c r="G168" s="3"/>
      <c r="H168" s="6"/>
    </row>
    <row r="169" customFormat="false" ht="15" hidden="false" customHeight="true" outlineLevel="0" collapsed="false">
      <c r="A169" s="9"/>
      <c r="B169" s="17" t="n">
        <v>0.8</v>
      </c>
      <c r="C169" s="9" t="s">
        <v>10</v>
      </c>
      <c r="D169" s="9" t="s">
        <v>30</v>
      </c>
      <c r="E169" s="18" t="n">
        <v>1149</v>
      </c>
      <c r="F169" s="19" t="n">
        <f aca="false">B169*E169</f>
        <v>919.2</v>
      </c>
      <c r="G169" s="3"/>
      <c r="H169" s="6"/>
    </row>
    <row r="170" customFormat="false" ht="15" hidden="false" customHeight="true" outlineLevel="0" collapsed="false">
      <c r="A170" s="9"/>
      <c r="B170" s="17" t="n">
        <v>0.85</v>
      </c>
      <c r="C170" s="9" t="s">
        <v>10</v>
      </c>
      <c r="D170" s="9" t="s">
        <v>102</v>
      </c>
      <c r="E170" s="18" t="n">
        <v>1505</v>
      </c>
      <c r="F170" s="19" t="n">
        <f aca="false">B170*E170</f>
        <v>1279.25</v>
      </c>
      <c r="G170" s="3"/>
      <c r="H170" s="6"/>
    </row>
    <row r="171" customFormat="false" ht="15" hidden="false" customHeight="true" outlineLevel="0" collapsed="false">
      <c r="A171" s="9"/>
      <c r="B171" s="17" t="n">
        <v>0.8</v>
      </c>
      <c r="C171" s="9" t="s">
        <v>10</v>
      </c>
      <c r="D171" s="9" t="s">
        <v>41</v>
      </c>
      <c r="E171" s="18" t="n">
        <v>1095</v>
      </c>
      <c r="F171" s="23" t="n">
        <f aca="false">B171*E171</f>
        <v>876</v>
      </c>
      <c r="G171" s="3"/>
      <c r="H171" s="6"/>
    </row>
    <row r="172" customFormat="false" ht="15.75" hidden="false" customHeight="false" outlineLevel="0" collapsed="false">
      <c r="A172" s="9"/>
      <c r="B172" s="50"/>
      <c r="C172" s="9"/>
      <c r="D172" s="9"/>
      <c r="E172" s="3"/>
      <c r="F172" s="26" t="n">
        <f aca="false">SUM(F165:F169)</f>
        <v>47832.98</v>
      </c>
      <c r="G172" s="3"/>
      <c r="H172" s="6"/>
    </row>
    <row r="173" customFormat="false" ht="15.75" hidden="false" customHeight="false" outlineLevel="0" collapsed="false">
      <c r="A173" s="9"/>
      <c r="B173" s="25" t="s">
        <v>47</v>
      </c>
      <c r="C173" s="51" t="n">
        <v>75</v>
      </c>
      <c r="D173" s="9" t="s">
        <v>69</v>
      </c>
      <c r="E173" s="3"/>
      <c r="F173" s="37"/>
      <c r="G173" s="3"/>
      <c r="H173" s="6"/>
    </row>
    <row r="174" customFormat="false" ht="15.75" hidden="false" customHeight="false" outlineLevel="0" collapsed="false">
      <c r="A174" s="9"/>
      <c r="B174" s="25"/>
      <c r="C174" s="3"/>
      <c r="D174" s="28" t="s">
        <v>77</v>
      </c>
      <c r="E174" s="3"/>
      <c r="F174" s="26" t="n">
        <f aca="false">F172/C173</f>
        <v>637.773066666667</v>
      </c>
      <c r="G174" s="3"/>
      <c r="H174" s="6"/>
    </row>
    <row r="175" customFormat="false" ht="15.75" hidden="false" customHeight="false" outlineLevel="0" collapsed="false">
      <c r="A175" s="9"/>
      <c r="B175" s="25"/>
      <c r="C175" s="3"/>
      <c r="D175" s="28" t="s">
        <v>26</v>
      </c>
      <c r="E175" s="29" t="n">
        <f aca="false">E3</f>
        <v>0.45</v>
      </c>
      <c r="F175" s="26" t="n">
        <f aca="false">F174*E175+F174</f>
        <v>924.770946666667</v>
      </c>
      <c r="G175" s="3"/>
      <c r="H175" s="6"/>
    </row>
    <row r="176" customFormat="false" ht="15.75" hidden="false" customHeight="false" outlineLevel="0" collapsed="false">
      <c r="A176" s="9"/>
      <c r="B176" s="25"/>
      <c r="C176" s="3"/>
      <c r="D176" s="28" t="s">
        <v>29</v>
      </c>
      <c r="E176" s="29" t="n">
        <v>0.9</v>
      </c>
      <c r="F176" s="30" t="n">
        <f aca="false">F175*E176+F175</f>
        <v>1757.06479866667</v>
      </c>
      <c r="G176" s="3"/>
      <c r="H176" s="6"/>
    </row>
    <row r="177" customFormat="false" ht="15.75" hidden="false" customHeight="false" outlineLevel="0" collapsed="false">
      <c r="A177" s="9"/>
      <c r="B177" s="25"/>
      <c r="C177" s="3"/>
      <c r="D177" s="28" t="s">
        <v>32</v>
      </c>
      <c r="E177" s="29" t="n">
        <v>0.21</v>
      </c>
      <c r="F177" s="26" t="n">
        <f aca="false">F176*1.21</f>
        <v>2126.04840638667</v>
      </c>
      <c r="G177" s="3"/>
      <c r="H177" s="6"/>
    </row>
    <row r="178" customFormat="false" ht="15.75" hidden="false" customHeight="false" outlineLevel="0" collapsed="false">
      <c r="A178" s="9"/>
      <c r="B178" s="25"/>
      <c r="C178" s="3"/>
      <c r="D178" s="31" t="s">
        <v>91</v>
      </c>
      <c r="E178" s="29"/>
      <c r="F178" s="26"/>
      <c r="G178" s="3"/>
      <c r="H178" s="6"/>
    </row>
    <row r="179" customFormat="false" ht="16.5" hidden="false" customHeight="true" outlineLevel="0" collapsed="false">
      <c r="A179" s="9"/>
      <c r="B179" s="33"/>
      <c r="C179" s="39"/>
      <c r="D179" s="52"/>
      <c r="E179" s="35" t="s">
        <v>103</v>
      </c>
      <c r="F179" s="48"/>
      <c r="G179" s="3"/>
      <c r="H179" s="6"/>
    </row>
    <row r="180" customFormat="false" ht="15.75" hidden="false" customHeight="false" outlineLevel="0" collapsed="false">
      <c r="A180" s="9"/>
      <c r="B180" s="3"/>
      <c r="C180" s="3"/>
      <c r="D180" s="28"/>
      <c r="E180" s="31"/>
      <c r="F180" s="53"/>
      <c r="G180" s="3"/>
      <c r="H180" s="6"/>
    </row>
    <row r="181" customFormat="false" ht="16.5" hidden="false" customHeight="true" outlineLevel="0" collapsed="false">
      <c r="A181" s="9"/>
      <c r="B181" s="3"/>
      <c r="C181" s="9"/>
      <c r="D181" s="9"/>
      <c r="E181" s="54"/>
      <c r="F181" s="3"/>
      <c r="G181" s="3"/>
      <c r="H181" s="6"/>
    </row>
    <row r="182" customFormat="false" ht="15.75" hidden="false" customHeight="false" outlineLevel="0" collapsed="false">
      <c r="A182" s="9"/>
      <c r="B182" s="11"/>
      <c r="C182" s="12" t="n">
        <v>12</v>
      </c>
      <c r="D182" s="13" t="s">
        <v>104</v>
      </c>
      <c r="E182" s="14"/>
      <c r="F182" s="15"/>
      <c r="G182" s="8"/>
      <c r="H182" s="6"/>
    </row>
    <row r="183" customFormat="false" ht="15" hidden="false" customHeight="true" outlineLevel="0" collapsed="false">
      <c r="A183" s="9"/>
      <c r="B183" s="17" t="n">
        <v>2</v>
      </c>
      <c r="C183" s="3" t="s">
        <v>10</v>
      </c>
      <c r="D183" s="9" t="s">
        <v>52</v>
      </c>
      <c r="E183" s="18" t="n">
        <v>1599</v>
      </c>
      <c r="F183" s="19" t="n">
        <f aca="false">B183*E183</f>
        <v>3198</v>
      </c>
      <c r="G183" s="3"/>
      <c r="H183" s="6"/>
    </row>
    <row r="184" customFormat="false" ht="15" hidden="false" customHeight="true" outlineLevel="0" collapsed="false">
      <c r="A184" s="9"/>
      <c r="B184" s="17" t="n">
        <v>0.5</v>
      </c>
      <c r="C184" s="3" t="s">
        <v>10</v>
      </c>
      <c r="D184" s="9" t="s">
        <v>54</v>
      </c>
      <c r="E184" s="42"/>
      <c r="F184" s="19" t="n">
        <f aca="false">B184*E184</f>
        <v>0</v>
      </c>
      <c r="G184" s="3"/>
      <c r="H184" s="6"/>
    </row>
    <row r="185" customFormat="false" ht="15" hidden="false" customHeight="true" outlineLevel="0" collapsed="false">
      <c r="A185" s="9"/>
      <c r="B185" s="17" t="n">
        <v>2</v>
      </c>
      <c r="C185" s="3" t="s">
        <v>10</v>
      </c>
      <c r="D185" s="9" t="s">
        <v>55</v>
      </c>
      <c r="E185" s="18" t="n">
        <v>1967.85333333333</v>
      </c>
      <c r="F185" s="19" t="n">
        <f aca="false">B185*E185</f>
        <v>3935.70666666666</v>
      </c>
      <c r="G185" s="3"/>
      <c r="H185" s="6"/>
    </row>
    <row r="186" customFormat="false" ht="15" hidden="false" customHeight="true" outlineLevel="0" collapsed="false">
      <c r="A186" s="9"/>
      <c r="B186" s="17" t="n">
        <v>0.4</v>
      </c>
      <c r="C186" s="3" t="s">
        <v>10</v>
      </c>
      <c r="D186" s="9" t="s">
        <v>74</v>
      </c>
      <c r="E186" s="18" t="n">
        <v>1149</v>
      </c>
      <c r="F186" s="19" t="n">
        <f aca="false">B186*E186</f>
        <v>459.6</v>
      </c>
      <c r="G186" s="3"/>
      <c r="H186" s="6"/>
    </row>
    <row r="187" customFormat="false" ht="15" hidden="false" customHeight="true" outlineLevel="0" collapsed="false">
      <c r="A187" s="9"/>
      <c r="B187" s="17" t="n">
        <v>0.7</v>
      </c>
      <c r="C187" s="3" t="s">
        <v>10</v>
      </c>
      <c r="D187" s="9" t="s">
        <v>41</v>
      </c>
      <c r="E187" s="18" t="n">
        <v>1095</v>
      </c>
      <c r="F187" s="23" t="n">
        <f aca="false">B187*E187</f>
        <v>766.5</v>
      </c>
      <c r="G187" s="3"/>
      <c r="H187" s="6"/>
    </row>
    <row r="188" customFormat="false" ht="15.75" hidden="false" customHeight="false" outlineLevel="0" collapsed="false">
      <c r="A188" s="9"/>
      <c r="B188" s="25"/>
      <c r="C188" s="3"/>
      <c r="D188" s="9"/>
      <c r="E188" s="3"/>
      <c r="F188" s="26" t="n">
        <f aca="false">SUM(F183:F187)</f>
        <v>8359.80666666666</v>
      </c>
      <c r="G188" s="3"/>
      <c r="H188" s="6"/>
    </row>
    <row r="189" customFormat="false" ht="15.75" hidden="false" customHeight="false" outlineLevel="0" collapsed="false">
      <c r="A189" s="9"/>
      <c r="B189" s="25" t="s">
        <v>47</v>
      </c>
      <c r="C189" s="51" t="n">
        <v>24</v>
      </c>
      <c r="D189" s="9" t="s">
        <v>105</v>
      </c>
      <c r="E189" s="3"/>
      <c r="F189" s="37"/>
      <c r="G189" s="3"/>
      <c r="H189" s="6"/>
    </row>
    <row r="190" customFormat="false" ht="15.75" hidden="false" customHeight="false" outlineLevel="0" collapsed="false">
      <c r="A190" s="9"/>
      <c r="B190" s="25"/>
      <c r="C190" s="3"/>
      <c r="D190" s="28" t="s">
        <v>77</v>
      </c>
      <c r="E190" s="3"/>
      <c r="F190" s="26" t="n">
        <f aca="false">F188/C189</f>
        <v>348.325277777778</v>
      </c>
      <c r="G190" s="3"/>
      <c r="H190" s="6"/>
    </row>
    <row r="191" customFormat="false" ht="15.75" hidden="false" customHeight="false" outlineLevel="0" collapsed="false">
      <c r="A191" s="9"/>
      <c r="B191" s="25"/>
      <c r="C191" s="3"/>
      <c r="D191" s="28" t="s">
        <v>26</v>
      </c>
      <c r="E191" s="29" t="n">
        <f aca="false">E3</f>
        <v>0.45</v>
      </c>
      <c r="F191" s="26" t="n">
        <f aca="false">F190*E191+F190</f>
        <v>505.071652777777</v>
      </c>
      <c r="G191" s="3"/>
      <c r="H191" s="6"/>
    </row>
    <row r="192" customFormat="false" ht="15.75" hidden="false" customHeight="false" outlineLevel="0" collapsed="false">
      <c r="A192" s="9"/>
      <c r="B192" s="25"/>
      <c r="C192" s="3"/>
      <c r="D192" s="28" t="s">
        <v>29</v>
      </c>
      <c r="E192" s="29" t="n">
        <v>1.25</v>
      </c>
      <c r="F192" s="30" t="n">
        <f aca="false">F191*E192+F191</f>
        <v>1136.41121875</v>
      </c>
      <c r="G192" s="3"/>
      <c r="H192" s="6"/>
    </row>
    <row r="193" customFormat="false" ht="15.75" hidden="false" customHeight="false" outlineLevel="0" collapsed="false">
      <c r="A193" s="9"/>
      <c r="B193" s="25"/>
      <c r="C193" s="3"/>
      <c r="D193" s="28" t="s">
        <v>32</v>
      </c>
      <c r="E193" s="29" t="n">
        <v>0.21</v>
      </c>
      <c r="F193" s="26" t="n">
        <f aca="false">F192*1.21</f>
        <v>1375.0575746875</v>
      </c>
      <c r="G193" s="3"/>
      <c r="H193" s="6"/>
    </row>
    <row r="194" customFormat="false" ht="15" hidden="false" customHeight="true" outlineLevel="0" collapsed="false">
      <c r="A194" s="9"/>
      <c r="B194" s="25"/>
      <c r="C194" s="31" t="s">
        <v>106</v>
      </c>
      <c r="D194" s="9"/>
      <c r="E194" s="3"/>
      <c r="F194" s="32"/>
      <c r="G194" s="3"/>
      <c r="H194" s="6"/>
    </row>
    <row r="195" customFormat="false" ht="16.5" hidden="false" customHeight="true" outlineLevel="0" collapsed="false">
      <c r="A195" s="9"/>
      <c r="B195" s="33"/>
      <c r="C195" s="35"/>
      <c r="D195" s="40"/>
      <c r="E195" s="35" t="s">
        <v>107</v>
      </c>
      <c r="F195" s="41"/>
      <c r="G195" s="3"/>
      <c r="H195" s="6"/>
    </row>
    <row r="196" customFormat="false" ht="16.5" hidden="false" customHeight="true" outlineLevel="0" collapsed="false">
      <c r="A196" s="9"/>
      <c r="B196" s="3"/>
      <c r="C196" s="31"/>
      <c r="D196" s="9"/>
      <c r="E196" s="3"/>
      <c r="F196" s="3"/>
      <c r="G196" s="3"/>
      <c r="H196" s="6"/>
    </row>
    <row r="197" customFormat="false" ht="15.75" hidden="false" customHeight="false" outlineLevel="0" collapsed="false">
      <c r="A197" s="9"/>
      <c r="B197" s="11"/>
      <c r="C197" s="12" t="n">
        <v>13</v>
      </c>
      <c r="D197" s="13" t="s">
        <v>108</v>
      </c>
      <c r="E197" s="14"/>
      <c r="F197" s="15"/>
      <c r="G197" s="8"/>
      <c r="H197" s="6"/>
    </row>
    <row r="198" customFormat="false" ht="15" hidden="false" customHeight="true" outlineLevel="0" collapsed="false">
      <c r="A198" s="9"/>
      <c r="B198" s="55"/>
      <c r="C198" s="3" t="s">
        <v>10</v>
      </c>
      <c r="D198" s="9" t="s">
        <v>85</v>
      </c>
      <c r="E198" s="18" t="n">
        <v>4298.5</v>
      </c>
      <c r="F198" s="19" t="n">
        <f aca="false">B198*E198</f>
        <v>0</v>
      </c>
      <c r="G198" s="3"/>
      <c r="H198" s="6"/>
    </row>
    <row r="199" customFormat="false" ht="15" hidden="false" customHeight="true" outlineLevel="0" collapsed="false">
      <c r="A199" s="9"/>
      <c r="B199" s="55"/>
      <c r="C199" s="3" t="s">
        <v>10</v>
      </c>
      <c r="D199" s="9" t="s">
        <v>109</v>
      </c>
      <c r="E199" s="42"/>
      <c r="F199" s="19" t="n">
        <f aca="false">B199*E199</f>
        <v>0</v>
      </c>
      <c r="G199" s="3"/>
      <c r="H199" s="6"/>
    </row>
    <row r="200" customFormat="false" ht="15" hidden="false" customHeight="true" outlineLevel="0" collapsed="false">
      <c r="A200" s="9"/>
      <c r="B200" s="17"/>
      <c r="C200" s="3" t="s">
        <v>10</v>
      </c>
      <c r="D200" s="9" t="s">
        <v>41</v>
      </c>
      <c r="E200" s="18" t="n">
        <v>1095</v>
      </c>
      <c r="F200" s="19" t="n">
        <f aca="false">B200*E200</f>
        <v>0</v>
      </c>
      <c r="G200" s="3"/>
      <c r="H200" s="6"/>
    </row>
    <row r="201" customFormat="false" ht="15" hidden="false" customHeight="true" outlineLevel="0" collapsed="false">
      <c r="A201" s="9"/>
      <c r="B201" s="17"/>
      <c r="C201" s="3" t="s">
        <v>10</v>
      </c>
      <c r="D201" s="9" t="s">
        <v>102</v>
      </c>
      <c r="E201" s="18" t="n">
        <v>1505</v>
      </c>
      <c r="F201" s="19" t="n">
        <f aca="false">B201*E201</f>
        <v>0</v>
      </c>
      <c r="G201" s="3"/>
      <c r="H201" s="6"/>
    </row>
    <row r="202" customFormat="false" ht="15" hidden="false" customHeight="true" outlineLevel="0" collapsed="false">
      <c r="A202" s="9"/>
      <c r="B202" s="55"/>
      <c r="C202" s="3" t="s">
        <v>10</v>
      </c>
      <c r="D202" s="9" t="s">
        <v>75</v>
      </c>
      <c r="E202" s="18" t="n">
        <v>1799</v>
      </c>
      <c r="F202" s="23" t="n">
        <f aca="false">B202*E202</f>
        <v>0</v>
      </c>
      <c r="G202" s="3"/>
      <c r="H202" s="6"/>
    </row>
    <row r="203" customFormat="false" ht="15.75" hidden="false" customHeight="false" outlineLevel="0" collapsed="false">
      <c r="A203" s="9"/>
      <c r="B203" s="25"/>
      <c r="C203" s="3"/>
      <c r="D203" s="9"/>
      <c r="E203" s="3"/>
      <c r="F203" s="26" t="n">
        <f aca="false">SUM(F198:F202)</f>
        <v>0</v>
      </c>
      <c r="G203" s="3"/>
      <c r="H203" s="6"/>
    </row>
    <row r="204" customFormat="false" ht="15.75" hidden="false" customHeight="false" outlineLevel="0" collapsed="false">
      <c r="A204" s="9"/>
      <c r="B204" s="25" t="s">
        <v>47</v>
      </c>
      <c r="C204" s="51" t="n">
        <v>0</v>
      </c>
      <c r="D204" s="9" t="s">
        <v>105</v>
      </c>
      <c r="E204" s="3"/>
      <c r="F204" s="37"/>
      <c r="G204" s="3"/>
      <c r="H204" s="6"/>
    </row>
    <row r="205" customFormat="false" ht="15.75" hidden="false" customHeight="false" outlineLevel="0" collapsed="false">
      <c r="A205" s="9"/>
      <c r="B205" s="25"/>
      <c r="C205" s="3"/>
      <c r="D205" s="28" t="s">
        <v>77</v>
      </c>
      <c r="E205" s="3"/>
      <c r="F205" s="26" t="e">
        <f aca="false">F203/C204</f>
        <v>#DIV/0!</v>
      </c>
      <c r="G205" s="3"/>
      <c r="H205" s="6"/>
    </row>
    <row r="206" customFormat="false" ht="15.75" hidden="false" customHeight="false" outlineLevel="0" collapsed="false">
      <c r="A206" s="9"/>
      <c r="B206" s="25"/>
      <c r="C206" s="3"/>
      <c r="D206" s="28" t="s">
        <v>26</v>
      </c>
      <c r="E206" s="29" t="n">
        <f aca="false">E3</f>
        <v>0.45</v>
      </c>
      <c r="F206" s="26" t="e">
        <f aca="false">F205*E206+F205</f>
        <v>#DIV/0!</v>
      </c>
      <c r="G206" s="3"/>
      <c r="H206" s="6"/>
    </row>
    <row r="207" customFormat="false" ht="15.75" hidden="false" customHeight="false" outlineLevel="0" collapsed="false">
      <c r="A207" s="9"/>
      <c r="B207" s="25"/>
      <c r="C207" s="3"/>
      <c r="D207" s="28" t="s">
        <v>29</v>
      </c>
      <c r="E207" s="29" t="n">
        <f aca="false">E4</f>
        <v>1.6</v>
      </c>
      <c r="F207" s="30" t="e">
        <f aca="false">F206*E207+F206</f>
        <v>#DIV/0!</v>
      </c>
      <c r="G207" s="3"/>
      <c r="H207" s="6"/>
    </row>
    <row r="208" customFormat="false" ht="15.75" hidden="false" customHeight="false" outlineLevel="0" collapsed="false">
      <c r="A208" s="9"/>
      <c r="B208" s="25"/>
      <c r="C208" s="3"/>
      <c r="D208" s="28" t="s">
        <v>32</v>
      </c>
      <c r="E208" s="29" t="n">
        <v>0.21</v>
      </c>
      <c r="F208" s="26" t="e">
        <f aca="false">F207*1.21</f>
        <v>#DIV/0!</v>
      </c>
      <c r="G208" s="3"/>
      <c r="H208" s="6"/>
    </row>
    <row r="209" customFormat="false" ht="15.75" hidden="false" customHeight="false" outlineLevel="0" collapsed="false">
      <c r="A209" s="9"/>
      <c r="B209" s="25"/>
      <c r="C209" s="3"/>
      <c r="D209" s="31" t="s">
        <v>106</v>
      </c>
      <c r="E209" s="9"/>
      <c r="F209" s="26"/>
      <c r="G209" s="3"/>
      <c r="H209" s="6"/>
    </row>
    <row r="210" customFormat="false" ht="16.5" hidden="false" customHeight="true" outlineLevel="0" collapsed="false">
      <c r="A210" s="9"/>
      <c r="B210" s="33"/>
      <c r="C210" s="35"/>
      <c r="D210" s="40"/>
      <c r="E210" s="35" t="s">
        <v>110</v>
      </c>
      <c r="F210" s="41"/>
      <c r="G210" s="3"/>
      <c r="H210" s="6"/>
    </row>
    <row r="211" customFormat="false" ht="16.5" hidden="false" customHeight="true" outlineLevel="0" collapsed="false">
      <c r="A211" s="9"/>
      <c r="B211" s="3"/>
      <c r="C211" s="31"/>
      <c r="D211" s="9"/>
      <c r="E211" s="3"/>
      <c r="F211" s="3"/>
      <c r="G211" s="3"/>
      <c r="H211" s="6"/>
    </row>
    <row r="212" customFormat="false" ht="15.75" hidden="false" customHeight="false" outlineLevel="0" collapsed="false">
      <c r="A212" s="9"/>
      <c r="B212" s="11"/>
      <c r="C212" s="12" t="n">
        <v>14</v>
      </c>
      <c r="D212" s="13" t="s">
        <v>111</v>
      </c>
      <c r="E212" s="14"/>
      <c r="F212" s="15"/>
      <c r="G212" s="8"/>
      <c r="H212" s="6"/>
    </row>
    <row r="213" customFormat="false" ht="15" hidden="false" customHeight="true" outlineLevel="0" collapsed="false">
      <c r="A213" s="9"/>
      <c r="B213" s="17" t="n">
        <v>3.5</v>
      </c>
      <c r="C213" s="3" t="s">
        <v>10</v>
      </c>
      <c r="D213" s="9" t="s">
        <v>112</v>
      </c>
      <c r="E213" s="42"/>
      <c r="F213" s="19" t="n">
        <f aca="false">B213*E213</f>
        <v>0</v>
      </c>
      <c r="G213" s="3"/>
      <c r="H213" s="6"/>
    </row>
    <row r="214" customFormat="false" ht="15" hidden="false" customHeight="true" outlineLevel="0" collapsed="false">
      <c r="A214" s="9"/>
      <c r="B214" s="17" t="n">
        <v>1</v>
      </c>
      <c r="C214" s="3" t="s">
        <v>53</v>
      </c>
      <c r="D214" s="9" t="s">
        <v>55</v>
      </c>
      <c r="E214" s="18" t="n">
        <v>1967.85333333333</v>
      </c>
      <c r="F214" s="19" t="n">
        <f aca="false">B214*E214</f>
        <v>1967.85333333333</v>
      </c>
      <c r="G214" s="3"/>
      <c r="H214" s="6"/>
    </row>
    <row r="215" customFormat="false" ht="15" hidden="false" customHeight="true" outlineLevel="0" collapsed="false">
      <c r="A215" s="9"/>
      <c r="B215" s="17" t="n">
        <v>0.3</v>
      </c>
      <c r="C215" s="3" t="s">
        <v>53</v>
      </c>
      <c r="D215" s="9" t="s">
        <v>54</v>
      </c>
      <c r="E215" s="42"/>
      <c r="F215" s="19" t="n">
        <f aca="false">B215*E215</f>
        <v>0</v>
      </c>
      <c r="G215" s="3"/>
      <c r="H215" s="6"/>
    </row>
    <row r="216" customFormat="false" ht="15" hidden="false" customHeight="true" outlineLevel="0" collapsed="false">
      <c r="A216" s="9"/>
      <c r="B216" s="17" t="n">
        <v>0.7</v>
      </c>
      <c r="C216" s="3" t="s">
        <v>10</v>
      </c>
      <c r="D216" s="9" t="s">
        <v>41</v>
      </c>
      <c r="E216" s="18" t="n">
        <v>1095</v>
      </c>
      <c r="F216" s="19" t="n">
        <f aca="false">B216*E216</f>
        <v>766.5</v>
      </c>
      <c r="G216" s="3"/>
      <c r="H216" s="6"/>
    </row>
    <row r="217" customFormat="false" ht="15" hidden="false" customHeight="true" outlineLevel="0" collapsed="false">
      <c r="A217" s="9"/>
      <c r="B217" s="17" t="n">
        <v>0.7</v>
      </c>
      <c r="C217" s="3" t="s">
        <v>10</v>
      </c>
      <c r="D217" s="9" t="s">
        <v>102</v>
      </c>
      <c r="E217" s="18" t="n">
        <v>1505</v>
      </c>
      <c r="F217" s="19" t="n">
        <f aca="false">B217*E217</f>
        <v>1053.5</v>
      </c>
      <c r="G217" s="3"/>
      <c r="H217" s="6"/>
    </row>
    <row r="218" customFormat="false" ht="15" hidden="false" customHeight="true" outlineLevel="0" collapsed="false">
      <c r="A218" s="9"/>
      <c r="B218" s="17" t="n">
        <v>0.7</v>
      </c>
      <c r="C218" s="3" t="s">
        <v>10</v>
      </c>
      <c r="D218" s="9" t="s">
        <v>74</v>
      </c>
      <c r="E218" s="18" t="n">
        <v>1149</v>
      </c>
      <c r="F218" s="19" t="n">
        <f aca="false">B218*E218</f>
        <v>804.3</v>
      </c>
      <c r="G218" s="3"/>
      <c r="H218" s="6"/>
    </row>
    <row r="219" customFormat="false" ht="15" hidden="false" customHeight="true" outlineLevel="0" collapsed="false">
      <c r="A219" s="9"/>
      <c r="B219" s="17" t="n">
        <v>0.5</v>
      </c>
      <c r="C219" s="3" t="s">
        <v>53</v>
      </c>
      <c r="D219" s="9" t="s">
        <v>113</v>
      </c>
      <c r="E219" s="18" t="n">
        <v>5533.33333333333</v>
      </c>
      <c r="F219" s="23" t="n">
        <f aca="false">B219*E219</f>
        <v>2766.66666666667</v>
      </c>
      <c r="G219" s="3"/>
      <c r="H219" s="6"/>
    </row>
    <row r="220" customFormat="false" ht="15.75" hidden="false" customHeight="false" outlineLevel="0" collapsed="false">
      <c r="A220" s="9"/>
      <c r="B220" s="25"/>
      <c r="C220" s="3"/>
      <c r="D220" s="9"/>
      <c r="E220" s="3"/>
      <c r="F220" s="26" t="n">
        <f aca="false">SUM(F213:F219)</f>
        <v>7358.82</v>
      </c>
      <c r="G220" s="3"/>
      <c r="H220" s="6"/>
    </row>
    <row r="221" customFormat="false" ht="15.75" hidden="false" customHeight="false" outlineLevel="0" collapsed="false">
      <c r="A221" s="9"/>
      <c r="B221" s="25" t="s">
        <v>47</v>
      </c>
      <c r="C221" s="51" t="n">
        <v>42</v>
      </c>
      <c r="D221" s="9" t="s">
        <v>105</v>
      </c>
      <c r="E221" s="3"/>
      <c r="F221" s="37"/>
      <c r="G221" s="3"/>
      <c r="H221" s="6"/>
    </row>
    <row r="222" customFormat="false" ht="15.75" hidden="false" customHeight="false" outlineLevel="0" collapsed="false">
      <c r="A222" s="9"/>
      <c r="B222" s="25"/>
      <c r="C222" s="3"/>
      <c r="D222" s="28" t="s">
        <v>77</v>
      </c>
      <c r="E222" s="3"/>
      <c r="F222" s="26" t="n">
        <f aca="false">F220/C221</f>
        <v>175.21</v>
      </c>
      <c r="G222" s="3"/>
      <c r="H222" s="6"/>
    </row>
    <row r="223" customFormat="false" ht="15.75" hidden="false" customHeight="false" outlineLevel="0" collapsed="false">
      <c r="A223" s="9"/>
      <c r="B223" s="25"/>
      <c r="C223" s="3"/>
      <c r="D223" s="28" t="s">
        <v>26</v>
      </c>
      <c r="E223" s="29" t="n">
        <f aca="false">E3</f>
        <v>0.45</v>
      </c>
      <c r="F223" s="26" t="n">
        <f aca="false">F222*E223+F222</f>
        <v>254.0545</v>
      </c>
      <c r="G223" s="3"/>
      <c r="H223" s="6"/>
    </row>
    <row r="224" customFormat="false" ht="15.75" hidden="false" customHeight="false" outlineLevel="0" collapsed="false">
      <c r="A224" s="9"/>
      <c r="B224" s="25"/>
      <c r="C224" s="3"/>
      <c r="D224" s="28" t="s">
        <v>29</v>
      </c>
      <c r="E224" s="29" t="n">
        <v>2.25</v>
      </c>
      <c r="F224" s="30" t="n">
        <f aca="false">F223*E224+F223</f>
        <v>825.677125</v>
      </c>
      <c r="G224" s="3"/>
      <c r="H224" s="6"/>
    </row>
    <row r="225" customFormat="false" ht="15.75" hidden="false" customHeight="false" outlineLevel="0" collapsed="false">
      <c r="A225" s="9"/>
      <c r="B225" s="25"/>
      <c r="C225" s="3"/>
      <c r="D225" s="28" t="s">
        <v>32</v>
      </c>
      <c r="E225" s="29" t="n">
        <v>0.21</v>
      </c>
      <c r="F225" s="26" t="n">
        <f aca="false">F224*1.21</f>
        <v>999.069321249999</v>
      </c>
      <c r="G225" s="3"/>
      <c r="H225" s="6"/>
    </row>
    <row r="226" customFormat="false" ht="15.75" hidden="false" customHeight="false" outlineLevel="0" collapsed="false">
      <c r="A226" s="9"/>
      <c r="B226" s="25"/>
      <c r="C226" s="31" t="s">
        <v>114</v>
      </c>
      <c r="D226" s="9"/>
      <c r="E226" s="3"/>
      <c r="F226" s="26"/>
      <c r="G226" s="3"/>
      <c r="H226" s="6"/>
    </row>
    <row r="227" customFormat="false" ht="16.5" hidden="false" customHeight="true" outlineLevel="0" collapsed="false">
      <c r="A227" s="9"/>
      <c r="B227" s="33"/>
      <c r="C227" s="35"/>
      <c r="D227" s="40"/>
      <c r="E227" s="35" t="s">
        <v>115</v>
      </c>
      <c r="F227" s="48"/>
      <c r="G227" s="3"/>
      <c r="H227" s="6"/>
    </row>
    <row r="228" customFormat="false" ht="16.5" hidden="false" customHeight="true" outlineLevel="0" collapsed="false">
      <c r="A228" s="9"/>
      <c r="B228" s="3"/>
      <c r="C228" s="31"/>
      <c r="D228" s="9"/>
      <c r="E228" s="3"/>
      <c r="F228" s="53"/>
      <c r="G228" s="3"/>
      <c r="H228" s="6"/>
    </row>
    <row r="229" customFormat="false" ht="15.75" hidden="false" customHeight="false" outlineLevel="0" collapsed="false">
      <c r="B229" s="11"/>
      <c r="C229" s="12" t="n">
        <v>15</v>
      </c>
      <c r="D229" s="13" t="s">
        <v>116</v>
      </c>
      <c r="E229" s="14"/>
      <c r="F229" s="15"/>
    </row>
    <row r="230" customFormat="false" ht="15" hidden="false" customHeight="true" outlineLevel="0" collapsed="false">
      <c r="B230" s="17" t="n">
        <v>2</v>
      </c>
      <c r="C230" s="3" t="s">
        <v>10</v>
      </c>
      <c r="D230" s="9" t="s">
        <v>73</v>
      </c>
      <c r="E230" s="18" t="n">
        <v>1365</v>
      </c>
      <c r="F230" s="19" t="n">
        <f aca="false">B230*E230</f>
        <v>2730</v>
      </c>
    </row>
    <row r="231" customFormat="false" ht="15" hidden="false" customHeight="true" outlineLevel="0" collapsed="false">
      <c r="B231" s="17" t="n">
        <v>0.45</v>
      </c>
      <c r="C231" s="3" t="s">
        <v>10</v>
      </c>
      <c r="D231" s="9" t="s">
        <v>41</v>
      </c>
      <c r="E231" s="18" t="n">
        <v>1095</v>
      </c>
      <c r="F231" s="19" t="n">
        <f aca="false">B231*E231</f>
        <v>492.75</v>
      </c>
    </row>
    <row r="232" customFormat="false" ht="15" hidden="false" customHeight="true" outlineLevel="0" collapsed="false">
      <c r="B232" s="17" t="n">
        <v>0.3</v>
      </c>
      <c r="C232" s="3" t="s">
        <v>10</v>
      </c>
      <c r="D232" s="9" t="s">
        <v>74</v>
      </c>
      <c r="E232" s="18" t="n">
        <v>1149</v>
      </c>
      <c r="F232" s="19" t="n">
        <f aca="false">B232*E232</f>
        <v>344.7</v>
      </c>
    </row>
    <row r="233" customFormat="false" ht="15" hidden="false" customHeight="true" outlineLevel="0" collapsed="false">
      <c r="B233" s="17" t="n">
        <v>0.3</v>
      </c>
      <c r="C233" s="3" t="s">
        <v>10</v>
      </c>
      <c r="D233" s="9" t="s">
        <v>75</v>
      </c>
      <c r="E233" s="18" t="n">
        <v>1799</v>
      </c>
      <c r="F233" s="19" t="n">
        <f aca="false">B233*E233</f>
        <v>539.7</v>
      </c>
    </row>
    <row r="234" customFormat="false" ht="15" hidden="false" customHeight="true" outlineLevel="0" collapsed="false">
      <c r="B234" s="17" t="n">
        <v>0.5</v>
      </c>
      <c r="C234" s="3" t="s">
        <v>53</v>
      </c>
      <c r="D234" s="9" t="s">
        <v>113</v>
      </c>
      <c r="E234" s="18" t="n">
        <v>5533.33333333333</v>
      </c>
      <c r="F234" s="19" t="n">
        <f aca="false">B234*E234</f>
        <v>2766.66666666667</v>
      </c>
    </row>
    <row r="235" customFormat="false" ht="15.75" hidden="false" customHeight="false" outlineLevel="0" collapsed="false">
      <c r="B235" s="25"/>
      <c r="C235" s="3"/>
      <c r="D235" s="9"/>
      <c r="E235" s="3"/>
      <c r="F235" s="26" t="n">
        <f aca="false">SUM(F230:F234)</f>
        <v>6873.81666666667</v>
      </c>
    </row>
    <row r="236" customFormat="false" ht="15.75" hidden="false" customHeight="false" outlineLevel="0" collapsed="false">
      <c r="B236" s="25" t="s">
        <v>47</v>
      </c>
      <c r="C236" s="56" t="n">
        <v>12.5</v>
      </c>
      <c r="D236" s="9" t="s">
        <v>69</v>
      </c>
      <c r="E236" s="3"/>
      <c r="F236" s="37"/>
    </row>
    <row r="237" customFormat="false" ht="15.75" hidden="false" customHeight="false" outlineLevel="0" collapsed="false">
      <c r="B237" s="25"/>
      <c r="C237" s="3"/>
      <c r="D237" s="28" t="s">
        <v>77</v>
      </c>
      <c r="E237" s="3"/>
      <c r="F237" s="26" t="n">
        <f aca="false">F235/C236</f>
        <v>549.905333333333</v>
      </c>
    </row>
    <row r="238" customFormat="false" ht="15.75" hidden="false" customHeight="false" outlineLevel="0" collapsed="false">
      <c r="B238" s="25"/>
      <c r="C238" s="3"/>
      <c r="D238" s="28" t="s">
        <v>26</v>
      </c>
      <c r="E238" s="29" t="n">
        <f aca="false">E3</f>
        <v>0.45</v>
      </c>
      <c r="F238" s="26" t="n">
        <f aca="false">F237*E238+F237</f>
        <v>797.362733333333</v>
      </c>
    </row>
    <row r="239" customFormat="false" ht="15.75" hidden="false" customHeight="false" outlineLevel="0" collapsed="false">
      <c r="B239" s="25"/>
      <c r="C239" s="3"/>
      <c r="D239" s="28" t="s">
        <v>29</v>
      </c>
      <c r="E239" s="29" t="n">
        <v>2.2</v>
      </c>
      <c r="F239" s="30" t="n">
        <f aca="false">F238*E239+F238</f>
        <v>2551.56074666667</v>
      </c>
    </row>
    <row r="240" customFormat="false" ht="15.75" hidden="false" customHeight="false" outlineLevel="0" collapsed="false">
      <c r="B240" s="25"/>
      <c r="C240" s="3"/>
      <c r="D240" s="28" t="s">
        <v>32</v>
      </c>
      <c r="E240" s="29" t="n">
        <v>0.21</v>
      </c>
      <c r="F240" s="26" t="n">
        <f aca="false">F239*1.21</f>
        <v>3087.38850346667</v>
      </c>
    </row>
    <row r="241" customFormat="false" ht="15.75" hidden="false" customHeight="false" outlineLevel="0" collapsed="false">
      <c r="B241" s="25"/>
      <c r="C241" s="31" t="s">
        <v>114</v>
      </c>
      <c r="D241" s="9"/>
      <c r="E241" s="3"/>
      <c r="F241" s="26"/>
    </row>
    <row r="242" customFormat="false" ht="16.5" hidden="false" customHeight="true" outlineLevel="0" collapsed="false">
      <c r="B242" s="33"/>
      <c r="C242" s="35"/>
      <c r="D242" s="40"/>
      <c r="E242" s="35" t="s">
        <v>115</v>
      </c>
      <c r="F242" s="48"/>
    </row>
    <row r="244" customFormat="false" ht="15.75" hidden="false" customHeight="false" outlineLevel="0" collapsed="false">
      <c r="B244" s="11"/>
      <c r="C244" s="12" t="n">
        <v>16</v>
      </c>
      <c r="D244" s="13" t="s">
        <v>117</v>
      </c>
      <c r="E244" s="14"/>
      <c r="F244" s="15"/>
    </row>
    <row r="245" customFormat="false" ht="15" hidden="false" customHeight="true" outlineLevel="0" collapsed="false">
      <c r="B245" s="17" t="n">
        <v>4</v>
      </c>
      <c r="C245" s="3" t="s">
        <v>10</v>
      </c>
      <c r="D245" s="9" t="s">
        <v>85</v>
      </c>
      <c r="E245" s="18" t="n">
        <v>4298.5</v>
      </c>
      <c r="F245" s="19" t="n">
        <f aca="false">B245*E245</f>
        <v>17194</v>
      </c>
    </row>
    <row r="246" customFormat="false" ht="15" hidden="false" customHeight="true" outlineLevel="0" collapsed="false">
      <c r="B246" s="17" t="n">
        <v>0.05</v>
      </c>
      <c r="C246" s="3" t="s">
        <v>10</v>
      </c>
      <c r="D246" s="9" t="s">
        <v>86</v>
      </c>
      <c r="E246" s="18" t="n">
        <v>1784</v>
      </c>
      <c r="F246" s="19" t="n">
        <f aca="false">B246*E246</f>
        <v>89.2</v>
      </c>
    </row>
    <row r="247" customFormat="false" ht="15" hidden="false" customHeight="true" outlineLevel="0" collapsed="false">
      <c r="B247" s="17" t="n">
        <v>4</v>
      </c>
      <c r="C247" s="3" t="s">
        <v>6</v>
      </c>
      <c r="D247" s="9" t="s">
        <v>14</v>
      </c>
      <c r="E247" s="18" t="n">
        <v>150.5</v>
      </c>
      <c r="F247" s="19" t="n">
        <f aca="false">B247*E247</f>
        <v>602</v>
      </c>
    </row>
    <row r="248" customFormat="false" ht="15" hidden="false" customHeight="true" outlineLevel="0" collapsed="false">
      <c r="B248" s="17" t="n">
        <v>0.5</v>
      </c>
      <c r="C248" s="3" t="s">
        <v>10</v>
      </c>
      <c r="D248" s="9" t="s">
        <v>41</v>
      </c>
      <c r="E248" s="18" t="n">
        <v>1095</v>
      </c>
      <c r="F248" s="19" t="n">
        <f aca="false">B248*E248</f>
        <v>547.5</v>
      </c>
    </row>
    <row r="249" customFormat="false" ht="15.75" hidden="false" customHeight="false" outlineLevel="0" collapsed="false">
      <c r="B249" s="25"/>
      <c r="C249" s="3"/>
      <c r="D249" s="9"/>
      <c r="E249" s="3"/>
      <c r="F249" s="26" t="n">
        <f aca="false">SUM(F245:F248)</f>
        <v>18432.7</v>
      </c>
    </row>
    <row r="250" customFormat="false" ht="15.75" hidden="false" customHeight="false" outlineLevel="0" collapsed="false">
      <c r="B250" s="25" t="s">
        <v>47</v>
      </c>
      <c r="C250" s="56" t="n">
        <v>57</v>
      </c>
      <c r="D250" s="9" t="s">
        <v>48</v>
      </c>
      <c r="E250" s="3"/>
      <c r="F250" s="37"/>
    </row>
    <row r="251" customFormat="false" ht="15.75" hidden="false" customHeight="false" outlineLevel="0" collapsed="false">
      <c r="B251" s="25"/>
      <c r="C251" s="3"/>
      <c r="D251" s="28" t="s">
        <v>77</v>
      </c>
      <c r="E251" s="3"/>
      <c r="F251" s="26" t="n">
        <f aca="false">F249/C250</f>
        <v>323.380701754386</v>
      </c>
    </row>
    <row r="252" customFormat="false" ht="15.75" hidden="false" customHeight="false" outlineLevel="0" collapsed="false">
      <c r="B252" s="25"/>
      <c r="C252" s="3"/>
      <c r="D252" s="28" t="s">
        <v>26</v>
      </c>
      <c r="E252" s="29" t="n">
        <f aca="false">E3</f>
        <v>0.45</v>
      </c>
      <c r="F252" s="26" t="n">
        <f aca="false">F251*E252+F251</f>
        <v>468.90201754386</v>
      </c>
    </row>
    <row r="253" customFormat="false" ht="15.75" hidden="false" customHeight="false" outlineLevel="0" collapsed="false">
      <c r="B253" s="25"/>
      <c r="C253" s="3"/>
      <c r="D253" s="28" t="s">
        <v>29</v>
      </c>
      <c r="E253" s="29" t="n">
        <v>3.4</v>
      </c>
      <c r="F253" s="30" t="n">
        <f aca="false">F252*E253+F252</f>
        <v>2063.16887719298</v>
      </c>
    </row>
    <row r="254" customFormat="false" ht="15.75" hidden="false" customHeight="false" outlineLevel="0" collapsed="false">
      <c r="B254" s="25"/>
      <c r="C254" s="3"/>
      <c r="D254" s="28" t="s">
        <v>32</v>
      </c>
      <c r="E254" s="29" t="n">
        <v>0.21</v>
      </c>
      <c r="F254" s="26" t="n">
        <f aca="false">F253*1.21</f>
        <v>2496.43434140351</v>
      </c>
    </row>
    <row r="255" customFormat="false" ht="15.75" hidden="false" customHeight="false" outlineLevel="0" collapsed="false">
      <c r="B255" s="25"/>
      <c r="C255" s="31" t="s">
        <v>114</v>
      </c>
      <c r="D255" s="9"/>
      <c r="E255" s="3"/>
      <c r="F255" s="26"/>
    </row>
    <row r="256" customFormat="false" ht="16.5" hidden="false" customHeight="true" outlineLevel="0" collapsed="false">
      <c r="B256" s="33"/>
      <c r="C256" s="35"/>
      <c r="D256" s="40"/>
      <c r="E256" s="35" t="s">
        <v>115</v>
      </c>
      <c r="F256" s="48"/>
    </row>
    <row r="258" customFormat="false" ht="15.75" hidden="false" customHeight="false" outlineLevel="0" collapsed="false">
      <c r="B258" s="11"/>
      <c r="C258" s="12" t="n">
        <v>17</v>
      </c>
      <c r="D258" s="13" t="s">
        <v>118</v>
      </c>
      <c r="E258" s="14"/>
      <c r="F258" s="15"/>
    </row>
    <row r="259" customFormat="false" ht="15" hidden="false" customHeight="true" outlineLevel="0" collapsed="false">
      <c r="B259" s="17" t="n">
        <v>0.8</v>
      </c>
      <c r="C259" s="3" t="s">
        <v>10</v>
      </c>
      <c r="D259" s="9" t="s">
        <v>119</v>
      </c>
      <c r="E259" s="18" t="n">
        <v>12666.6666666667</v>
      </c>
      <c r="F259" s="19" t="n">
        <f aca="false">B259*E259</f>
        <v>10133.3333333334</v>
      </c>
    </row>
    <row r="260" customFormat="false" ht="15" hidden="false" customHeight="true" outlineLevel="0" collapsed="false">
      <c r="B260" s="17" t="n">
        <v>2.5</v>
      </c>
      <c r="C260" s="3" t="s">
        <v>53</v>
      </c>
      <c r="D260" s="9" t="s">
        <v>55</v>
      </c>
      <c r="E260" s="18" t="n">
        <v>1967.85333333333</v>
      </c>
      <c r="F260" s="19" t="n">
        <f aca="false">B260*E260</f>
        <v>4919.63333333333</v>
      </c>
    </row>
    <row r="261" customFormat="false" ht="15" hidden="false" customHeight="true" outlineLevel="0" collapsed="false">
      <c r="B261" s="17" t="n">
        <v>1</v>
      </c>
      <c r="C261" s="3" t="s">
        <v>6</v>
      </c>
      <c r="D261" s="9" t="s">
        <v>19</v>
      </c>
      <c r="E261" s="18" t="n">
        <v>2231</v>
      </c>
      <c r="F261" s="19" t="n">
        <f aca="false">B261*E261</f>
        <v>2231</v>
      </c>
    </row>
    <row r="262" customFormat="false" ht="15.75" hidden="false" customHeight="false" outlineLevel="0" collapsed="false">
      <c r="B262" s="25"/>
      <c r="C262" s="3"/>
      <c r="D262" s="9"/>
      <c r="E262" s="3"/>
      <c r="F262" s="26" t="n">
        <f aca="false">SUM(F259:F261)</f>
        <v>17283.9666666667</v>
      </c>
    </row>
    <row r="263" customFormat="false" ht="15.75" hidden="false" customHeight="false" outlineLevel="0" collapsed="false">
      <c r="B263" s="25" t="s">
        <v>47</v>
      </c>
      <c r="C263" s="51" t="n">
        <v>12</v>
      </c>
      <c r="D263" s="9" t="s">
        <v>105</v>
      </c>
      <c r="E263" s="3"/>
      <c r="F263" s="37"/>
    </row>
    <row r="264" customFormat="false" ht="15.75" hidden="false" customHeight="false" outlineLevel="0" collapsed="false">
      <c r="B264" s="25"/>
      <c r="C264" s="3"/>
      <c r="D264" s="28" t="s">
        <v>77</v>
      </c>
      <c r="E264" s="3"/>
      <c r="F264" s="26" t="n">
        <f aca="false">F262/C263</f>
        <v>1440.33055555556</v>
      </c>
    </row>
    <row r="265" customFormat="false" ht="15.75" hidden="false" customHeight="false" outlineLevel="0" collapsed="false">
      <c r="B265" s="25"/>
      <c r="C265" s="3"/>
      <c r="D265" s="28" t="s">
        <v>26</v>
      </c>
      <c r="E265" s="29" t="n">
        <f aca="false">E3</f>
        <v>0.45</v>
      </c>
      <c r="F265" s="26" t="n">
        <f aca="false">F264*E265+F264</f>
        <v>2088.47930555556</v>
      </c>
    </row>
    <row r="266" customFormat="false" ht="15.75" hidden="false" customHeight="false" outlineLevel="0" collapsed="false">
      <c r="B266" s="25"/>
      <c r="C266" s="3"/>
      <c r="D266" s="28" t="s">
        <v>29</v>
      </c>
      <c r="E266" s="29" t="n">
        <v>1.35</v>
      </c>
      <c r="F266" s="30" t="n">
        <f aca="false">F265*E266+F265</f>
        <v>4907.92636805556</v>
      </c>
    </row>
    <row r="267" customFormat="false" ht="15.75" hidden="false" customHeight="false" outlineLevel="0" collapsed="false">
      <c r="B267" s="25"/>
      <c r="C267" s="3"/>
      <c r="D267" s="28" t="s">
        <v>32</v>
      </c>
      <c r="E267" s="29" t="n">
        <v>0.21</v>
      </c>
      <c r="F267" s="26" t="n">
        <f aca="false">F266*1.21</f>
        <v>5938.59090534723</v>
      </c>
    </row>
    <row r="268" customFormat="false" ht="15.75" hidden="false" customHeight="false" outlineLevel="0" collapsed="false">
      <c r="B268" s="25"/>
      <c r="C268" s="31" t="s">
        <v>114</v>
      </c>
      <c r="D268" s="9"/>
      <c r="E268" s="3"/>
      <c r="F268" s="26"/>
    </row>
    <row r="269" customFormat="false" ht="16.5" hidden="false" customHeight="true" outlineLevel="0" collapsed="false">
      <c r="B269" s="33"/>
      <c r="C269" s="35"/>
      <c r="D269" s="40"/>
      <c r="E269" s="35" t="s">
        <v>115</v>
      </c>
      <c r="F269" s="48"/>
    </row>
    <row r="271" customFormat="false" ht="15.75" hidden="false" customHeight="false" outlineLevel="0" collapsed="false">
      <c r="B271" s="11"/>
      <c r="C271" s="12" t="n">
        <v>18</v>
      </c>
      <c r="D271" s="13" t="s">
        <v>120</v>
      </c>
      <c r="E271" s="14"/>
      <c r="F271" s="15"/>
    </row>
    <row r="272" customFormat="false" ht="15" hidden="false" customHeight="true" outlineLevel="0" collapsed="false">
      <c r="B272" s="17"/>
      <c r="C272" s="3" t="s">
        <v>10</v>
      </c>
      <c r="D272" s="9" t="s">
        <v>41</v>
      </c>
      <c r="E272" s="18" t="n">
        <v>1095</v>
      </c>
      <c r="F272" s="19" t="n">
        <f aca="false">B272*E272</f>
        <v>0</v>
      </c>
    </row>
    <row r="273" customFormat="false" ht="15" hidden="false" customHeight="true" outlineLevel="0" collapsed="false">
      <c r="B273" s="17"/>
      <c r="C273" s="3" t="s">
        <v>10</v>
      </c>
      <c r="D273" s="9" t="s">
        <v>121</v>
      </c>
      <c r="E273" s="18" t="n">
        <v>6999</v>
      </c>
      <c r="F273" s="19" t="n">
        <f aca="false">B273*E273</f>
        <v>0</v>
      </c>
    </row>
    <row r="274" customFormat="false" ht="15" hidden="false" customHeight="true" outlineLevel="0" collapsed="false">
      <c r="B274" s="17"/>
      <c r="C274" s="3" t="s">
        <v>53</v>
      </c>
      <c r="D274" s="9" t="s">
        <v>122</v>
      </c>
      <c r="E274" s="18" t="n">
        <v>5576.92307692308</v>
      </c>
      <c r="F274" s="19" t="n">
        <f aca="false">B274*E274</f>
        <v>0</v>
      </c>
    </row>
    <row r="275" customFormat="false" ht="15" hidden="false" customHeight="true" outlineLevel="0" collapsed="false">
      <c r="B275" s="17"/>
      <c r="C275" s="3" t="s">
        <v>10</v>
      </c>
      <c r="D275" s="9" t="s">
        <v>123</v>
      </c>
      <c r="E275" s="18" t="n">
        <v>1910</v>
      </c>
      <c r="F275" s="19" t="n">
        <f aca="false">B275*E275</f>
        <v>0</v>
      </c>
    </row>
    <row r="276" customFormat="false" ht="15" hidden="false" customHeight="true" outlineLevel="0" collapsed="false">
      <c r="B276" s="17"/>
      <c r="C276" s="3" t="s">
        <v>10</v>
      </c>
      <c r="D276" s="9" t="s">
        <v>18</v>
      </c>
      <c r="E276" s="18" t="n">
        <v>2975</v>
      </c>
      <c r="F276" s="19" t="n">
        <f aca="false">B276*E276</f>
        <v>0</v>
      </c>
    </row>
    <row r="277" customFormat="false" ht="15.75" hidden="false" customHeight="false" outlineLevel="0" collapsed="false">
      <c r="B277" s="25"/>
      <c r="C277" s="3"/>
      <c r="D277" s="9"/>
      <c r="E277" s="3"/>
      <c r="F277" s="26" t="n">
        <f aca="false">SUM(F272:F276)</f>
        <v>0</v>
      </c>
    </row>
    <row r="278" customFormat="false" ht="15.75" hidden="false" customHeight="false" outlineLevel="0" collapsed="false">
      <c r="B278" s="25" t="s">
        <v>47</v>
      </c>
      <c r="C278" s="51" t="n">
        <v>0</v>
      </c>
      <c r="D278" s="9" t="s">
        <v>105</v>
      </c>
      <c r="E278" s="3"/>
      <c r="F278" s="37"/>
    </row>
    <row r="279" customFormat="false" ht="15.75" hidden="false" customHeight="false" outlineLevel="0" collapsed="false">
      <c r="B279" s="25"/>
      <c r="C279" s="3"/>
      <c r="D279" s="28" t="s">
        <v>77</v>
      </c>
      <c r="E279" s="3"/>
      <c r="F279" s="26" t="e">
        <f aca="false">F277/C278</f>
        <v>#DIV/0!</v>
      </c>
    </row>
    <row r="280" customFormat="false" ht="15.75" hidden="false" customHeight="false" outlineLevel="0" collapsed="false">
      <c r="B280" s="25"/>
      <c r="C280" s="3"/>
      <c r="D280" s="28" t="s">
        <v>26</v>
      </c>
      <c r="E280" s="29" t="n">
        <f aca="false">E3</f>
        <v>0.45</v>
      </c>
      <c r="F280" s="26" t="e">
        <f aca="false">F279*E280+F279</f>
        <v>#DIV/0!</v>
      </c>
    </row>
    <row r="281" customFormat="false" ht="15.75" hidden="false" customHeight="false" outlineLevel="0" collapsed="false">
      <c r="B281" s="25"/>
      <c r="C281" s="3"/>
      <c r="D281" s="28" t="s">
        <v>29</v>
      </c>
      <c r="E281" s="29" t="n">
        <f aca="false">E4</f>
        <v>1.6</v>
      </c>
      <c r="F281" s="30" t="e">
        <f aca="false">F280*E281+F280</f>
        <v>#DIV/0!</v>
      </c>
    </row>
    <row r="282" customFormat="false" ht="15.75" hidden="false" customHeight="false" outlineLevel="0" collapsed="false">
      <c r="B282" s="25"/>
      <c r="C282" s="3"/>
      <c r="D282" s="28" t="s">
        <v>32</v>
      </c>
      <c r="E282" s="29" t="n">
        <v>0.21</v>
      </c>
      <c r="F282" s="26" t="e">
        <f aca="false">F281*1.21</f>
        <v>#DIV/0!</v>
      </c>
    </row>
    <row r="283" customFormat="false" ht="15.75" hidden="false" customHeight="false" outlineLevel="0" collapsed="false">
      <c r="B283" s="25"/>
      <c r="C283" s="31" t="s">
        <v>114</v>
      </c>
      <c r="D283" s="9"/>
      <c r="E283" s="3"/>
      <c r="F283" s="26"/>
    </row>
    <row r="284" customFormat="false" ht="16.5" hidden="false" customHeight="true" outlineLevel="0" collapsed="false">
      <c r="B284" s="33"/>
      <c r="C284" s="35"/>
      <c r="D284" s="40"/>
      <c r="E284" s="35" t="s">
        <v>124</v>
      </c>
      <c r="F284" s="48"/>
    </row>
    <row r="286" customFormat="false" ht="15.75" hidden="false" customHeight="false" outlineLevel="0" collapsed="false">
      <c r="B286" s="11"/>
      <c r="C286" s="12" t="n">
        <v>19</v>
      </c>
      <c r="D286" s="13" t="s">
        <v>125</v>
      </c>
      <c r="E286" s="14"/>
      <c r="F286" s="15"/>
    </row>
    <row r="287" customFormat="false" ht="15" hidden="false" customHeight="true" outlineLevel="0" collapsed="false">
      <c r="B287" s="17" t="n">
        <v>0.1</v>
      </c>
      <c r="C287" s="3" t="s">
        <v>10</v>
      </c>
      <c r="D287" s="9" t="s">
        <v>30</v>
      </c>
      <c r="E287" s="18" t="n">
        <v>1149</v>
      </c>
      <c r="F287" s="19" t="n">
        <f aca="false">B287*E287</f>
        <v>114.9</v>
      </c>
    </row>
    <row r="288" customFormat="false" ht="15" hidden="false" customHeight="true" outlineLevel="0" collapsed="false">
      <c r="B288" s="17" t="n">
        <v>0.25</v>
      </c>
      <c r="C288" s="3" t="s">
        <v>6</v>
      </c>
      <c r="D288" s="9" t="s">
        <v>16</v>
      </c>
      <c r="E288" s="18" t="n">
        <v>1065.5</v>
      </c>
      <c r="F288" s="19" t="n">
        <f aca="false">B288*E288</f>
        <v>266.375</v>
      </c>
    </row>
    <row r="289" customFormat="false" ht="15" hidden="false" customHeight="true" outlineLevel="0" collapsed="false">
      <c r="B289" s="17" t="n">
        <v>0.04</v>
      </c>
      <c r="C289" s="3" t="s">
        <v>10</v>
      </c>
      <c r="D289" s="9" t="s">
        <v>126</v>
      </c>
      <c r="E289" s="42"/>
      <c r="F289" s="19" t="n">
        <f aca="false">B289*E289</f>
        <v>0</v>
      </c>
    </row>
    <row r="290" customFormat="false" ht="15" hidden="false" customHeight="true" outlineLevel="0" collapsed="false">
      <c r="B290" s="17" t="n">
        <v>0.08</v>
      </c>
      <c r="C290" s="3" t="s">
        <v>10</v>
      </c>
      <c r="D290" s="9" t="s">
        <v>94</v>
      </c>
      <c r="E290" s="42"/>
      <c r="F290" s="19" t="n">
        <f aca="false">B290*E290</f>
        <v>0</v>
      </c>
    </row>
    <row r="291" customFormat="false" ht="15" hidden="false" customHeight="true" outlineLevel="0" collapsed="false">
      <c r="B291" s="17" t="n">
        <v>0.01</v>
      </c>
      <c r="C291" s="3" t="s">
        <v>53</v>
      </c>
      <c r="D291" s="9" t="s">
        <v>90</v>
      </c>
      <c r="E291" s="18" t="n">
        <v>47600</v>
      </c>
      <c r="F291" s="19" t="n">
        <f aca="false">B291*E291</f>
        <v>476</v>
      </c>
    </row>
    <row r="292" customFormat="false" ht="15.75" hidden="false" customHeight="false" outlineLevel="0" collapsed="false">
      <c r="B292" s="25"/>
      <c r="C292" s="3"/>
      <c r="D292" s="9"/>
      <c r="E292" s="3"/>
      <c r="F292" s="26" t="n">
        <f aca="false">SUM(F287:F291)</f>
        <v>857.275</v>
      </c>
    </row>
    <row r="293" customFormat="false" ht="15.75" hidden="false" customHeight="false" outlineLevel="0" collapsed="false">
      <c r="B293" s="25" t="s">
        <v>47</v>
      </c>
      <c r="C293" s="51" t="n">
        <v>1</v>
      </c>
      <c r="D293" s="9" t="s">
        <v>105</v>
      </c>
      <c r="E293" s="3"/>
      <c r="F293" s="37"/>
    </row>
    <row r="294" customFormat="false" ht="15.75" hidden="false" customHeight="false" outlineLevel="0" collapsed="false">
      <c r="B294" s="25"/>
      <c r="C294" s="3"/>
      <c r="D294" s="28" t="s">
        <v>77</v>
      </c>
      <c r="E294" s="3"/>
      <c r="F294" s="26" t="n">
        <f aca="false">F292/C293</f>
        <v>857.275</v>
      </c>
    </row>
    <row r="295" customFormat="false" ht="15.75" hidden="false" customHeight="false" outlineLevel="0" collapsed="false">
      <c r="B295" s="25"/>
      <c r="C295" s="3"/>
      <c r="D295" s="28" t="s">
        <v>26</v>
      </c>
      <c r="E295" s="29" t="n">
        <f aca="false">E3</f>
        <v>0.45</v>
      </c>
      <c r="F295" s="26" t="n">
        <f aca="false">F294*E295+F294</f>
        <v>1243.04875</v>
      </c>
    </row>
    <row r="296" customFormat="false" ht="15.75" hidden="false" customHeight="false" outlineLevel="0" collapsed="false">
      <c r="B296" s="25"/>
      <c r="C296" s="3"/>
      <c r="D296" s="28" t="s">
        <v>29</v>
      </c>
      <c r="E296" s="29" t="n">
        <f aca="false">E4</f>
        <v>1.6</v>
      </c>
      <c r="F296" s="30" t="n">
        <f aca="false">F295*E296+F295</f>
        <v>3231.92675</v>
      </c>
    </row>
    <row r="297" customFormat="false" ht="15.75" hidden="false" customHeight="false" outlineLevel="0" collapsed="false">
      <c r="B297" s="25"/>
      <c r="C297" s="3"/>
      <c r="D297" s="28" t="s">
        <v>32</v>
      </c>
      <c r="E297" s="29" t="n">
        <v>0.21</v>
      </c>
      <c r="F297" s="26" t="n">
        <f aca="false">F296*1.21</f>
        <v>3910.6313675</v>
      </c>
    </row>
    <row r="298" customFormat="false" ht="15.75" hidden="false" customHeight="false" outlineLevel="0" collapsed="false">
      <c r="B298" s="25"/>
      <c r="C298" s="31" t="s">
        <v>114</v>
      </c>
      <c r="D298" s="9"/>
      <c r="E298" s="3"/>
      <c r="F298" s="26"/>
    </row>
    <row r="299" customFormat="false" ht="16.5" hidden="false" customHeight="true" outlineLevel="0" collapsed="false">
      <c r="B299" s="33"/>
      <c r="C299" s="35"/>
      <c r="D299" s="40"/>
      <c r="E299" s="35" t="s">
        <v>124</v>
      </c>
      <c r="F299" s="48"/>
    </row>
    <row r="301" customFormat="false" ht="15.75" hidden="false" customHeight="false" outlineLevel="0" collapsed="false">
      <c r="B301" s="11"/>
      <c r="C301" s="12" t="n">
        <v>20</v>
      </c>
      <c r="D301" s="13" t="s">
        <v>127</v>
      </c>
      <c r="E301" s="14"/>
      <c r="F301" s="15"/>
    </row>
    <row r="302" customFormat="false" ht="15" hidden="false" customHeight="true" outlineLevel="0" collapsed="false">
      <c r="B302" s="17"/>
      <c r="C302" s="3" t="s">
        <v>10</v>
      </c>
      <c r="D302" s="9" t="s">
        <v>128</v>
      </c>
      <c r="E302" s="18" t="n">
        <v>3399</v>
      </c>
      <c r="F302" s="19" t="n">
        <f aca="false">B302*E302</f>
        <v>0</v>
      </c>
    </row>
    <row r="303" customFormat="false" ht="15" hidden="false" customHeight="true" outlineLevel="0" collapsed="false">
      <c r="B303" s="17"/>
      <c r="C303" s="3" t="s">
        <v>10</v>
      </c>
      <c r="D303" s="9" t="s">
        <v>123</v>
      </c>
      <c r="E303" s="18" t="n">
        <v>1910</v>
      </c>
      <c r="F303" s="19" t="n">
        <f aca="false">B303*E303</f>
        <v>0</v>
      </c>
    </row>
    <row r="304" customFormat="false" ht="15" hidden="false" customHeight="true" outlineLevel="0" collapsed="false">
      <c r="B304" s="17"/>
      <c r="C304" s="3" t="s">
        <v>53</v>
      </c>
      <c r="D304" s="9" t="s">
        <v>129</v>
      </c>
      <c r="E304" s="42"/>
      <c r="F304" s="19" t="n">
        <f aca="false">B304*E304</f>
        <v>0</v>
      </c>
    </row>
    <row r="305" customFormat="false" ht="15" hidden="false" customHeight="true" outlineLevel="0" collapsed="false">
      <c r="B305" s="17"/>
      <c r="C305" s="3" t="s">
        <v>10</v>
      </c>
      <c r="D305" s="9" t="s">
        <v>130</v>
      </c>
      <c r="E305" s="18" t="n">
        <v>3210.42194092827</v>
      </c>
      <c r="F305" s="19" t="n">
        <f aca="false">B305*E305</f>
        <v>0</v>
      </c>
    </row>
    <row r="306" customFormat="false" ht="15" hidden="false" customHeight="true" outlineLevel="0" collapsed="false">
      <c r="B306" s="17" t="n">
        <v>1</v>
      </c>
      <c r="C306" s="3" t="s">
        <v>6</v>
      </c>
      <c r="D306" s="9" t="s">
        <v>21</v>
      </c>
      <c r="E306" s="18" t="n">
        <v>464.102564102565</v>
      </c>
      <c r="F306" s="19" t="n">
        <f aca="false">B306*E306</f>
        <v>464.102564102565</v>
      </c>
    </row>
    <row r="307" customFormat="false" ht="15" hidden="false" customHeight="true" outlineLevel="0" collapsed="false">
      <c r="B307" s="17"/>
      <c r="C307" s="3" t="s">
        <v>53</v>
      </c>
      <c r="D307" s="9" t="s">
        <v>55</v>
      </c>
      <c r="E307" s="18" t="n">
        <v>1967.85333333333</v>
      </c>
      <c r="F307" s="19" t="n">
        <f aca="false">B307*E307</f>
        <v>0</v>
      </c>
    </row>
    <row r="308" customFormat="false" ht="15" hidden="false" customHeight="true" outlineLevel="0" collapsed="false">
      <c r="B308" s="17"/>
      <c r="C308" s="3" t="s">
        <v>10</v>
      </c>
      <c r="D308" s="9" t="s">
        <v>63</v>
      </c>
      <c r="E308" s="18" t="n">
        <v>2462</v>
      </c>
      <c r="F308" s="19" t="n">
        <f aca="false">B308*E308</f>
        <v>0</v>
      </c>
    </row>
    <row r="309" customFormat="false" ht="15" hidden="false" customHeight="true" outlineLevel="0" collapsed="false">
      <c r="B309" s="17"/>
      <c r="C309" s="3" t="s">
        <v>53</v>
      </c>
      <c r="D309" s="9" t="s">
        <v>122</v>
      </c>
      <c r="E309" s="18" t="n">
        <v>5576.92307692308</v>
      </c>
      <c r="F309" s="19" t="n">
        <f aca="false">B309*E309</f>
        <v>0</v>
      </c>
    </row>
    <row r="310" customFormat="false" ht="15.75" hidden="false" customHeight="false" outlineLevel="0" collapsed="false">
      <c r="B310" s="25"/>
      <c r="C310" s="3"/>
      <c r="D310" s="9"/>
      <c r="E310" s="3"/>
      <c r="F310" s="26" t="n">
        <f aca="false">SUM(F302:F309)</f>
        <v>464.102564102565</v>
      </c>
    </row>
    <row r="311" customFormat="false" ht="15.75" hidden="false" customHeight="false" outlineLevel="0" collapsed="false">
      <c r="B311" s="25" t="s">
        <v>47</v>
      </c>
      <c r="C311" s="51" t="n">
        <v>1</v>
      </c>
      <c r="D311" s="9" t="s">
        <v>105</v>
      </c>
      <c r="E311" s="3"/>
      <c r="F311" s="37"/>
    </row>
    <row r="312" customFormat="false" ht="15.75" hidden="false" customHeight="false" outlineLevel="0" collapsed="false">
      <c r="B312" s="25"/>
      <c r="C312" s="3"/>
      <c r="D312" s="28" t="s">
        <v>77</v>
      </c>
      <c r="E312" s="3"/>
      <c r="F312" s="26" t="n">
        <f aca="false">F310/C311</f>
        <v>464.102564102565</v>
      </c>
    </row>
    <row r="313" customFormat="false" ht="15.75" hidden="false" customHeight="false" outlineLevel="0" collapsed="false">
      <c r="B313" s="25"/>
      <c r="C313" s="3"/>
      <c r="D313" s="28" t="s">
        <v>26</v>
      </c>
      <c r="E313" s="29" t="n">
        <f aca="false">E3</f>
        <v>0.45</v>
      </c>
      <c r="F313" s="26" t="n">
        <f aca="false">F312*E313+F312</f>
        <v>672.948717948719</v>
      </c>
    </row>
    <row r="314" customFormat="false" ht="15.75" hidden="false" customHeight="false" outlineLevel="0" collapsed="false">
      <c r="B314" s="25"/>
      <c r="C314" s="3"/>
      <c r="D314" s="28" t="s">
        <v>29</v>
      </c>
      <c r="E314" s="29" t="n">
        <f aca="false">E4</f>
        <v>1.6</v>
      </c>
      <c r="F314" s="30" t="n">
        <f aca="false">F313*E314+F313</f>
        <v>1749.66666666667</v>
      </c>
    </row>
    <row r="315" customFormat="false" ht="15.75" hidden="false" customHeight="false" outlineLevel="0" collapsed="false">
      <c r="B315" s="25"/>
      <c r="C315" s="3"/>
      <c r="D315" s="28" t="s">
        <v>32</v>
      </c>
      <c r="E315" s="29" t="n">
        <v>0.21</v>
      </c>
      <c r="F315" s="26" t="n">
        <f aca="false">F314*1.21</f>
        <v>2117.09666666667</v>
      </c>
    </row>
    <row r="316" customFormat="false" ht="15.75" hidden="false" customHeight="false" outlineLevel="0" collapsed="false">
      <c r="B316" s="25"/>
      <c r="C316" s="31" t="s">
        <v>114</v>
      </c>
      <c r="D316" s="9"/>
      <c r="E316" s="3"/>
      <c r="F316" s="26"/>
    </row>
    <row r="317" customFormat="false" ht="16.5" hidden="false" customHeight="true" outlineLevel="0" collapsed="false">
      <c r="B317" s="33"/>
      <c r="C317" s="35"/>
      <c r="D317" s="40"/>
      <c r="E317" s="35" t="s">
        <v>124</v>
      </c>
      <c r="F317" s="48"/>
    </row>
    <row r="319" customFormat="false" ht="15.75" hidden="false" customHeight="false" outlineLevel="0" collapsed="false">
      <c r="B319" s="11"/>
      <c r="C319" s="12" t="n">
        <v>21</v>
      </c>
      <c r="D319" s="13" t="s">
        <v>131</v>
      </c>
      <c r="E319" s="14"/>
      <c r="F319" s="15"/>
    </row>
    <row r="320" customFormat="false" ht="15" hidden="false" customHeight="true" outlineLevel="0" collapsed="false">
      <c r="B320" s="17" t="n">
        <v>0.12</v>
      </c>
      <c r="C320" s="3" t="s">
        <v>10</v>
      </c>
      <c r="D320" s="9" t="s">
        <v>126</v>
      </c>
      <c r="E320" s="42"/>
      <c r="F320" s="19" t="n">
        <f aca="false">B320*E320</f>
        <v>0</v>
      </c>
    </row>
    <row r="321" customFormat="false" ht="15" hidden="false" customHeight="true" outlineLevel="0" collapsed="false">
      <c r="B321" s="17" t="n">
        <v>0.05</v>
      </c>
      <c r="C321" s="3" t="s">
        <v>53</v>
      </c>
      <c r="D321" s="9" t="s">
        <v>132</v>
      </c>
      <c r="E321" s="42"/>
      <c r="F321" s="19" t="n">
        <f aca="false">B321*E321</f>
        <v>0</v>
      </c>
    </row>
    <row r="322" customFormat="false" ht="15" hidden="false" customHeight="true" outlineLevel="0" collapsed="false">
      <c r="B322" s="17" t="n">
        <v>0.16</v>
      </c>
      <c r="C322" s="3" t="s">
        <v>10</v>
      </c>
      <c r="D322" s="9" t="s">
        <v>30</v>
      </c>
      <c r="E322" s="18" t="n">
        <v>1149</v>
      </c>
      <c r="F322" s="19" t="n">
        <f aca="false">B322*E322</f>
        <v>183.84</v>
      </c>
    </row>
    <row r="323" customFormat="false" ht="15" hidden="false" customHeight="true" outlineLevel="0" collapsed="false">
      <c r="B323" s="17" t="n">
        <v>0.03</v>
      </c>
      <c r="C323" s="3" t="s">
        <v>10</v>
      </c>
      <c r="D323" s="9" t="s">
        <v>123</v>
      </c>
      <c r="E323" s="18" t="n">
        <v>1910</v>
      </c>
      <c r="F323" s="19" t="n">
        <f aca="false">B323*E323</f>
        <v>57.3</v>
      </c>
    </row>
    <row r="324" customFormat="false" ht="15" hidden="false" customHeight="true" outlineLevel="0" collapsed="false">
      <c r="B324" s="17" t="n">
        <v>0.1</v>
      </c>
      <c r="C324" s="3" t="s">
        <v>10</v>
      </c>
      <c r="D324" s="9" t="s">
        <v>21</v>
      </c>
      <c r="E324" s="18" t="n">
        <v>30166.6666666667</v>
      </c>
      <c r="F324" s="19" t="n">
        <f aca="false">B324*E324</f>
        <v>3016.66666666667</v>
      </c>
    </row>
    <row r="325" customFormat="false" ht="15" hidden="false" customHeight="true" outlineLevel="0" collapsed="false">
      <c r="B325" s="17" t="n">
        <v>0.05</v>
      </c>
      <c r="C325" s="3" t="s">
        <v>10</v>
      </c>
      <c r="D325" s="9" t="s">
        <v>89</v>
      </c>
      <c r="E325" s="18" t="n">
        <v>1809</v>
      </c>
      <c r="F325" s="19" t="n">
        <f aca="false">B325*E325</f>
        <v>90.45</v>
      </c>
    </row>
    <row r="326" customFormat="false" ht="15" hidden="false" customHeight="true" outlineLevel="0" collapsed="false">
      <c r="B326" s="17" t="n">
        <v>0.025</v>
      </c>
      <c r="C326" s="3" t="s">
        <v>10</v>
      </c>
      <c r="D326" s="9" t="s">
        <v>133</v>
      </c>
      <c r="E326" s="42"/>
      <c r="F326" s="19" t="n">
        <f aca="false">B326*E326</f>
        <v>0</v>
      </c>
    </row>
    <row r="327" customFormat="false" ht="15.75" hidden="false" customHeight="false" outlineLevel="0" collapsed="false">
      <c r="B327" s="25"/>
      <c r="C327" s="3"/>
      <c r="D327" s="9"/>
      <c r="E327" s="3"/>
      <c r="F327" s="26" t="n">
        <f aca="false">SUM(F320:F326)</f>
        <v>3348.25666666667</v>
      </c>
    </row>
    <row r="328" customFormat="false" ht="15.75" hidden="false" customHeight="false" outlineLevel="0" collapsed="false">
      <c r="B328" s="25" t="s">
        <v>47</v>
      </c>
      <c r="C328" s="51" t="n">
        <v>1</v>
      </c>
      <c r="D328" s="9" t="s">
        <v>105</v>
      </c>
      <c r="E328" s="3"/>
      <c r="F328" s="37"/>
    </row>
    <row r="329" customFormat="false" ht="15.75" hidden="false" customHeight="false" outlineLevel="0" collapsed="false">
      <c r="B329" s="25"/>
      <c r="C329" s="3"/>
      <c r="D329" s="28" t="s">
        <v>77</v>
      </c>
      <c r="E329" s="3"/>
      <c r="F329" s="26" t="n">
        <f aca="false">F327/C328</f>
        <v>3348.25666666667</v>
      </c>
    </row>
    <row r="330" customFormat="false" ht="15.75" hidden="false" customHeight="false" outlineLevel="0" collapsed="false">
      <c r="B330" s="25"/>
      <c r="C330" s="3"/>
      <c r="D330" s="28" t="s">
        <v>26</v>
      </c>
      <c r="E330" s="29" t="n">
        <f aca="false">E3</f>
        <v>0.45</v>
      </c>
      <c r="F330" s="26" t="n">
        <f aca="false">F329*E330+F329</f>
        <v>4854.97216666667</v>
      </c>
    </row>
    <row r="331" customFormat="false" ht="15.75" hidden="false" customHeight="false" outlineLevel="0" collapsed="false">
      <c r="B331" s="25"/>
      <c r="C331" s="3"/>
      <c r="D331" s="28" t="s">
        <v>29</v>
      </c>
      <c r="E331" s="29" t="n">
        <v>1</v>
      </c>
      <c r="F331" s="30" t="n">
        <f aca="false">F330*E331+F330</f>
        <v>9709.94433333334</v>
      </c>
    </row>
    <row r="332" customFormat="false" ht="15.75" hidden="false" customHeight="false" outlineLevel="0" collapsed="false">
      <c r="B332" s="25"/>
      <c r="C332" s="3"/>
      <c r="D332" s="28" t="s">
        <v>32</v>
      </c>
      <c r="E332" s="29" t="n">
        <v>0.21</v>
      </c>
      <c r="F332" s="26" t="n">
        <f aca="false">F331*1.21</f>
        <v>11749.0326433333</v>
      </c>
    </row>
    <row r="333" customFormat="false" ht="15.75" hidden="false" customHeight="false" outlineLevel="0" collapsed="false">
      <c r="B333" s="25"/>
      <c r="C333" s="31" t="s">
        <v>114</v>
      </c>
      <c r="D333" s="9"/>
      <c r="E333" s="3"/>
      <c r="F333" s="26"/>
    </row>
    <row r="334" customFormat="false" ht="16.5" hidden="false" customHeight="true" outlineLevel="0" collapsed="false">
      <c r="B334" s="33"/>
      <c r="C334" s="35"/>
      <c r="D334" s="40"/>
      <c r="E334" s="35" t="s">
        <v>134</v>
      </c>
      <c r="F334" s="48"/>
    </row>
    <row r="336" customFormat="false" ht="15.75" hidden="false" customHeight="false" outlineLevel="0" collapsed="false">
      <c r="B336" s="11"/>
      <c r="C336" s="12" t="n">
        <v>22</v>
      </c>
      <c r="D336" s="13" t="s">
        <v>18</v>
      </c>
      <c r="E336" s="14"/>
      <c r="F336" s="15"/>
    </row>
    <row r="337" customFormat="false" ht="15" hidden="false" customHeight="true" outlineLevel="0" collapsed="false">
      <c r="B337" s="17" t="n">
        <v>1</v>
      </c>
      <c r="C337" s="3" t="s">
        <v>10</v>
      </c>
      <c r="D337" s="9" t="s">
        <v>82</v>
      </c>
      <c r="E337" s="18" t="n">
        <v>2458.2</v>
      </c>
      <c r="F337" s="19" t="n">
        <f aca="false">B337*E337</f>
        <v>2458.2</v>
      </c>
    </row>
    <row r="338" customFormat="false" ht="15" hidden="false" customHeight="true" outlineLevel="0" collapsed="false">
      <c r="B338" s="17" t="n">
        <v>0.1</v>
      </c>
      <c r="C338" s="3" t="s">
        <v>53</v>
      </c>
      <c r="D338" s="9" t="s">
        <v>55</v>
      </c>
      <c r="E338" s="18" t="n">
        <v>1967.85333333333</v>
      </c>
      <c r="F338" s="19" t="n">
        <f aca="false">B338*E338</f>
        <v>196.785333333333</v>
      </c>
    </row>
    <row r="339" customFormat="false" ht="15" hidden="false" customHeight="true" outlineLevel="0" collapsed="false">
      <c r="B339" s="17" t="n">
        <v>0.05</v>
      </c>
      <c r="C339" s="3" t="s">
        <v>10</v>
      </c>
      <c r="D339" s="9" t="s">
        <v>135</v>
      </c>
      <c r="E339" s="18" t="n">
        <v>5000</v>
      </c>
      <c r="F339" s="19" t="n">
        <f aca="false">B339*E339</f>
        <v>250</v>
      </c>
    </row>
    <row r="340" customFormat="false" ht="15" hidden="false" customHeight="true" outlineLevel="0" collapsed="false">
      <c r="B340" s="17" t="n">
        <v>0.02</v>
      </c>
      <c r="C340" s="3" t="s">
        <v>10</v>
      </c>
      <c r="D340" s="9" t="s">
        <v>136</v>
      </c>
      <c r="E340" s="18" t="n">
        <v>1606</v>
      </c>
      <c r="F340" s="19" t="n">
        <f aca="false">B340*E340</f>
        <v>32.12</v>
      </c>
    </row>
    <row r="341" customFormat="false" ht="15" hidden="false" customHeight="true" outlineLevel="0" collapsed="false">
      <c r="B341" s="17"/>
      <c r="C341" s="3"/>
      <c r="D341" s="9"/>
      <c r="E341" s="6"/>
      <c r="F341" s="19" t="n">
        <f aca="false">B341*E341</f>
        <v>0</v>
      </c>
    </row>
    <row r="342" customFormat="false" ht="15.75" hidden="false" customHeight="false" outlineLevel="0" collapsed="false">
      <c r="B342" s="25"/>
      <c r="C342" s="3"/>
      <c r="D342" s="9"/>
      <c r="E342" s="3"/>
      <c r="F342" s="26" t="n">
        <f aca="false">SUM(F337:F341)</f>
        <v>2937.10533333333</v>
      </c>
    </row>
    <row r="343" customFormat="false" ht="15.75" hidden="false" customHeight="false" outlineLevel="0" collapsed="false">
      <c r="B343" s="25" t="s">
        <v>47</v>
      </c>
      <c r="C343" s="51" t="n">
        <v>15</v>
      </c>
      <c r="D343" s="9" t="s">
        <v>105</v>
      </c>
      <c r="E343" s="3"/>
      <c r="F343" s="37"/>
    </row>
    <row r="344" customFormat="false" ht="15.75" hidden="false" customHeight="false" outlineLevel="0" collapsed="false">
      <c r="B344" s="25"/>
      <c r="C344" s="3"/>
      <c r="D344" s="28" t="s">
        <v>77</v>
      </c>
      <c r="E344" s="3"/>
      <c r="F344" s="26" t="n">
        <f aca="false">F342/C343</f>
        <v>195.807022222222</v>
      </c>
    </row>
    <row r="345" customFormat="false" ht="15.75" hidden="false" customHeight="false" outlineLevel="0" collapsed="false">
      <c r="B345" s="25"/>
      <c r="C345" s="3"/>
      <c r="D345" s="28" t="s">
        <v>26</v>
      </c>
      <c r="E345" s="29" t="n">
        <f aca="false">E3</f>
        <v>0.45</v>
      </c>
      <c r="F345" s="26" t="n">
        <f aca="false">F344*E345+F344</f>
        <v>283.920182222222</v>
      </c>
    </row>
    <row r="346" customFormat="false" ht="15.75" hidden="false" customHeight="false" outlineLevel="0" collapsed="false">
      <c r="B346" s="25"/>
      <c r="C346" s="3"/>
      <c r="D346" s="28" t="s">
        <v>29</v>
      </c>
      <c r="E346" s="29" t="n">
        <f aca="false">E4</f>
        <v>1.6</v>
      </c>
      <c r="F346" s="30" t="n">
        <f aca="false">F345*E346+F345</f>
        <v>738.192473777778</v>
      </c>
    </row>
    <row r="347" customFormat="false" ht="15.75" hidden="false" customHeight="false" outlineLevel="0" collapsed="false">
      <c r="B347" s="25"/>
      <c r="C347" s="3"/>
      <c r="D347" s="28" t="s">
        <v>32</v>
      </c>
      <c r="E347" s="29" t="n">
        <v>0.21</v>
      </c>
      <c r="F347" s="26" t="n">
        <f aca="false">F346*1.21</f>
        <v>893.212893271111</v>
      </c>
    </row>
    <row r="348" customFormat="false" ht="15.75" hidden="false" customHeight="false" outlineLevel="0" collapsed="false">
      <c r="B348" s="25"/>
      <c r="C348" s="31" t="s">
        <v>114</v>
      </c>
      <c r="D348" s="9"/>
      <c r="E348" s="3"/>
      <c r="F348" s="26"/>
    </row>
    <row r="349" customFormat="false" ht="16.5" hidden="false" customHeight="true" outlineLevel="0" collapsed="false">
      <c r="B349" s="33"/>
      <c r="C349" s="35"/>
      <c r="D349" s="40"/>
      <c r="E349" s="35" t="s">
        <v>124</v>
      </c>
      <c r="F349" s="48"/>
    </row>
    <row r="351" customFormat="false" ht="15.75" hidden="false" customHeight="false" outlineLevel="0" collapsed="false">
      <c r="B351" s="11"/>
      <c r="C351" s="12" t="n">
        <v>23</v>
      </c>
      <c r="D351" s="13" t="s">
        <v>137</v>
      </c>
      <c r="E351" s="14"/>
      <c r="F351" s="15"/>
    </row>
    <row r="352" customFormat="false" ht="15" hidden="false" customHeight="true" outlineLevel="0" collapsed="false">
      <c r="B352" s="17" t="n">
        <v>0.18</v>
      </c>
      <c r="C352" s="3" t="s">
        <v>10</v>
      </c>
      <c r="D352" s="9" t="s">
        <v>94</v>
      </c>
      <c r="E352" s="42"/>
      <c r="F352" s="19" t="n">
        <f aca="false">B352*E352</f>
        <v>0</v>
      </c>
    </row>
    <row r="353" customFormat="false" ht="15" hidden="false" customHeight="true" outlineLevel="0" collapsed="false">
      <c r="B353" s="17" t="n">
        <v>0.5</v>
      </c>
      <c r="C353" s="3" t="s">
        <v>6</v>
      </c>
      <c r="D353" s="9" t="s">
        <v>14</v>
      </c>
      <c r="E353" s="18" t="n">
        <v>150.5</v>
      </c>
      <c r="F353" s="19" t="n">
        <f aca="false">B353*E353</f>
        <v>75.25</v>
      </c>
    </row>
    <row r="354" customFormat="false" ht="15" hidden="false" customHeight="true" outlineLevel="0" collapsed="false">
      <c r="B354" s="17" t="n">
        <v>0.05</v>
      </c>
      <c r="C354" s="3" t="s">
        <v>10</v>
      </c>
      <c r="D354" s="9" t="s">
        <v>18</v>
      </c>
      <c r="E354" s="18" t="n">
        <v>2975</v>
      </c>
      <c r="F354" s="19" t="n">
        <f aca="false">B354*E354</f>
        <v>148.75</v>
      </c>
    </row>
    <row r="355" customFormat="false" ht="15" hidden="false" customHeight="true" outlineLevel="0" collapsed="false">
      <c r="B355" s="17" t="n">
        <v>0.02</v>
      </c>
      <c r="C355" s="3" t="s">
        <v>10</v>
      </c>
      <c r="D355" s="9" t="s">
        <v>138</v>
      </c>
      <c r="E355" s="18" t="n">
        <v>2849.5</v>
      </c>
      <c r="F355" s="19" t="n">
        <f aca="false">B355*E355</f>
        <v>56.99</v>
      </c>
    </row>
    <row r="356" customFormat="false" ht="15" hidden="false" customHeight="true" outlineLevel="0" collapsed="false">
      <c r="B356" s="17" t="n">
        <v>0.5</v>
      </c>
      <c r="C356" s="3" t="s">
        <v>6</v>
      </c>
      <c r="D356" s="9" t="s">
        <v>16</v>
      </c>
      <c r="E356" s="18" t="n">
        <v>1065.5</v>
      </c>
      <c r="F356" s="19" t="n">
        <f aca="false">B356*E356</f>
        <v>532.75</v>
      </c>
    </row>
    <row r="357" customFormat="false" ht="15" hidden="false" customHeight="true" outlineLevel="0" collapsed="false">
      <c r="B357" s="25" t="n">
        <v>2</v>
      </c>
      <c r="C357" s="3" t="s">
        <v>6</v>
      </c>
      <c r="D357" s="9" t="s">
        <v>24</v>
      </c>
      <c r="E357" s="42"/>
      <c r="F357" s="19" t="n">
        <f aca="false">B357*E357</f>
        <v>0</v>
      </c>
    </row>
    <row r="358" customFormat="false" ht="15.75" hidden="false" customHeight="false" outlineLevel="0" collapsed="false">
      <c r="E358" s="3"/>
      <c r="F358" s="26" t="n">
        <f aca="false">SUM(F352:F356)</f>
        <v>813.74</v>
      </c>
    </row>
    <row r="359" customFormat="false" ht="15.75" hidden="false" customHeight="false" outlineLevel="0" collapsed="false">
      <c r="B359" s="25" t="s">
        <v>47</v>
      </c>
      <c r="C359" s="51" t="n">
        <v>1</v>
      </c>
      <c r="D359" s="9" t="s">
        <v>69</v>
      </c>
      <c r="E359" s="3"/>
      <c r="F359" s="37"/>
    </row>
    <row r="360" customFormat="false" ht="15.75" hidden="false" customHeight="false" outlineLevel="0" collapsed="false">
      <c r="B360" s="25"/>
      <c r="C360" s="3"/>
      <c r="D360" s="28" t="s">
        <v>77</v>
      </c>
      <c r="E360" s="3"/>
      <c r="F360" s="26" t="n">
        <f aca="false">F358/C359</f>
        <v>813.74</v>
      </c>
    </row>
    <row r="361" customFormat="false" ht="15.75" hidden="false" customHeight="false" outlineLevel="0" collapsed="false">
      <c r="B361" s="25"/>
      <c r="C361" s="3"/>
      <c r="D361" s="28" t="s">
        <v>26</v>
      </c>
      <c r="E361" s="29" t="n">
        <f aca="false">E3</f>
        <v>0.45</v>
      </c>
      <c r="F361" s="26" t="n">
        <f aca="false">F360*E361+F360</f>
        <v>1179.923</v>
      </c>
    </row>
    <row r="362" customFormat="false" ht="15.75" hidden="false" customHeight="false" outlineLevel="0" collapsed="false">
      <c r="B362" s="25"/>
      <c r="C362" s="3"/>
      <c r="D362" s="28" t="s">
        <v>29</v>
      </c>
      <c r="E362" s="29" t="n">
        <v>0.55</v>
      </c>
      <c r="F362" s="30" t="n">
        <f aca="false">F361*E362+F361</f>
        <v>1828.88065</v>
      </c>
    </row>
    <row r="363" customFormat="false" ht="15.75" hidden="false" customHeight="false" outlineLevel="0" collapsed="false">
      <c r="B363" s="25"/>
      <c r="C363" s="3"/>
      <c r="D363" s="28" t="s">
        <v>32</v>
      </c>
      <c r="E363" s="29" t="n">
        <v>0.21</v>
      </c>
      <c r="F363" s="26" t="n">
        <f aca="false">F362*1.21</f>
        <v>2212.9455865</v>
      </c>
    </row>
    <row r="364" customFormat="false" ht="15.75" hidden="false" customHeight="false" outlineLevel="0" collapsed="false">
      <c r="B364" s="25"/>
      <c r="C364" s="31" t="s">
        <v>114</v>
      </c>
      <c r="D364" s="9"/>
      <c r="E364" s="3"/>
      <c r="F364" s="26"/>
    </row>
    <row r="365" customFormat="false" ht="16.5" hidden="false" customHeight="true" outlineLevel="0" collapsed="false">
      <c r="B365" s="33"/>
      <c r="C365" s="35"/>
      <c r="D365" s="40"/>
      <c r="E365" s="35" t="s">
        <v>139</v>
      </c>
      <c r="F365" s="48"/>
    </row>
    <row r="367" customFormat="false" ht="15.75" hidden="false" customHeight="false" outlineLevel="0" collapsed="false">
      <c r="B367" s="11"/>
      <c r="C367" s="12" t="n">
        <v>24</v>
      </c>
      <c r="D367" s="13" t="s">
        <v>140</v>
      </c>
      <c r="E367" s="14"/>
      <c r="F367" s="15"/>
    </row>
    <row r="368" customFormat="false" ht="15" hidden="false" customHeight="true" outlineLevel="0" collapsed="false">
      <c r="B368" s="17" t="n">
        <v>0.2</v>
      </c>
      <c r="C368" s="3" t="s">
        <v>10</v>
      </c>
      <c r="D368" s="9" t="s">
        <v>141</v>
      </c>
      <c r="E368" s="18" t="n">
        <v>12099.5</v>
      </c>
      <c r="F368" s="19" t="n">
        <f aca="false">B368*E368</f>
        <v>2419.9</v>
      </c>
    </row>
    <row r="369" customFormat="false" ht="15" hidden="false" customHeight="true" outlineLevel="0" collapsed="false">
      <c r="B369" s="17" t="n">
        <v>0.1</v>
      </c>
      <c r="C369" s="3" t="s">
        <v>6</v>
      </c>
      <c r="D369" s="9" t="s">
        <v>27</v>
      </c>
      <c r="E369" s="18" t="n">
        <v>1174</v>
      </c>
      <c r="F369" s="19" t="n">
        <f aca="false">B369*E369</f>
        <v>117.4</v>
      </c>
    </row>
    <row r="370" customFormat="false" ht="15" hidden="false" customHeight="true" outlineLevel="0" collapsed="false">
      <c r="B370" s="17"/>
      <c r="C370" s="3"/>
      <c r="D370" s="9"/>
      <c r="E370" s="6"/>
      <c r="F370" s="19"/>
    </row>
    <row r="371" customFormat="false" ht="15" hidden="false" customHeight="true" outlineLevel="0" collapsed="false">
      <c r="B371" s="17"/>
      <c r="C371" s="3"/>
      <c r="D371" s="9"/>
      <c r="E371" s="6"/>
      <c r="F371" s="19"/>
    </row>
    <row r="372" customFormat="false" ht="15" hidden="false" customHeight="true" outlineLevel="0" collapsed="false">
      <c r="B372" s="17"/>
      <c r="C372" s="3"/>
      <c r="D372" s="9"/>
      <c r="E372" s="6"/>
      <c r="F372" s="19"/>
    </row>
    <row r="373" customFormat="false" ht="15.75" hidden="false" customHeight="false" outlineLevel="0" collapsed="false">
      <c r="B373" s="25"/>
      <c r="C373" s="3"/>
      <c r="D373" s="9"/>
      <c r="E373" s="3"/>
      <c r="F373" s="26" t="n">
        <f aca="false">SUM(F368:F372)</f>
        <v>2537.3</v>
      </c>
    </row>
    <row r="374" customFormat="false" ht="15.75" hidden="false" customHeight="false" outlineLevel="0" collapsed="false">
      <c r="B374" s="25" t="s">
        <v>47</v>
      </c>
      <c r="C374" s="51" t="n">
        <v>1</v>
      </c>
      <c r="D374" s="9" t="s">
        <v>105</v>
      </c>
      <c r="E374" s="3"/>
      <c r="F374" s="37"/>
    </row>
    <row r="375" customFormat="false" ht="15.75" hidden="false" customHeight="false" outlineLevel="0" collapsed="false">
      <c r="B375" s="25"/>
      <c r="C375" s="3"/>
      <c r="D375" s="28" t="s">
        <v>77</v>
      </c>
      <c r="E375" s="3"/>
      <c r="F375" s="26" t="n">
        <f aca="false">F373/C374</f>
        <v>2537.3</v>
      </c>
    </row>
    <row r="376" customFormat="false" ht="15.75" hidden="false" customHeight="false" outlineLevel="0" collapsed="false">
      <c r="B376" s="25"/>
      <c r="C376" s="3"/>
      <c r="D376" s="28" t="s">
        <v>26</v>
      </c>
      <c r="E376" s="29" t="n">
        <f aca="false">E3</f>
        <v>0.45</v>
      </c>
      <c r="F376" s="26" t="n">
        <f aca="false">F375*E376+F375</f>
        <v>3679.085</v>
      </c>
    </row>
    <row r="377" customFormat="false" ht="15.75" hidden="false" customHeight="false" outlineLevel="0" collapsed="false">
      <c r="B377" s="25"/>
      <c r="C377" s="3"/>
      <c r="D377" s="28" t="s">
        <v>29</v>
      </c>
      <c r="E377" s="29" t="n">
        <f aca="false">E4</f>
        <v>1.6</v>
      </c>
      <c r="F377" s="30" t="n">
        <f aca="false">F376*E377+F376</f>
        <v>9565.621</v>
      </c>
    </row>
    <row r="378" customFormat="false" ht="15.75" hidden="false" customHeight="false" outlineLevel="0" collapsed="false">
      <c r="B378" s="25"/>
      <c r="C378" s="3"/>
      <c r="D378" s="28" t="s">
        <v>32</v>
      </c>
      <c r="E378" s="29" t="n">
        <v>0.21</v>
      </c>
      <c r="F378" s="26" t="n">
        <f aca="false">F377*1.21</f>
        <v>11574.40141</v>
      </c>
    </row>
    <row r="379" customFormat="false" ht="15.75" hidden="false" customHeight="false" outlineLevel="0" collapsed="false">
      <c r="B379" s="25"/>
      <c r="C379" s="31" t="s">
        <v>114</v>
      </c>
      <c r="D379" s="9"/>
      <c r="E379" s="3"/>
      <c r="F379" s="26"/>
    </row>
    <row r="380" customFormat="false" ht="16.5" hidden="false" customHeight="true" outlineLevel="0" collapsed="false">
      <c r="B380" s="33"/>
      <c r="C380" s="35"/>
      <c r="D380" s="40"/>
      <c r="E380" s="35" t="s">
        <v>124</v>
      </c>
      <c r="F380" s="48"/>
    </row>
    <row r="382" customFormat="false" ht="15.75" hidden="false" customHeight="false" outlineLevel="0" collapsed="false">
      <c r="B382" s="11"/>
      <c r="C382" s="12" t="n">
        <v>25</v>
      </c>
      <c r="D382" s="13" t="s">
        <v>142</v>
      </c>
      <c r="E382" s="14"/>
      <c r="F382" s="15"/>
    </row>
    <row r="383" customFormat="false" ht="15" hidden="false" customHeight="true" outlineLevel="0" collapsed="false">
      <c r="B383" s="17" t="n">
        <v>2</v>
      </c>
      <c r="C383" s="3" t="s">
        <v>6</v>
      </c>
      <c r="D383" s="9" t="s">
        <v>14</v>
      </c>
      <c r="E383" s="18" t="n">
        <v>150.5</v>
      </c>
      <c r="F383" s="19" t="n">
        <f aca="false">B383*E383</f>
        <v>301</v>
      </c>
    </row>
    <row r="384" customFormat="false" ht="15" hidden="false" customHeight="true" outlineLevel="0" collapsed="false">
      <c r="B384" s="17" t="n">
        <v>0.005</v>
      </c>
      <c r="C384" s="3" t="s">
        <v>53</v>
      </c>
      <c r="D384" s="9" t="s">
        <v>90</v>
      </c>
      <c r="E384" s="18" t="n">
        <v>47600</v>
      </c>
      <c r="F384" s="19" t="n">
        <f aca="false">B384*E384</f>
        <v>238</v>
      </c>
    </row>
    <row r="385" customFormat="false" ht="15" hidden="false" customHeight="true" outlineLevel="0" collapsed="false">
      <c r="B385" s="17" t="n">
        <v>0.15</v>
      </c>
      <c r="C385" s="3" t="s">
        <v>10</v>
      </c>
      <c r="D385" s="9" t="s">
        <v>43</v>
      </c>
      <c r="E385" s="18" t="n">
        <v>4580</v>
      </c>
      <c r="F385" s="19" t="n">
        <f aca="false">B385*E385</f>
        <v>687</v>
      </c>
    </row>
    <row r="386" customFormat="false" ht="15" hidden="false" customHeight="true" outlineLevel="0" collapsed="false">
      <c r="B386" s="17" t="n">
        <v>0.02</v>
      </c>
      <c r="C386" s="3" t="s">
        <v>10</v>
      </c>
      <c r="D386" s="9" t="s">
        <v>143</v>
      </c>
      <c r="E386" s="18" t="n">
        <v>14250</v>
      </c>
      <c r="F386" s="19" t="n">
        <f aca="false">B386*E386</f>
        <v>285</v>
      </c>
    </row>
    <row r="387" customFormat="false" ht="15" hidden="false" customHeight="true" outlineLevel="0" collapsed="false">
      <c r="B387" s="17"/>
      <c r="C387" s="3"/>
      <c r="D387" s="9"/>
      <c r="E387" s="6"/>
      <c r="F387" s="19"/>
    </row>
    <row r="388" customFormat="false" ht="15.75" hidden="false" customHeight="false" outlineLevel="0" collapsed="false">
      <c r="B388" s="25"/>
      <c r="C388" s="3"/>
      <c r="D388" s="9"/>
      <c r="E388" s="3"/>
      <c r="F388" s="26" t="n">
        <f aca="false">SUM(F383:F387)</f>
        <v>1511</v>
      </c>
    </row>
    <row r="389" customFormat="false" ht="15.75" hidden="false" customHeight="false" outlineLevel="0" collapsed="false">
      <c r="B389" s="25" t="s">
        <v>47</v>
      </c>
      <c r="C389" s="51" t="n">
        <v>1</v>
      </c>
      <c r="D389" s="9" t="s">
        <v>105</v>
      </c>
      <c r="E389" s="3"/>
      <c r="F389" s="37"/>
    </row>
    <row r="390" customFormat="false" ht="15.75" hidden="false" customHeight="false" outlineLevel="0" collapsed="false">
      <c r="B390" s="25"/>
      <c r="C390" s="3"/>
      <c r="D390" s="28" t="s">
        <v>77</v>
      </c>
      <c r="E390" s="3"/>
      <c r="F390" s="26" t="n">
        <f aca="false">F388/C389</f>
        <v>1511</v>
      </c>
    </row>
    <row r="391" customFormat="false" ht="15.75" hidden="false" customHeight="false" outlineLevel="0" collapsed="false">
      <c r="B391" s="25"/>
      <c r="C391" s="3"/>
      <c r="D391" s="28" t="s">
        <v>26</v>
      </c>
      <c r="E391" s="29" t="n">
        <f aca="false">E3</f>
        <v>0.45</v>
      </c>
      <c r="F391" s="26" t="n">
        <f aca="false">F390*E391+F390</f>
        <v>2190.95</v>
      </c>
    </row>
    <row r="392" customFormat="false" ht="15.75" hidden="false" customHeight="false" outlineLevel="0" collapsed="false">
      <c r="B392" s="25"/>
      <c r="C392" s="3"/>
      <c r="D392" s="28" t="s">
        <v>29</v>
      </c>
      <c r="E392" s="29" t="n">
        <f aca="false">E4</f>
        <v>1.6</v>
      </c>
      <c r="F392" s="30" t="n">
        <f aca="false">F391*E392+F391</f>
        <v>5696.47</v>
      </c>
    </row>
    <row r="393" customFormat="false" ht="15.75" hidden="false" customHeight="false" outlineLevel="0" collapsed="false">
      <c r="B393" s="25"/>
      <c r="C393" s="3"/>
      <c r="D393" s="28" t="s">
        <v>32</v>
      </c>
      <c r="E393" s="29" t="n">
        <v>0.21</v>
      </c>
      <c r="F393" s="26" t="n">
        <f aca="false">F392*1.21</f>
        <v>6892.7287</v>
      </c>
    </row>
    <row r="394" customFormat="false" ht="15.75" hidden="false" customHeight="false" outlineLevel="0" collapsed="false">
      <c r="B394" s="25"/>
      <c r="C394" s="31" t="s">
        <v>114</v>
      </c>
      <c r="D394" s="9"/>
      <c r="E394" s="3"/>
      <c r="F394" s="26"/>
    </row>
    <row r="395" customFormat="false" ht="16.5" hidden="false" customHeight="true" outlineLevel="0" collapsed="false">
      <c r="B395" s="33"/>
      <c r="C395" s="35"/>
      <c r="D395" s="40"/>
      <c r="E395" s="35" t="s">
        <v>124</v>
      </c>
      <c r="F395" s="48"/>
    </row>
    <row r="397" customFormat="false" ht="15.75" hidden="false" customHeight="false" outlineLevel="0" collapsed="false">
      <c r="B397" s="11"/>
      <c r="C397" s="12" t="n">
        <v>26</v>
      </c>
      <c r="D397" s="13" t="s">
        <v>144</v>
      </c>
      <c r="E397" s="14"/>
      <c r="F397" s="15"/>
    </row>
    <row r="398" customFormat="false" ht="15" hidden="false" customHeight="true" outlineLevel="0" collapsed="false">
      <c r="B398" s="17" t="n">
        <v>0.06</v>
      </c>
      <c r="C398" s="3" t="s">
        <v>10</v>
      </c>
      <c r="D398" s="9" t="s">
        <v>89</v>
      </c>
      <c r="E398" s="18" t="n">
        <v>1809</v>
      </c>
      <c r="F398" s="19" t="n">
        <f aca="false">B398*E398</f>
        <v>108.54</v>
      </c>
    </row>
    <row r="399" customFormat="false" ht="15" hidden="false" customHeight="true" outlineLevel="0" collapsed="false">
      <c r="B399" s="17" t="n">
        <v>0.05</v>
      </c>
      <c r="C399" s="3" t="s">
        <v>10</v>
      </c>
      <c r="D399" s="9" t="s">
        <v>145</v>
      </c>
      <c r="E399" s="18" t="n">
        <v>22352.9411764706</v>
      </c>
      <c r="F399" s="19" t="n">
        <f aca="false">B399*E399</f>
        <v>1117.64705882353</v>
      </c>
    </row>
    <row r="400" customFormat="false" ht="15" hidden="false" customHeight="true" outlineLevel="0" collapsed="false">
      <c r="B400" s="17" t="n">
        <v>0.05</v>
      </c>
      <c r="C400" s="3" t="s">
        <v>53</v>
      </c>
      <c r="D400" s="9" t="s">
        <v>30</v>
      </c>
      <c r="E400" s="18" t="n">
        <v>1149</v>
      </c>
      <c r="F400" s="19" t="n">
        <f aca="false">B400*E400</f>
        <v>57.45</v>
      </c>
    </row>
    <row r="401" customFormat="false" ht="15" hidden="false" customHeight="true" outlineLevel="0" collapsed="false">
      <c r="B401" s="17" t="n">
        <v>0.04</v>
      </c>
      <c r="C401" s="3" t="s">
        <v>10</v>
      </c>
      <c r="D401" s="9" t="s">
        <v>126</v>
      </c>
      <c r="E401" s="42"/>
      <c r="F401" s="19" t="n">
        <f aca="false">B401*E401</f>
        <v>0</v>
      </c>
    </row>
    <row r="402" customFormat="false" ht="15" hidden="false" customHeight="true" outlineLevel="0" collapsed="false">
      <c r="B402" s="17" t="n">
        <v>0.04</v>
      </c>
      <c r="C402" s="3" t="s">
        <v>10</v>
      </c>
      <c r="D402" s="9" t="s">
        <v>146</v>
      </c>
      <c r="E402" s="18" t="n">
        <v>950</v>
      </c>
      <c r="F402" s="19" t="n">
        <f aca="false">B402*E402</f>
        <v>38</v>
      </c>
    </row>
    <row r="403" customFormat="false" ht="15.75" hidden="false" customHeight="false" outlineLevel="0" collapsed="false">
      <c r="B403" s="25"/>
      <c r="C403" s="3"/>
      <c r="D403" s="9"/>
      <c r="E403" s="3"/>
      <c r="F403" s="26" t="n">
        <f aca="false">SUM(F398:F402)</f>
        <v>1321.63705882353</v>
      </c>
    </row>
    <row r="404" customFormat="false" ht="15.75" hidden="false" customHeight="false" outlineLevel="0" collapsed="false">
      <c r="B404" s="25" t="s">
        <v>47</v>
      </c>
      <c r="C404" s="51" t="n">
        <v>1</v>
      </c>
      <c r="D404" s="9" t="s">
        <v>105</v>
      </c>
      <c r="E404" s="3"/>
      <c r="F404" s="37"/>
    </row>
    <row r="405" customFormat="false" ht="15.75" hidden="false" customHeight="false" outlineLevel="0" collapsed="false">
      <c r="B405" s="25"/>
      <c r="C405" s="3"/>
      <c r="D405" s="28" t="s">
        <v>77</v>
      </c>
      <c r="E405" s="3"/>
      <c r="F405" s="26" t="n">
        <f aca="false">F403/C404</f>
        <v>1321.63705882353</v>
      </c>
    </row>
    <row r="406" customFormat="false" ht="15.75" hidden="false" customHeight="false" outlineLevel="0" collapsed="false">
      <c r="B406" s="25"/>
      <c r="C406" s="3"/>
      <c r="D406" s="28" t="s">
        <v>26</v>
      </c>
      <c r="E406" s="29" t="n">
        <f aca="false">E3</f>
        <v>0.45</v>
      </c>
      <c r="F406" s="26" t="n">
        <f aca="false">F405*E406+F405</f>
        <v>1916.37373529412</v>
      </c>
    </row>
    <row r="407" customFormat="false" ht="15.75" hidden="false" customHeight="false" outlineLevel="0" collapsed="false">
      <c r="B407" s="25"/>
      <c r="C407" s="3"/>
      <c r="D407" s="28" t="s">
        <v>29</v>
      </c>
      <c r="E407" s="29" t="n">
        <f aca="false">E4</f>
        <v>1.6</v>
      </c>
      <c r="F407" s="30" t="n">
        <f aca="false">F406*E407+F406</f>
        <v>4982.57171176471</v>
      </c>
    </row>
    <row r="408" customFormat="false" ht="15.75" hidden="false" customHeight="false" outlineLevel="0" collapsed="false">
      <c r="B408" s="25"/>
      <c r="C408" s="3"/>
      <c r="D408" s="28" t="s">
        <v>32</v>
      </c>
      <c r="E408" s="29" t="n">
        <v>0.21</v>
      </c>
      <c r="F408" s="26" t="n">
        <f aca="false">F407*1.21</f>
        <v>6028.9117712353</v>
      </c>
    </row>
    <row r="409" customFormat="false" ht="15.75" hidden="false" customHeight="false" outlineLevel="0" collapsed="false">
      <c r="B409" s="25"/>
      <c r="C409" s="31" t="s">
        <v>114</v>
      </c>
      <c r="D409" s="9"/>
      <c r="E409" s="3"/>
      <c r="F409" s="26"/>
    </row>
    <row r="410" customFormat="false" ht="16.5" hidden="false" customHeight="true" outlineLevel="0" collapsed="false">
      <c r="B410" s="33"/>
      <c r="C410" s="35"/>
      <c r="D410" s="40"/>
      <c r="E410" s="35" t="s">
        <v>124</v>
      </c>
      <c r="F410" s="48"/>
    </row>
    <row r="412" customFormat="false" ht="15.75" hidden="false" customHeight="false" outlineLevel="0" collapsed="false">
      <c r="B412" s="11"/>
      <c r="C412" s="12" t="n">
        <v>27</v>
      </c>
      <c r="D412" s="13" t="s">
        <v>147</v>
      </c>
      <c r="E412" s="14"/>
      <c r="F412" s="15"/>
    </row>
    <row r="413" customFormat="false" ht="15" hidden="false" customHeight="true" outlineLevel="0" collapsed="false">
      <c r="B413" s="17" t="n">
        <v>0.05</v>
      </c>
      <c r="C413" s="3" t="s">
        <v>10</v>
      </c>
      <c r="D413" s="9" t="s">
        <v>148</v>
      </c>
      <c r="E413" s="18" t="n">
        <v>6498</v>
      </c>
      <c r="F413" s="19" t="n">
        <f aca="false">B413*E413</f>
        <v>324.9</v>
      </c>
    </row>
    <row r="414" customFormat="false" ht="15" hidden="false" customHeight="true" outlineLevel="0" collapsed="false">
      <c r="B414" s="17" t="n">
        <v>0.03</v>
      </c>
      <c r="C414" s="3" t="s">
        <v>10</v>
      </c>
      <c r="D414" s="9" t="s">
        <v>149</v>
      </c>
      <c r="E414" s="18" t="n">
        <v>16220</v>
      </c>
      <c r="F414" s="19" t="n">
        <f aca="false">B414*E414</f>
        <v>486.6</v>
      </c>
    </row>
    <row r="415" customFormat="false" ht="15" hidden="false" customHeight="true" outlineLevel="0" collapsed="false">
      <c r="B415" s="17" t="n">
        <v>0.04</v>
      </c>
      <c r="C415" s="3" t="s">
        <v>10</v>
      </c>
      <c r="D415" s="9" t="s">
        <v>150</v>
      </c>
      <c r="E415" s="42"/>
      <c r="F415" s="19" t="n">
        <f aca="false">B415*E415</f>
        <v>0</v>
      </c>
    </row>
    <row r="416" customFormat="false" ht="15" hidden="false" customHeight="true" outlineLevel="0" collapsed="false">
      <c r="B416" s="17" t="n">
        <v>0</v>
      </c>
      <c r="C416" s="3" t="s">
        <v>10</v>
      </c>
      <c r="D416" s="9" t="s">
        <v>94</v>
      </c>
      <c r="E416" s="42"/>
      <c r="F416" s="19" t="n">
        <f aca="false">B416*E416</f>
        <v>0</v>
      </c>
    </row>
    <row r="417" customFormat="false" ht="15" hidden="false" customHeight="true" outlineLevel="0" collapsed="false">
      <c r="B417" s="17" t="n">
        <v>0.03</v>
      </c>
      <c r="C417" s="3" t="s">
        <v>10</v>
      </c>
      <c r="D417" s="9" t="s">
        <v>151</v>
      </c>
      <c r="E417" s="18" t="n">
        <v>10524.5</v>
      </c>
      <c r="F417" s="19" t="n">
        <f aca="false">B417*E417</f>
        <v>315.735</v>
      </c>
    </row>
    <row r="418" customFormat="false" ht="15" hidden="false" customHeight="true" outlineLevel="0" collapsed="false">
      <c r="B418" s="17" t="n">
        <v>0.05</v>
      </c>
      <c r="C418" s="3" t="s">
        <v>10</v>
      </c>
      <c r="D418" s="9" t="s">
        <v>152</v>
      </c>
      <c r="E418" s="18" t="n">
        <v>8620.5</v>
      </c>
      <c r="F418" s="19" t="n">
        <f aca="false">B418*E418</f>
        <v>431.025</v>
      </c>
    </row>
    <row r="419" customFormat="false" ht="15" hidden="false" customHeight="true" outlineLevel="0" collapsed="false">
      <c r="B419" s="17" t="n">
        <v>0.05</v>
      </c>
      <c r="C419" s="3" t="s">
        <v>10</v>
      </c>
      <c r="D419" s="9" t="s">
        <v>97</v>
      </c>
      <c r="E419" s="18" t="n">
        <v>15542</v>
      </c>
      <c r="F419" s="19" t="n">
        <f aca="false">B419*E419</f>
        <v>777.1</v>
      </c>
    </row>
    <row r="420" customFormat="false" ht="15" hidden="false" customHeight="true" outlineLevel="0" collapsed="false">
      <c r="B420" s="17" t="n">
        <v>0.04</v>
      </c>
      <c r="C420" s="3" t="s">
        <v>10</v>
      </c>
      <c r="D420" s="9" t="s">
        <v>153</v>
      </c>
      <c r="E420" s="18" t="n">
        <v>8014.5</v>
      </c>
      <c r="F420" s="19" t="n">
        <f aca="false">B420*E420</f>
        <v>320.58</v>
      </c>
    </row>
    <row r="421" customFormat="false" ht="15" hidden="false" customHeight="true" outlineLevel="0" collapsed="false">
      <c r="B421" s="17" t="n">
        <v>0.02</v>
      </c>
      <c r="C421" s="3" t="s">
        <v>10</v>
      </c>
      <c r="D421" s="9" t="s">
        <v>154</v>
      </c>
      <c r="E421" s="18" t="n">
        <v>4743.8</v>
      </c>
      <c r="F421" s="19" t="n">
        <f aca="false">B421*E421</f>
        <v>94.876</v>
      </c>
    </row>
    <row r="422" customFormat="false" ht="15" hidden="false" customHeight="true" outlineLevel="0" collapsed="false">
      <c r="B422" s="17" t="n">
        <v>1</v>
      </c>
      <c r="C422" s="3" t="s">
        <v>10</v>
      </c>
      <c r="D422" s="9" t="s">
        <v>155</v>
      </c>
      <c r="E422" s="42"/>
      <c r="F422" s="19" t="n">
        <f aca="false">B422*E422</f>
        <v>0</v>
      </c>
    </row>
    <row r="423" customFormat="false" ht="15" hidden="false" customHeight="true" outlineLevel="0" collapsed="false">
      <c r="B423" s="17" t="n">
        <v>0.05</v>
      </c>
      <c r="C423" s="3" t="s">
        <v>10</v>
      </c>
      <c r="D423" s="9" t="s">
        <v>156</v>
      </c>
      <c r="E423" s="18" t="n">
        <v>10471</v>
      </c>
      <c r="F423" s="19" t="n">
        <f aca="false">B423*E423</f>
        <v>523.55</v>
      </c>
    </row>
    <row r="424" customFormat="false" ht="15.75" hidden="false" customHeight="false" outlineLevel="0" collapsed="false">
      <c r="B424" s="25"/>
      <c r="C424" s="3"/>
      <c r="D424" s="9"/>
      <c r="E424" s="3"/>
      <c r="F424" s="26" t="n">
        <f aca="false">SUM(F413:F423)</f>
        <v>3274.366</v>
      </c>
    </row>
    <row r="425" customFormat="false" ht="15.75" hidden="false" customHeight="false" outlineLevel="0" collapsed="false">
      <c r="B425" s="25" t="s">
        <v>47</v>
      </c>
      <c r="C425" s="51" t="n">
        <v>1</v>
      </c>
      <c r="D425" s="9" t="s">
        <v>69</v>
      </c>
      <c r="E425" s="3"/>
      <c r="F425" s="37"/>
    </row>
    <row r="426" customFormat="false" ht="15.75" hidden="false" customHeight="false" outlineLevel="0" collapsed="false">
      <c r="B426" s="25"/>
      <c r="C426" s="3"/>
      <c r="D426" s="28" t="s">
        <v>77</v>
      </c>
      <c r="E426" s="3"/>
      <c r="F426" s="26" t="n">
        <f aca="false">F424/C425</f>
        <v>3274.366</v>
      </c>
    </row>
    <row r="427" customFormat="false" ht="15.75" hidden="false" customHeight="false" outlineLevel="0" collapsed="false">
      <c r="B427" s="25"/>
      <c r="C427" s="3"/>
      <c r="D427" s="28" t="s">
        <v>26</v>
      </c>
      <c r="E427" s="29" t="n">
        <f aca="false">E3</f>
        <v>0.45</v>
      </c>
      <c r="F427" s="26" t="n">
        <f aca="false">F426*E427+F426</f>
        <v>4747.8307</v>
      </c>
    </row>
    <row r="428" customFormat="false" ht="15.75" hidden="false" customHeight="false" outlineLevel="0" collapsed="false">
      <c r="B428" s="25"/>
      <c r="C428" s="3"/>
      <c r="D428" s="28" t="s">
        <v>29</v>
      </c>
      <c r="E428" s="29" t="n">
        <v>1.4</v>
      </c>
      <c r="F428" s="30" t="n">
        <f aca="false">F427*E428+F427</f>
        <v>11394.79368</v>
      </c>
    </row>
    <row r="429" customFormat="false" ht="15.75" hidden="false" customHeight="false" outlineLevel="0" collapsed="false">
      <c r="B429" s="25"/>
      <c r="C429" s="3"/>
      <c r="D429" s="28" t="s">
        <v>32</v>
      </c>
      <c r="E429" s="29" t="n">
        <v>0.21</v>
      </c>
      <c r="F429" s="26" t="n">
        <f aca="false">F428*1.21</f>
        <v>13787.7003528</v>
      </c>
    </row>
    <row r="430" customFormat="false" ht="15.75" hidden="false" customHeight="false" outlineLevel="0" collapsed="false">
      <c r="B430" s="25"/>
      <c r="C430" s="31" t="s">
        <v>114</v>
      </c>
      <c r="D430" s="9"/>
      <c r="E430" s="3"/>
      <c r="F430" s="26"/>
    </row>
    <row r="431" customFormat="false" ht="16.5" hidden="false" customHeight="true" outlineLevel="0" collapsed="false">
      <c r="B431" s="33"/>
      <c r="C431" s="35"/>
      <c r="D431" s="40"/>
      <c r="E431" s="35" t="s">
        <v>157</v>
      </c>
      <c r="F431" s="48"/>
    </row>
    <row r="433" customFormat="false" ht="15.75" hidden="false" customHeight="false" outlineLevel="0" collapsed="false">
      <c r="B433" s="11"/>
      <c r="C433" s="12" t="n">
        <v>28</v>
      </c>
      <c r="D433" s="13" t="s">
        <v>158</v>
      </c>
      <c r="E433" s="14"/>
      <c r="F433" s="15"/>
    </row>
    <row r="434" customFormat="false" ht="15" hidden="false" customHeight="true" outlineLevel="0" collapsed="false">
      <c r="B434" s="17" t="n">
        <v>4</v>
      </c>
      <c r="C434" s="3" t="s">
        <v>10</v>
      </c>
      <c r="D434" s="9" t="s">
        <v>159</v>
      </c>
      <c r="E434" s="42"/>
      <c r="F434" s="19" t="n">
        <f aca="false">B434*E434</f>
        <v>0</v>
      </c>
    </row>
    <row r="435" customFormat="false" ht="15" hidden="false" customHeight="true" outlineLevel="0" collapsed="false">
      <c r="B435" s="17" t="n">
        <v>8</v>
      </c>
      <c r="C435" s="3" t="s">
        <v>6</v>
      </c>
      <c r="D435" s="9" t="s">
        <v>14</v>
      </c>
      <c r="E435" s="18" t="n">
        <v>150.5</v>
      </c>
      <c r="F435" s="19" t="n">
        <f aca="false">B435*E435</f>
        <v>1204</v>
      </c>
    </row>
    <row r="436" customFormat="false" ht="15" hidden="false" customHeight="true" outlineLevel="0" collapsed="false">
      <c r="B436" s="17" t="n">
        <v>1</v>
      </c>
      <c r="C436" s="3" t="s">
        <v>10</v>
      </c>
      <c r="D436" s="9" t="s">
        <v>18</v>
      </c>
      <c r="E436" s="18" t="n">
        <v>2975</v>
      </c>
      <c r="F436" s="19" t="n">
        <f aca="false">B436*E436</f>
        <v>2975</v>
      </c>
    </row>
    <row r="437" customFormat="false" ht="15" hidden="false" customHeight="true" outlineLevel="0" collapsed="false">
      <c r="B437" s="17"/>
      <c r="C437" s="3" t="s">
        <v>10</v>
      </c>
      <c r="D437" s="9" t="s">
        <v>43</v>
      </c>
      <c r="E437" s="18" t="n">
        <v>4580</v>
      </c>
      <c r="F437" s="19" t="n">
        <f aca="false">B437*E437</f>
        <v>0</v>
      </c>
    </row>
    <row r="438" customFormat="false" ht="15" hidden="false" customHeight="true" outlineLevel="0" collapsed="false">
      <c r="B438" s="17"/>
      <c r="C438" s="3"/>
      <c r="D438" s="9"/>
      <c r="E438" s="6"/>
      <c r="F438" s="19"/>
    </row>
    <row r="439" customFormat="false" ht="15.75" hidden="false" customHeight="false" outlineLevel="0" collapsed="false">
      <c r="B439" s="25"/>
      <c r="C439" s="3"/>
      <c r="D439" s="9"/>
      <c r="E439" s="3"/>
      <c r="F439" s="26" t="n">
        <f aca="false">SUM(F434:F438)</f>
        <v>4179</v>
      </c>
    </row>
    <row r="440" customFormat="false" ht="15.75" hidden="false" customHeight="false" outlineLevel="0" collapsed="false">
      <c r="B440" s="25" t="s">
        <v>47</v>
      </c>
      <c r="C440" s="51" t="n">
        <v>0</v>
      </c>
      <c r="D440" s="9" t="s">
        <v>69</v>
      </c>
      <c r="E440" s="3"/>
      <c r="F440" s="37"/>
    </row>
    <row r="441" customFormat="false" ht="15.75" hidden="false" customHeight="false" outlineLevel="0" collapsed="false">
      <c r="B441" s="25"/>
      <c r="C441" s="3"/>
      <c r="D441" s="28" t="s">
        <v>77</v>
      </c>
      <c r="E441" s="3"/>
      <c r="F441" s="26" t="e">
        <f aca="false">F439/C440</f>
        <v>#DIV/0!</v>
      </c>
    </row>
    <row r="442" customFormat="false" ht="15.75" hidden="false" customHeight="false" outlineLevel="0" collapsed="false">
      <c r="B442" s="25"/>
      <c r="C442" s="3"/>
      <c r="D442" s="28" t="s">
        <v>26</v>
      </c>
      <c r="E442" s="29" t="n">
        <f aca="false">E3</f>
        <v>0.45</v>
      </c>
      <c r="F442" s="26" t="e">
        <f aca="false">F441*E442+F441</f>
        <v>#DIV/0!</v>
      </c>
    </row>
    <row r="443" customFormat="false" ht="15.75" hidden="false" customHeight="false" outlineLevel="0" collapsed="false">
      <c r="B443" s="25"/>
      <c r="C443" s="3"/>
      <c r="D443" s="28" t="s">
        <v>29</v>
      </c>
      <c r="E443" s="29" t="n">
        <f aca="false">E4</f>
        <v>1.6</v>
      </c>
      <c r="F443" s="30" t="e">
        <f aca="false">F442*E443+F442</f>
        <v>#DIV/0!</v>
      </c>
    </row>
    <row r="444" customFormat="false" ht="15.75" hidden="false" customHeight="false" outlineLevel="0" collapsed="false">
      <c r="B444" s="25"/>
      <c r="C444" s="3"/>
      <c r="D444" s="28" t="s">
        <v>32</v>
      </c>
      <c r="E444" s="29" t="n">
        <v>0.21</v>
      </c>
      <c r="F444" s="26" t="e">
        <f aca="false">F443*1.21</f>
        <v>#DIV/0!</v>
      </c>
    </row>
    <row r="445" customFormat="false" ht="15.75" hidden="false" customHeight="false" outlineLevel="0" collapsed="false">
      <c r="B445" s="25"/>
      <c r="C445" s="31" t="s">
        <v>114</v>
      </c>
      <c r="D445" s="9"/>
      <c r="E445" s="3"/>
      <c r="F445" s="26"/>
    </row>
    <row r="446" customFormat="false" ht="16.5" hidden="false" customHeight="true" outlineLevel="0" collapsed="false">
      <c r="B446" s="33"/>
      <c r="C446" s="35"/>
      <c r="D446" s="40"/>
      <c r="E446" s="35" t="s">
        <v>134</v>
      </c>
      <c r="F446" s="48"/>
    </row>
    <row r="448" customFormat="false" ht="15.75" hidden="false" customHeight="false" outlineLevel="0" collapsed="false">
      <c r="B448" s="11"/>
      <c r="C448" s="12" t="n">
        <v>29</v>
      </c>
      <c r="D448" s="13" t="s">
        <v>160</v>
      </c>
      <c r="E448" s="14"/>
      <c r="F448" s="15"/>
    </row>
    <row r="449" customFormat="false" ht="15" hidden="false" customHeight="true" outlineLevel="0" collapsed="false">
      <c r="B449" s="17" t="n">
        <v>0.1</v>
      </c>
      <c r="C449" s="3" t="s">
        <v>10</v>
      </c>
      <c r="D449" s="9" t="s">
        <v>161</v>
      </c>
      <c r="E449" s="42"/>
      <c r="F449" s="19" t="n">
        <f aca="false">B449*E449</f>
        <v>0</v>
      </c>
    </row>
    <row r="450" customFormat="false" ht="15" hidden="false" customHeight="true" outlineLevel="0" collapsed="false">
      <c r="B450" s="17" t="n">
        <v>0.15</v>
      </c>
      <c r="C450" s="3" t="s">
        <v>10</v>
      </c>
      <c r="D450" s="9" t="s">
        <v>162</v>
      </c>
      <c r="E450" s="18" t="n">
        <v>2058.82352941176</v>
      </c>
      <c r="F450" s="19" t="n">
        <f aca="false">B450*E450</f>
        <v>308.823529411764</v>
      </c>
    </row>
    <row r="451" customFormat="false" ht="15" hidden="false" customHeight="true" outlineLevel="0" collapsed="false">
      <c r="B451" s="17" t="n">
        <v>0.2</v>
      </c>
      <c r="C451" s="3" t="s">
        <v>53</v>
      </c>
      <c r="D451" s="9" t="s">
        <v>122</v>
      </c>
      <c r="E451" s="18" t="n">
        <v>5576.92307692308</v>
      </c>
      <c r="F451" s="19" t="n">
        <f aca="false">B451*E451</f>
        <v>1115.38461538462</v>
      </c>
    </row>
    <row r="452" customFormat="false" ht="15.75" hidden="false" customHeight="false" outlineLevel="0" collapsed="false">
      <c r="B452" s="25"/>
      <c r="C452" s="3"/>
      <c r="D452" s="9"/>
      <c r="E452" s="3"/>
      <c r="F452" s="26" t="n">
        <f aca="false">SUM(F449:F451)</f>
        <v>1424.20814479638</v>
      </c>
    </row>
    <row r="453" customFormat="false" ht="15.75" hidden="false" customHeight="false" outlineLevel="0" collapsed="false">
      <c r="B453" s="25" t="s">
        <v>47</v>
      </c>
      <c r="C453" s="51" t="n">
        <v>1</v>
      </c>
      <c r="D453" s="9" t="s">
        <v>69</v>
      </c>
      <c r="E453" s="3"/>
      <c r="F453" s="37"/>
    </row>
    <row r="454" customFormat="false" ht="15.75" hidden="false" customHeight="false" outlineLevel="0" collapsed="false">
      <c r="B454" s="25"/>
      <c r="C454" s="3"/>
      <c r="D454" s="28" t="s">
        <v>77</v>
      </c>
      <c r="E454" s="3"/>
      <c r="F454" s="26" t="n">
        <f aca="false">F452/C453</f>
        <v>1424.20814479638</v>
      </c>
    </row>
    <row r="455" customFormat="false" ht="15.75" hidden="false" customHeight="false" outlineLevel="0" collapsed="false">
      <c r="B455" s="25"/>
      <c r="C455" s="3"/>
      <c r="D455" s="28" t="s">
        <v>26</v>
      </c>
      <c r="E455" s="29" t="n">
        <f aca="false">E3</f>
        <v>0.45</v>
      </c>
      <c r="F455" s="26" t="n">
        <f aca="false">F454*E455+F454</f>
        <v>2065.10180995475</v>
      </c>
    </row>
    <row r="456" customFormat="false" ht="15.75" hidden="false" customHeight="false" outlineLevel="0" collapsed="false">
      <c r="B456" s="25"/>
      <c r="C456" s="3"/>
      <c r="D456" s="28" t="s">
        <v>29</v>
      </c>
      <c r="E456" s="29" t="n">
        <v>1.62</v>
      </c>
      <c r="F456" s="30" t="n">
        <f aca="false">F455*E456+F455</f>
        <v>5410.56674208145</v>
      </c>
    </row>
    <row r="457" customFormat="false" ht="15.75" hidden="false" customHeight="false" outlineLevel="0" collapsed="false">
      <c r="B457" s="25"/>
      <c r="C457" s="3"/>
      <c r="D457" s="28" t="s">
        <v>32</v>
      </c>
      <c r="E457" s="29" t="n">
        <v>0.21</v>
      </c>
      <c r="F457" s="26" t="n">
        <f aca="false">F456*1.21</f>
        <v>6546.78575791855</v>
      </c>
    </row>
    <row r="458" customFormat="false" ht="15.75" hidden="false" customHeight="false" outlineLevel="0" collapsed="false">
      <c r="B458" s="25"/>
      <c r="C458" s="31" t="s">
        <v>114</v>
      </c>
      <c r="D458" s="9"/>
      <c r="E458" s="3"/>
      <c r="F458" s="26"/>
    </row>
    <row r="459" customFormat="false" ht="16.5" hidden="false" customHeight="true" outlineLevel="0" collapsed="false">
      <c r="B459" s="33"/>
      <c r="C459" s="35"/>
      <c r="D459" s="40"/>
      <c r="E459" s="35" t="s">
        <v>163</v>
      </c>
      <c r="F459" s="48"/>
    </row>
    <row r="461" customFormat="false" ht="15.75" hidden="false" customHeight="false" outlineLevel="0" collapsed="false">
      <c r="B461" s="11"/>
      <c r="C461" s="12" t="n">
        <v>30</v>
      </c>
      <c r="D461" s="13" t="s">
        <v>164</v>
      </c>
      <c r="E461" s="14"/>
      <c r="F461" s="15"/>
    </row>
    <row r="462" customFormat="false" ht="15" hidden="false" customHeight="true" outlineLevel="0" collapsed="false">
      <c r="B462" s="17" t="n">
        <v>0.15</v>
      </c>
      <c r="C462" s="3" t="s">
        <v>10</v>
      </c>
      <c r="D462" s="9" t="s">
        <v>165</v>
      </c>
      <c r="E462" s="18" t="n">
        <v>4680.61674008811</v>
      </c>
      <c r="F462" s="19" t="n">
        <f aca="false">B462*E462</f>
        <v>702.092511013217</v>
      </c>
    </row>
    <row r="463" customFormat="false" ht="15" hidden="false" customHeight="true" outlineLevel="0" collapsed="false">
      <c r="B463" s="17" t="n">
        <v>0.15</v>
      </c>
      <c r="C463" s="3" t="s">
        <v>10</v>
      </c>
      <c r="D463" s="9" t="s">
        <v>162</v>
      </c>
      <c r="E463" s="18" t="n">
        <v>2058.82352941176</v>
      </c>
      <c r="F463" s="19" t="n">
        <f aca="false">B463*E463</f>
        <v>308.823529411764</v>
      </c>
    </row>
    <row r="464" customFormat="false" ht="15" hidden="false" customHeight="true" outlineLevel="0" collapsed="false">
      <c r="B464" s="17" t="n">
        <v>0.2</v>
      </c>
      <c r="C464" s="3" t="s">
        <v>53</v>
      </c>
      <c r="D464" s="9" t="s">
        <v>122</v>
      </c>
      <c r="E464" s="18" t="n">
        <v>5576.92307692308</v>
      </c>
      <c r="F464" s="19" t="n">
        <f aca="false">B464*E464</f>
        <v>1115.38461538462</v>
      </c>
    </row>
    <row r="465" customFormat="false" ht="15.75" hidden="false" customHeight="false" outlineLevel="0" collapsed="false">
      <c r="B465" s="25"/>
      <c r="C465" s="3"/>
      <c r="D465" s="9"/>
      <c r="E465" s="3"/>
      <c r="F465" s="26" t="n">
        <f aca="false">SUM(F462:F464)</f>
        <v>2126.3006558096</v>
      </c>
    </row>
    <row r="466" customFormat="false" ht="15.75" hidden="false" customHeight="false" outlineLevel="0" collapsed="false">
      <c r="B466" s="25" t="s">
        <v>47</v>
      </c>
      <c r="C466" s="51" t="n">
        <v>1</v>
      </c>
      <c r="D466" s="9" t="s">
        <v>69</v>
      </c>
      <c r="E466" s="3"/>
      <c r="F466" s="37"/>
    </row>
    <row r="467" customFormat="false" ht="15.75" hidden="false" customHeight="false" outlineLevel="0" collapsed="false">
      <c r="B467" s="25"/>
      <c r="C467" s="3"/>
      <c r="D467" s="28" t="s">
        <v>77</v>
      </c>
      <c r="E467" s="3"/>
      <c r="F467" s="26" t="n">
        <f aca="false">F465/C466</f>
        <v>2126.3006558096</v>
      </c>
    </row>
    <row r="468" customFormat="false" ht="15.75" hidden="false" customHeight="false" outlineLevel="0" collapsed="false">
      <c r="B468" s="25"/>
      <c r="C468" s="3"/>
      <c r="D468" s="28" t="s">
        <v>26</v>
      </c>
      <c r="E468" s="29" t="n">
        <f aca="false">E3</f>
        <v>0.45</v>
      </c>
      <c r="F468" s="26" t="n">
        <f aca="false">F467*E468+F467</f>
        <v>3083.13595092391</v>
      </c>
    </row>
    <row r="469" customFormat="false" ht="15.75" hidden="false" customHeight="false" outlineLevel="0" collapsed="false">
      <c r="B469" s="25"/>
      <c r="C469" s="3"/>
      <c r="D469" s="28" t="s">
        <v>29</v>
      </c>
      <c r="E469" s="29" t="n">
        <f aca="false">E4</f>
        <v>1.6</v>
      </c>
      <c r="F469" s="30" t="n">
        <f aca="false">F468*E469+F468</f>
        <v>8016.15347240218</v>
      </c>
    </row>
    <row r="470" customFormat="false" ht="15.75" hidden="false" customHeight="false" outlineLevel="0" collapsed="false">
      <c r="B470" s="25"/>
      <c r="C470" s="3"/>
      <c r="D470" s="28" t="s">
        <v>32</v>
      </c>
      <c r="E470" s="29" t="n">
        <v>0.21</v>
      </c>
      <c r="F470" s="26" t="n">
        <f aca="false">F469*1.21</f>
        <v>9699.54570160664</v>
      </c>
    </row>
    <row r="471" customFormat="false" ht="15.75" hidden="false" customHeight="false" outlineLevel="0" collapsed="false">
      <c r="B471" s="25"/>
      <c r="C471" s="31" t="s">
        <v>114</v>
      </c>
      <c r="D471" s="9"/>
      <c r="E471" s="3"/>
      <c r="F471" s="26"/>
    </row>
    <row r="472" customFormat="false" ht="16.5" hidden="false" customHeight="true" outlineLevel="0" collapsed="false">
      <c r="B472" s="33"/>
      <c r="C472" s="35"/>
      <c r="D472" s="40"/>
      <c r="E472" s="35" t="s">
        <v>166</v>
      </c>
      <c r="F472" s="48"/>
    </row>
    <row r="474" customFormat="false" ht="15.75" hidden="false" customHeight="false" outlineLevel="0" collapsed="false">
      <c r="B474" s="11"/>
      <c r="C474" s="12" t="n">
        <v>31</v>
      </c>
      <c r="D474" s="13" t="s">
        <v>167</v>
      </c>
      <c r="E474" s="14"/>
      <c r="F474" s="15"/>
    </row>
    <row r="475" customFormat="false" ht="15" hidden="false" customHeight="true" outlineLevel="0" collapsed="false">
      <c r="B475" s="17" t="n">
        <v>1.2</v>
      </c>
      <c r="C475" s="3" t="s">
        <v>10</v>
      </c>
      <c r="D475" s="9" t="s">
        <v>41</v>
      </c>
      <c r="E475" s="18" t="n">
        <v>1095</v>
      </c>
      <c r="F475" s="19" t="n">
        <f aca="false">B475*E475</f>
        <v>1314</v>
      </c>
    </row>
    <row r="476" customFormat="false" ht="15" hidden="false" customHeight="true" outlineLevel="0" collapsed="false">
      <c r="B476" s="17" t="n">
        <v>4</v>
      </c>
      <c r="C476" s="3" t="s">
        <v>6</v>
      </c>
      <c r="D476" s="9" t="s">
        <v>30</v>
      </c>
      <c r="E476" s="18" t="n">
        <v>229.8</v>
      </c>
      <c r="F476" s="19" t="n">
        <f aca="false">B476*E476</f>
        <v>919.2</v>
      </c>
    </row>
    <row r="477" customFormat="false" ht="15" hidden="false" customHeight="true" outlineLevel="0" collapsed="false">
      <c r="B477" s="17" t="n">
        <v>1.5</v>
      </c>
      <c r="C477" s="3" t="s">
        <v>10</v>
      </c>
      <c r="D477" s="9" t="s">
        <v>102</v>
      </c>
      <c r="E477" s="18" t="n">
        <v>1505</v>
      </c>
      <c r="F477" s="19" t="n">
        <f aca="false">B477*E477</f>
        <v>2257.5</v>
      </c>
    </row>
    <row r="478" customFormat="false" ht="15" hidden="false" customHeight="true" outlineLevel="0" collapsed="false">
      <c r="B478" s="17" t="n">
        <v>3</v>
      </c>
      <c r="C478" s="3" t="s">
        <v>6</v>
      </c>
      <c r="D478" s="9" t="s">
        <v>19</v>
      </c>
      <c r="E478" s="18" t="n">
        <v>2231</v>
      </c>
      <c r="F478" s="19" t="n">
        <f aca="false">B478*E478</f>
        <v>6693</v>
      </c>
    </row>
    <row r="479" customFormat="false" ht="15" hidden="false" customHeight="true" outlineLevel="0" collapsed="false">
      <c r="B479" s="17" t="n">
        <v>0.1</v>
      </c>
      <c r="C479" s="3" t="s">
        <v>53</v>
      </c>
      <c r="D479" s="9" t="s">
        <v>55</v>
      </c>
      <c r="E479" s="18" t="n">
        <v>1967.85333333333</v>
      </c>
      <c r="F479" s="19" t="n">
        <f aca="false">B479*E479</f>
        <v>196.785333333333</v>
      </c>
    </row>
    <row r="480" customFormat="false" ht="15" hidden="false" customHeight="true" outlineLevel="0" collapsed="false">
      <c r="B480" s="17" t="n">
        <v>0.2</v>
      </c>
      <c r="C480" s="3" t="s">
        <v>6</v>
      </c>
      <c r="D480" s="9" t="s">
        <v>33</v>
      </c>
      <c r="E480" s="18" t="n">
        <v>158.991228070175</v>
      </c>
      <c r="F480" s="19" t="n">
        <f aca="false">B480*E480</f>
        <v>31.798245614035</v>
      </c>
    </row>
    <row r="481" customFormat="false" ht="15.75" hidden="false" customHeight="false" outlineLevel="0" collapsed="false">
      <c r="B481" s="25"/>
      <c r="C481" s="3"/>
      <c r="D481" s="9"/>
      <c r="E481" s="3"/>
      <c r="F481" s="26" t="n">
        <f aca="false">SUM(F475:F480)</f>
        <v>11412.2835789474</v>
      </c>
    </row>
    <row r="482" customFormat="false" ht="15.75" hidden="false" customHeight="false" outlineLevel="0" collapsed="false">
      <c r="B482" s="25" t="s">
        <v>47</v>
      </c>
      <c r="C482" s="51" t="n">
        <v>100</v>
      </c>
      <c r="D482" s="9" t="s">
        <v>48</v>
      </c>
      <c r="E482" s="3"/>
      <c r="F482" s="37"/>
    </row>
    <row r="483" customFormat="false" ht="15.75" hidden="false" customHeight="false" outlineLevel="0" collapsed="false">
      <c r="B483" s="25"/>
      <c r="C483" s="3"/>
      <c r="D483" s="28" t="s">
        <v>77</v>
      </c>
      <c r="E483" s="3"/>
      <c r="F483" s="26" t="n">
        <f aca="false">F481/C482</f>
        <v>114.122835789474</v>
      </c>
    </row>
    <row r="484" customFormat="false" ht="15.75" hidden="false" customHeight="false" outlineLevel="0" collapsed="false">
      <c r="B484" s="25"/>
      <c r="C484" s="3"/>
      <c r="D484" s="28" t="s">
        <v>26</v>
      </c>
      <c r="E484" s="29" t="n">
        <f aca="false">E3</f>
        <v>0.45</v>
      </c>
      <c r="F484" s="26" t="n">
        <f aca="false">F483*E484+F483</f>
        <v>165.478111894737</v>
      </c>
    </row>
    <row r="485" customFormat="false" ht="15.75" hidden="false" customHeight="false" outlineLevel="0" collapsed="false">
      <c r="B485" s="25"/>
      <c r="C485" s="3"/>
      <c r="D485" s="28" t="s">
        <v>29</v>
      </c>
      <c r="E485" s="29" t="n">
        <f aca="false">E4</f>
        <v>1.6</v>
      </c>
      <c r="F485" s="30" t="n">
        <f aca="false">F484*E485+F484</f>
        <v>430.243090926316</v>
      </c>
    </row>
    <row r="486" customFormat="false" ht="15.75" hidden="false" customHeight="false" outlineLevel="0" collapsed="false">
      <c r="B486" s="25"/>
      <c r="C486" s="3"/>
      <c r="D486" s="28" t="s">
        <v>32</v>
      </c>
      <c r="E486" s="29" t="n">
        <v>0.21</v>
      </c>
      <c r="F486" s="26" t="n">
        <f aca="false">F485*1.21</f>
        <v>520.594140020842</v>
      </c>
    </row>
    <row r="487" customFormat="false" ht="15.75" hidden="false" customHeight="false" outlineLevel="0" collapsed="false">
      <c r="B487" s="25"/>
      <c r="C487" s="31" t="s">
        <v>114</v>
      </c>
      <c r="D487" s="9"/>
      <c r="E487" s="3"/>
      <c r="F487" s="26"/>
    </row>
    <row r="488" customFormat="false" ht="16.5" hidden="false" customHeight="true" outlineLevel="0" collapsed="false">
      <c r="B488" s="33"/>
      <c r="C488" s="35"/>
      <c r="D488" s="40"/>
      <c r="E488" s="35" t="s">
        <v>124</v>
      </c>
      <c r="F488" s="48"/>
    </row>
    <row r="490" customFormat="false" ht="15.75" hidden="false" customHeight="false" outlineLevel="0" collapsed="false">
      <c r="B490" s="11"/>
      <c r="C490" s="12" t="n">
        <v>33</v>
      </c>
      <c r="D490" s="13" t="s">
        <v>168</v>
      </c>
      <c r="E490" s="14"/>
      <c r="F490" s="15"/>
    </row>
    <row r="491" customFormat="false" ht="15" hidden="false" customHeight="true" outlineLevel="0" collapsed="false">
      <c r="B491" s="17" t="n">
        <v>0.5</v>
      </c>
      <c r="C491" s="3" t="s">
        <v>10</v>
      </c>
      <c r="D491" s="9" t="s">
        <v>41</v>
      </c>
      <c r="E491" s="18" t="n">
        <v>1095</v>
      </c>
      <c r="F491" s="19" t="n">
        <f aca="false">B491*E491</f>
        <v>547.5</v>
      </c>
    </row>
    <row r="492" customFormat="false" ht="15" hidden="false" customHeight="true" outlineLevel="0" collapsed="false">
      <c r="B492" s="17" t="n">
        <v>4</v>
      </c>
      <c r="C492" s="3" t="s">
        <v>6</v>
      </c>
      <c r="D492" s="9" t="s">
        <v>19</v>
      </c>
      <c r="E492" s="18" t="n">
        <v>2231</v>
      </c>
      <c r="F492" s="19" t="n">
        <f aca="false">B492*E492</f>
        <v>8924</v>
      </c>
    </row>
    <row r="493" customFormat="false" ht="15" hidden="false" customHeight="true" outlineLevel="0" collapsed="false">
      <c r="B493" s="17" t="n">
        <v>0.4</v>
      </c>
      <c r="C493" s="3" t="s">
        <v>10</v>
      </c>
      <c r="D493" s="9" t="s">
        <v>102</v>
      </c>
      <c r="E493" s="18" t="n">
        <v>1505</v>
      </c>
      <c r="F493" s="19" t="n">
        <f aca="false">B493*E493</f>
        <v>602</v>
      </c>
    </row>
    <row r="494" customFormat="false" ht="15" hidden="false" customHeight="true" outlineLevel="0" collapsed="false">
      <c r="B494" s="17" t="n">
        <v>0.4</v>
      </c>
      <c r="C494" s="3" t="s">
        <v>53</v>
      </c>
      <c r="D494" s="9" t="s">
        <v>55</v>
      </c>
      <c r="E494" s="18" t="n">
        <v>1967.85333333333</v>
      </c>
      <c r="F494" s="19" t="n">
        <f aca="false">B494*E494</f>
        <v>787.141333333332</v>
      </c>
    </row>
    <row r="495" customFormat="false" ht="15.75" hidden="false" customHeight="false" outlineLevel="0" collapsed="false">
      <c r="B495" s="25"/>
      <c r="C495" s="3"/>
      <c r="D495" s="9"/>
      <c r="E495" s="3"/>
      <c r="F495" s="26" t="n">
        <f aca="false">SUM(F491:F494)</f>
        <v>10860.6413333333</v>
      </c>
    </row>
    <row r="496" customFormat="false" ht="15.75" hidden="false" customHeight="false" outlineLevel="0" collapsed="false">
      <c r="B496" s="25" t="s">
        <v>47</v>
      </c>
      <c r="C496" s="51" t="n">
        <v>30</v>
      </c>
      <c r="D496" s="9" t="s">
        <v>69</v>
      </c>
      <c r="E496" s="3"/>
      <c r="F496" s="37"/>
    </row>
    <row r="497" customFormat="false" ht="15.75" hidden="false" customHeight="false" outlineLevel="0" collapsed="false">
      <c r="B497" s="25"/>
      <c r="C497" s="3"/>
      <c r="D497" s="28" t="s">
        <v>77</v>
      </c>
      <c r="E497" s="3"/>
      <c r="F497" s="26" t="n">
        <f aca="false">F495/C496</f>
        <v>362.021377777778</v>
      </c>
    </row>
    <row r="498" customFormat="false" ht="15.75" hidden="false" customHeight="false" outlineLevel="0" collapsed="false">
      <c r="B498" s="25"/>
      <c r="C498" s="3"/>
      <c r="D498" s="28" t="s">
        <v>26</v>
      </c>
      <c r="E498" s="29" t="e">
        <f aca="false">#REF!</f>
        <v>#REF!</v>
      </c>
      <c r="F498" s="26" t="e">
        <f aca="false">F497*E498+F497</f>
        <v>#REF!</v>
      </c>
    </row>
    <row r="499" customFormat="false" ht="15.75" hidden="false" customHeight="false" outlineLevel="0" collapsed="false">
      <c r="B499" s="25"/>
      <c r="C499" s="3"/>
      <c r="D499" s="28" t="s">
        <v>29</v>
      </c>
      <c r="E499" s="29" t="e">
        <f aca="false">#REF!</f>
        <v>#REF!</v>
      </c>
      <c r="F499" s="30" t="e">
        <f aca="false">F498*E499+F498</f>
        <v>#REF!</v>
      </c>
    </row>
    <row r="500" customFormat="false" ht="15.75" hidden="false" customHeight="false" outlineLevel="0" collapsed="false">
      <c r="B500" s="25"/>
      <c r="C500" s="3"/>
      <c r="D500" s="28" t="s">
        <v>32</v>
      </c>
      <c r="E500" s="29" t="n">
        <v>0.21</v>
      </c>
      <c r="F500" s="26" t="e">
        <f aca="false">F499*1.21</f>
        <v>#REF!</v>
      </c>
    </row>
    <row r="501" customFormat="false" ht="15.75" hidden="false" customHeight="false" outlineLevel="0" collapsed="false">
      <c r="B501" s="25"/>
      <c r="C501" s="31" t="s">
        <v>114</v>
      </c>
      <c r="D501" s="9"/>
      <c r="E501" s="3"/>
      <c r="F501" s="26"/>
    </row>
    <row r="502" customFormat="false" ht="16.5" hidden="false" customHeight="true" outlineLevel="0" collapsed="false">
      <c r="B502" s="33"/>
      <c r="C502" s="35"/>
      <c r="D502" s="40"/>
      <c r="E502" s="35" t="s">
        <v>124</v>
      </c>
      <c r="F502" s="48"/>
    </row>
    <row r="504" customFormat="false" ht="15.75" hidden="false" customHeight="false" outlineLevel="0" collapsed="false">
      <c r="B504" s="11"/>
      <c r="C504" s="12" t="n">
        <v>32</v>
      </c>
      <c r="D504" s="13" t="s">
        <v>169</v>
      </c>
      <c r="E504" s="14"/>
      <c r="F504" s="15"/>
    </row>
    <row r="505" customFormat="false" ht="15.75" hidden="false" customHeight="false" outlineLevel="0" collapsed="false">
      <c r="B505" s="17" t="n">
        <v>1</v>
      </c>
      <c r="C505" s="3" t="s">
        <v>6</v>
      </c>
      <c r="D505" s="9" t="s">
        <v>35</v>
      </c>
      <c r="E505" s="42"/>
      <c r="F505" s="19" t="n">
        <f aca="false">B505*E505</f>
        <v>0</v>
      </c>
    </row>
    <row r="506" customFormat="false" ht="16.5" hidden="false" customHeight="true" outlineLevel="0" collapsed="false">
      <c r="B506" s="17" t="n">
        <v>0.1</v>
      </c>
      <c r="C506" s="3" t="s">
        <v>10</v>
      </c>
      <c r="D506" s="9" t="s">
        <v>170</v>
      </c>
      <c r="E506" s="18" t="n">
        <v>4990</v>
      </c>
      <c r="F506" s="19" t="n">
        <f aca="false">B506*E506</f>
        <v>499</v>
      </c>
    </row>
    <row r="507" customFormat="false" ht="15" hidden="false" customHeight="true" outlineLevel="0" collapsed="false">
      <c r="B507" s="17" t="n">
        <v>0.13</v>
      </c>
      <c r="C507" s="3" t="s">
        <v>10</v>
      </c>
      <c r="D507" s="9" t="s">
        <v>171</v>
      </c>
      <c r="E507" s="42"/>
      <c r="F507" s="19" t="n">
        <f aca="false">B507*E507</f>
        <v>0</v>
      </c>
    </row>
    <row r="508" customFormat="false" ht="15.75" hidden="false" customHeight="false" outlineLevel="0" collapsed="false">
      <c r="B508" s="17" t="n">
        <v>0.14</v>
      </c>
      <c r="C508" s="3" t="s">
        <v>53</v>
      </c>
      <c r="D508" s="9" t="s">
        <v>172</v>
      </c>
      <c r="E508" s="42"/>
      <c r="F508" s="19" t="n">
        <f aca="false">B508*E508</f>
        <v>0</v>
      </c>
    </row>
    <row r="509" customFormat="false" ht="15" hidden="false" customHeight="true" outlineLevel="0" collapsed="false">
      <c r="B509" s="17" t="n">
        <v>0.13</v>
      </c>
      <c r="C509" s="3" t="s">
        <v>10</v>
      </c>
      <c r="D509" s="9" t="s">
        <v>101</v>
      </c>
      <c r="E509" s="18" t="n">
        <v>7900</v>
      </c>
      <c r="F509" s="19" t="n">
        <f aca="false">B509*E509</f>
        <v>1027</v>
      </c>
    </row>
    <row r="510" customFormat="false" ht="15" hidden="false" customHeight="true" outlineLevel="0" collapsed="false">
      <c r="B510" s="17" t="n">
        <v>0.1</v>
      </c>
      <c r="C510" s="3" t="s">
        <v>10</v>
      </c>
      <c r="D510" s="9" t="s">
        <v>173</v>
      </c>
      <c r="E510" s="42"/>
      <c r="F510" s="19" t="n">
        <f aca="false">B510*E510</f>
        <v>0</v>
      </c>
    </row>
    <row r="511" customFormat="false" ht="15" hidden="false" customHeight="true" outlineLevel="0" collapsed="false">
      <c r="B511" s="17"/>
      <c r="C511" s="3" t="s">
        <v>10</v>
      </c>
      <c r="D511" s="9" t="s">
        <v>174</v>
      </c>
      <c r="E511" s="42"/>
      <c r="F511" s="19" t="n">
        <f aca="false">B511*E511</f>
        <v>0</v>
      </c>
    </row>
    <row r="512" customFormat="false" ht="15" hidden="false" customHeight="true" outlineLevel="0" collapsed="false">
      <c r="B512" s="17" t="n">
        <v>0.2</v>
      </c>
      <c r="C512" s="3" t="s">
        <v>53</v>
      </c>
      <c r="D512" s="9" t="s">
        <v>30</v>
      </c>
      <c r="E512" s="18" t="n">
        <v>1149</v>
      </c>
      <c r="F512" s="19" t="n">
        <f aca="false">B512*E512</f>
        <v>229.8</v>
      </c>
    </row>
    <row r="513" customFormat="false" ht="15.75" hidden="false" customHeight="false" outlineLevel="0" collapsed="false">
      <c r="B513" s="25"/>
      <c r="C513" s="3"/>
      <c r="D513" s="9"/>
      <c r="E513" s="3"/>
      <c r="F513" s="26" t="n">
        <f aca="false">SUM(F505:F512)</f>
        <v>1755.8</v>
      </c>
    </row>
    <row r="514" customFormat="false" ht="15.75" hidden="false" customHeight="false" outlineLevel="0" collapsed="false">
      <c r="B514" s="25" t="s">
        <v>47</v>
      </c>
      <c r="C514" s="51" t="n">
        <v>1</v>
      </c>
      <c r="D514" s="9" t="s">
        <v>69</v>
      </c>
      <c r="E514" s="3"/>
      <c r="F514" s="37"/>
    </row>
    <row r="515" customFormat="false" ht="15.75" hidden="false" customHeight="false" outlineLevel="0" collapsed="false">
      <c r="B515" s="25"/>
      <c r="C515" s="3"/>
      <c r="D515" s="28" t="s">
        <v>77</v>
      </c>
      <c r="E515" s="3"/>
      <c r="F515" s="26" t="n">
        <f aca="false">F513/C514</f>
        <v>1755.8</v>
      </c>
    </row>
    <row r="516" customFormat="false" ht="15.75" hidden="false" customHeight="false" outlineLevel="0" collapsed="false">
      <c r="B516" s="25"/>
      <c r="C516" s="3"/>
      <c r="D516" s="28" t="s">
        <v>26</v>
      </c>
      <c r="E516" s="29" t="n">
        <f aca="false">E3</f>
        <v>0.45</v>
      </c>
      <c r="F516" s="26" t="n">
        <f aca="false">F515*E516+F515</f>
        <v>2545.91</v>
      </c>
    </row>
    <row r="517" customFormat="false" ht="15.75" hidden="false" customHeight="false" outlineLevel="0" collapsed="false">
      <c r="B517" s="25"/>
      <c r="C517" s="3"/>
      <c r="D517" s="28" t="s">
        <v>29</v>
      </c>
      <c r="E517" s="29" t="n">
        <v>0.36</v>
      </c>
      <c r="F517" s="30" t="n">
        <f aca="false">F516*E517+F516</f>
        <v>3462.4376</v>
      </c>
    </row>
    <row r="518" customFormat="false" ht="15.75" hidden="false" customHeight="false" outlineLevel="0" collapsed="false">
      <c r="B518" s="25"/>
      <c r="C518" s="3"/>
      <c r="D518" s="28" t="s">
        <v>32</v>
      </c>
      <c r="E518" s="29" t="n">
        <v>0.21</v>
      </c>
      <c r="F518" s="26" t="n">
        <f aca="false">F517*1.21</f>
        <v>4189.549496</v>
      </c>
    </row>
    <row r="519" customFormat="false" ht="15.75" hidden="false" customHeight="false" outlineLevel="0" collapsed="false">
      <c r="B519" s="25"/>
      <c r="C519" s="31" t="s">
        <v>114</v>
      </c>
      <c r="D519" s="9"/>
      <c r="E519" s="3"/>
      <c r="F519" s="26"/>
    </row>
    <row r="520" customFormat="false" ht="16.5" hidden="false" customHeight="true" outlineLevel="0" collapsed="false">
      <c r="B520" s="33"/>
      <c r="C520" s="35"/>
      <c r="D520" s="40"/>
      <c r="E520" s="35" t="s">
        <v>175</v>
      </c>
      <c r="F520" s="48"/>
    </row>
    <row r="522" customFormat="false" ht="15.75" hidden="false" customHeight="false" outlineLevel="0" collapsed="false">
      <c r="B522" s="11"/>
      <c r="C522" s="12" t="n">
        <v>35</v>
      </c>
      <c r="D522" s="13" t="s">
        <v>176</v>
      </c>
      <c r="E522" s="14"/>
      <c r="F522" s="15"/>
    </row>
    <row r="523" customFormat="false" ht="15" hidden="false" customHeight="true" outlineLevel="0" collapsed="false">
      <c r="B523" s="17" t="n">
        <v>0.15</v>
      </c>
      <c r="C523" s="3" t="s">
        <v>10</v>
      </c>
      <c r="D523" s="9" t="s">
        <v>177</v>
      </c>
      <c r="E523" s="42"/>
      <c r="F523" s="19" t="n">
        <f aca="false">B523*E523</f>
        <v>0</v>
      </c>
    </row>
    <row r="524" customFormat="false" ht="15" hidden="false" customHeight="true" outlineLevel="0" collapsed="false">
      <c r="B524" s="17" t="n">
        <v>0.05</v>
      </c>
      <c r="C524" s="3" t="s">
        <v>10</v>
      </c>
      <c r="D524" s="9" t="s">
        <v>178</v>
      </c>
      <c r="E524" s="42"/>
      <c r="F524" s="19" t="n">
        <f aca="false">B524*E524</f>
        <v>0</v>
      </c>
    </row>
    <row r="525" customFormat="false" ht="15" hidden="false" customHeight="true" outlineLevel="0" collapsed="false">
      <c r="B525" s="17" t="n">
        <v>0.2</v>
      </c>
      <c r="C525" s="3" t="s">
        <v>53</v>
      </c>
      <c r="D525" s="9" t="s">
        <v>122</v>
      </c>
      <c r="E525" s="18" t="n">
        <v>5576.92307692308</v>
      </c>
      <c r="F525" s="19" t="n">
        <f aca="false">B525*E525</f>
        <v>1115.38461538462</v>
      </c>
    </row>
    <row r="526" customFormat="false" ht="15" hidden="false" customHeight="true" outlineLevel="0" collapsed="false">
      <c r="B526" s="17"/>
      <c r="C526" s="3" t="s">
        <v>10</v>
      </c>
      <c r="D526" s="9" t="s">
        <v>43</v>
      </c>
      <c r="E526" s="18" t="n">
        <v>4580</v>
      </c>
      <c r="F526" s="19" t="n">
        <f aca="false">B526*E526</f>
        <v>0</v>
      </c>
    </row>
    <row r="527" customFormat="false" ht="15.75" hidden="false" customHeight="false" outlineLevel="0" collapsed="false">
      <c r="B527" s="25"/>
      <c r="C527" s="3"/>
      <c r="D527" s="9"/>
      <c r="E527" s="3"/>
      <c r="F527" s="26" t="n">
        <f aca="false">SUM(F523:F526)</f>
        <v>1115.38461538462</v>
      </c>
    </row>
    <row r="528" customFormat="false" ht="15.75" hidden="false" customHeight="false" outlineLevel="0" collapsed="false">
      <c r="B528" s="25" t="s">
        <v>47</v>
      </c>
      <c r="C528" s="51" t="n">
        <v>1</v>
      </c>
      <c r="D528" s="9" t="s">
        <v>69</v>
      </c>
      <c r="E528" s="3"/>
      <c r="F528" s="37"/>
    </row>
    <row r="529" customFormat="false" ht="15.75" hidden="false" customHeight="false" outlineLevel="0" collapsed="false">
      <c r="B529" s="25"/>
      <c r="C529" s="3"/>
      <c r="D529" s="28" t="s">
        <v>77</v>
      </c>
      <c r="E529" s="3"/>
      <c r="F529" s="26" t="n">
        <f aca="false">F527/C528</f>
        <v>1115.38461538462</v>
      </c>
    </row>
    <row r="530" customFormat="false" ht="15.75" hidden="false" customHeight="false" outlineLevel="0" collapsed="false">
      <c r="B530" s="25"/>
      <c r="C530" s="3"/>
      <c r="D530" s="28" t="s">
        <v>26</v>
      </c>
      <c r="E530" s="29" t="n">
        <f aca="false">E3</f>
        <v>0.45</v>
      </c>
      <c r="F530" s="26" t="n">
        <f aca="false">F529*E530+F529</f>
        <v>1617.30769230769</v>
      </c>
    </row>
    <row r="531" customFormat="false" ht="15.75" hidden="false" customHeight="false" outlineLevel="0" collapsed="false">
      <c r="B531" s="25"/>
      <c r="C531" s="3"/>
      <c r="D531" s="28" t="s">
        <v>29</v>
      </c>
      <c r="E531" s="29" t="n">
        <f aca="false">E4</f>
        <v>1.6</v>
      </c>
      <c r="F531" s="30" t="n">
        <f aca="false">F530*E531+F530</f>
        <v>4205</v>
      </c>
    </row>
    <row r="532" customFormat="false" ht="15.75" hidden="false" customHeight="false" outlineLevel="0" collapsed="false">
      <c r="B532" s="25"/>
      <c r="C532" s="3"/>
      <c r="D532" s="28" t="s">
        <v>32</v>
      </c>
      <c r="E532" s="29" t="n">
        <v>0.21</v>
      </c>
      <c r="F532" s="26" t="n">
        <f aca="false">F531*1.21</f>
        <v>5088.05</v>
      </c>
    </row>
    <row r="533" customFormat="false" ht="15.75" hidden="false" customHeight="false" outlineLevel="0" collapsed="false">
      <c r="B533" s="25"/>
      <c r="C533" s="31" t="s">
        <v>114</v>
      </c>
      <c r="D533" s="9"/>
      <c r="E533" s="3"/>
      <c r="F533" s="26"/>
    </row>
    <row r="534" customFormat="false" ht="16.5" hidden="false" customHeight="true" outlineLevel="0" collapsed="false">
      <c r="B534" s="33"/>
      <c r="C534" s="35"/>
      <c r="D534" s="40"/>
      <c r="E534" s="35" t="s">
        <v>124</v>
      </c>
      <c r="F534" s="48"/>
    </row>
    <row r="536" customFormat="false" ht="15.75" hidden="false" customHeight="false" outlineLevel="0" collapsed="false">
      <c r="B536" s="11"/>
      <c r="C536" s="12" t="n">
        <v>36</v>
      </c>
      <c r="D536" s="13" t="s">
        <v>179</v>
      </c>
      <c r="E536" s="14"/>
      <c r="F536" s="15"/>
    </row>
    <row r="537" customFormat="false" ht="15" hidden="false" customHeight="true" outlineLevel="0" collapsed="false">
      <c r="B537" s="17" t="n">
        <v>8</v>
      </c>
      <c r="C537" s="3" t="s">
        <v>10</v>
      </c>
      <c r="D537" s="9" t="s">
        <v>43</v>
      </c>
      <c r="E537" s="18" t="n">
        <v>4580</v>
      </c>
      <c r="F537" s="19" t="n">
        <f aca="false">B537*E537</f>
        <v>36640</v>
      </c>
    </row>
    <row r="538" customFormat="false" ht="15" hidden="false" customHeight="true" outlineLevel="0" collapsed="false">
      <c r="B538" s="17" t="n">
        <v>16</v>
      </c>
      <c r="C538" s="3" t="s">
        <v>6</v>
      </c>
      <c r="D538" s="9" t="s">
        <v>14</v>
      </c>
      <c r="E538" s="18" t="n">
        <v>150.5</v>
      </c>
      <c r="F538" s="19" t="n">
        <f aca="false">B538*E538</f>
        <v>2408</v>
      </c>
    </row>
    <row r="539" customFormat="false" ht="15" hidden="false" customHeight="true" outlineLevel="0" collapsed="false">
      <c r="B539" s="17" t="n">
        <v>0.5</v>
      </c>
      <c r="C539" s="3" t="s">
        <v>53</v>
      </c>
      <c r="D539" s="9" t="s">
        <v>122</v>
      </c>
      <c r="E539" s="18" t="n">
        <v>5576.92307692308</v>
      </c>
      <c r="F539" s="19" t="n">
        <f aca="false">B539*E539</f>
        <v>2788.46153846154</v>
      </c>
    </row>
    <row r="540" customFormat="false" ht="15" hidden="false" customHeight="true" outlineLevel="0" collapsed="false">
      <c r="B540" s="17" t="n">
        <v>0.5</v>
      </c>
      <c r="C540" s="3" t="s">
        <v>53</v>
      </c>
      <c r="D540" s="9" t="s">
        <v>180</v>
      </c>
      <c r="E540" s="18" t="n">
        <v>2244</v>
      </c>
      <c r="F540" s="19" t="n">
        <f aca="false">B540*E540</f>
        <v>1122</v>
      </c>
    </row>
    <row r="541" customFormat="false" ht="15" hidden="false" customHeight="true" outlineLevel="0" collapsed="false">
      <c r="B541" s="17" t="n">
        <v>0.2</v>
      </c>
      <c r="C541" s="3" t="s">
        <v>10</v>
      </c>
      <c r="D541" s="9" t="s">
        <v>89</v>
      </c>
      <c r="E541" s="18" t="n">
        <v>1809</v>
      </c>
      <c r="F541" s="19" t="n">
        <f aca="false">B541*E541</f>
        <v>361.8</v>
      </c>
    </row>
    <row r="542" customFormat="false" ht="15" hidden="false" customHeight="true" outlineLevel="0" collapsed="false">
      <c r="B542" s="17" t="n">
        <v>4</v>
      </c>
      <c r="C542" s="3" t="s">
        <v>10</v>
      </c>
      <c r="D542" s="9" t="s">
        <v>41</v>
      </c>
      <c r="E542" s="18" t="n">
        <v>1095</v>
      </c>
      <c r="F542" s="19" t="n">
        <f aca="false">B542*E542</f>
        <v>4380</v>
      </c>
    </row>
    <row r="543" customFormat="false" ht="15" hidden="false" customHeight="true" outlineLevel="0" collapsed="false">
      <c r="B543" s="17" t="n">
        <v>3</v>
      </c>
      <c r="C543" s="3" t="s">
        <v>6</v>
      </c>
      <c r="D543" s="9" t="s">
        <v>19</v>
      </c>
      <c r="E543" s="18" t="n">
        <v>2231</v>
      </c>
      <c r="F543" s="19" t="n">
        <f aca="false">B543*E543</f>
        <v>6693</v>
      </c>
    </row>
    <row r="544" customFormat="false" ht="15.75" hidden="false" customHeight="false" outlineLevel="0" collapsed="false">
      <c r="B544" s="25"/>
      <c r="C544" s="3"/>
      <c r="D544" s="9"/>
      <c r="E544" s="3"/>
      <c r="F544" s="26" t="n">
        <f aca="false">SUM(F537:F543)</f>
        <v>54393.2615384615</v>
      </c>
    </row>
    <row r="545" customFormat="false" ht="15.75" hidden="false" customHeight="false" outlineLevel="0" collapsed="false">
      <c r="B545" s="25" t="s">
        <v>47</v>
      </c>
      <c r="C545" s="51" t="n">
        <v>40</v>
      </c>
      <c r="D545" s="9" t="s">
        <v>48</v>
      </c>
      <c r="E545" s="3"/>
      <c r="F545" s="37"/>
    </row>
    <row r="546" customFormat="false" ht="15.75" hidden="false" customHeight="false" outlineLevel="0" collapsed="false">
      <c r="B546" s="25"/>
      <c r="C546" s="3"/>
      <c r="D546" s="28" t="s">
        <v>77</v>
      </c>
      <c r="E546" s="3"/>
      <c r="F546" s="26" t="n">
        <f aca="false">F544/C545</f>
        <v>1359.83153846154</v>
      </c>
    </row>
    <row r="547" customFormat="false" ht="15.75" hidden="false" customHeight="false" outlineLevel="0" collapsed="false">
      <c r="B547" s="25"/>
      <c r="C547" s="3"/>
      <c r="D547" s="28" t="s">
        <v>26</v>
      </c>
      <c r="E547" s="29" t="n">
        <f aca="false">E3</f>
        <v>0.45</v>
      </c>
      <c r="F547" s="26" t="n">
        <f aca="false">F546*E547+F546</f>
        <v>1971.75573076923</v>
      </c>
    </row>
    <row r="548" customFormat="false" ht="15.75" hidden="false" customHeight="false" outlineLevel="0" collapsed="false">
      <c r="B548" s="25"/>
      <c r="C548" s="3"/>
      <c r="D548" s="28" t="s">
        <v>29</v>
      </c>
      <c r="E548" s="29" t="n">
        <f aca="false">E4</f>
        <v>1.6</v>
      </c>
      <c r="F548" s="30" t="n">
        <f aca="false">F547*E548+F547</f>
        <v>5126.5649</v>
      </c>
    </row>
    <row r="549" customFormat="false" ht="15.75" hidden="false" customHeight="false" outlineLevel="0" collapsed="false">
      <c r="B549" s="25"/>
      <c r="C549" s="3"/>
      <c r="D549" s="28" t="s">
        <v>32</v>
      </c>
      <c r="E549" s="29" t="n">
        <v>0.21</v>
      </c>
      <c r="F549" s="26" t="n">
        <f aca="false">F548*1.21</f>
        <v>6203.143529</v>
      </c>
    </row>
    <row r="550" customFormat="false" ht="15.75" hidden="false" customHeight="false" outlineLevel="0" collapsed="false">
      <c r="B550" s="25"/>
      <c r="C550" s="31" t="s">
        <v>114</v>
      </c>
      <c r="D550" s="9"/>
      <c r="E550" s="3"/>
      <c r="F550" s="26"/>
    </row>
    <row r="551" customFormat="false" ht="16.5" hidden="false" customHeight="true" outlineLevel="0" collapsed="false">
      <c r="B551" s="33"/>
      <c r="C551" s="35"/>
      <c r="D551" s="40"/>
      <c r="E551" s="35" t="s">
        <v>124</v>
      </c>
      <c r="F551" s="48"/>
    </row>
    <row r="553" customFormat="false" ht="15.75" hidden="false" customHeight="false" outlineLevel="0" collapsed="false">
      <c r="B553" s="11"/>
      <c r="C553" s="12" t="n">
        <v>37</v>
      </c>
      <c r="D553" s="13" t="s">
        <v>181</v>
      </c>
      <c r="E553" s="14"/>
      <c r="F553" s="15"/>
    </row>
    <row r="554" customFormat="false" ht="15" hidden="false" customHeight="true" outlineLevel="0" collapsed="false">
      <c r="B554" s="17" t="n">
        <v>3.6</v>
      </c>
      <c r="C554" s="3" t="s">
        <v>10</v>
      </c>
      <c r="D554" s="9" t="s">
        <v>182</v>
      </c>
      <c r="E554" s="42"/>
      <c r="F554" s="19" t="n">
        <f aca="false">B554*E554</f>
        <v>0</v>
      </c>
    </row>
    <row r="555" customFormat="false" ht="15" hidden="false" customHeight="true" outlineLevel="0" collapsed="false">
      <c r="B555" s="17" t="n">
        <v>0.12</v>
      </c>
      <c r="C555" s="3" t="s">
        <v>53</v>
      </c>
      <c r="D555" s="9" t="s">
        <v>183</v>
      </c>
      <c r="E555" s="18" t="n">
        <v>8450</v>
      </c>
      <c r="F555" s="19" t="n">
        <f aca="false">B555*E555</f>
        <v>1014</v>
      </c>
    </row>
    <row r="556" customFormat="false" ht="15" hidden="false" customHeight="true" outlineLevel="0" collapsed="false">
      <c r="B556" s="17" t="n">
        <v>0.03</v>
      </c>
      <c r="C556" s="3" t="s">
        <v>53</v>
      </c>
      <c r="D556" s="9" t="s">
        <v>89</v>
      </c>
      <c r="E556" s="18" t="n">
        <v>1809</v>
      </c>
      <c r="F556" s="19" t="n">
        <f aca="false">B556*E556</f>
        <v>54.27</v>
      </c>
    </row>
    <row r="557" customFormat="false" ht="15" hidden="false" customHeight="true" outlineLevel="0" collapsed="false">
      <c r="B557" s="17" t="n">
        <v>0.03</v>
      </c>
      <c r="C557" s="3" t="s">
        <v>10</v>
      </c>
      <c r="D557" s="9" t="s">
        <v>40</v>
      </c>
      <c r="E557" s="42"/>
      <c r="F557" s="19" t="n">
        <f aca="false">B557*E557</f>
        <v>0</v>
      </c>
    </row>
    <row r="558" customFormat="false" ht="15" hidden="false" customHeight="true" outlineLevel="0" collapsed="false">
      <c r="B558" s="17" t="n">
        <v>0.1</v>
      </c>
      <c r="C558" s="3" t="s">
        <v>10</v>
      </c>
      <c r="D558" s="9" t="s">
        <v>126</v>
      </c>
      <c r="E558" s="42"/>
      <c r="F558" s="19" t="n">
        <f aca="false">B558*E558</f>
        <v>0</v>
      </c>
    </row>
    <row r="559" customFormat="false" ht="15" hidden="false" customHeight="true" outlineLevel="0" collapsed="false">
      <c r="B559" s="17" t="n">
        <v>0.04</v>
      </c>
      <c r="C559" s="3" t="s">
        <v>10</v>
      </c>
      <c r="D559" s="9" t="s">
        <v>43</v>
      </c>
      <c r="E559" s="18" t="n">
        <v>4580</v>
      </c>
      <c r="F559" s="19" t="n">
        <f aca="false">B559*E559</f>
        <v>183.2</v>
      </c>
    </row>
    <row r="560" customFormat="false" ht="15.75" hidden="false" customHeight="false" outlineLevel="0" collapsed="false">
      <c r="B560" s="25"/>
      <c r="C560" s="3"/>
      <c r="D560" s="9"/>
      <c r="E560" s="3"/>
      <c r="F560" s="26" t="n">
        <f aca="false">SUM(F554:F559)</f>
        <v>1251.47</v>
      </c>
    </row>
    <row r="561" customFormat="false" ht="15.75" hidden="false" customHeight="false" outlineLevel="0" collapsed="false">
      <c r="B561" s="25" t="s">
        <v>47</v>
      </c>
      <c r="C561" s="51" t="n">
        <v>18</v>
      </c>
      <c r="D561" s="9" t="s">
        <v>48</v>
      </c>
      <c r="E561" s="3"/>
      <c r="F561" s="37"/>
    </row>
    <row r="562" customFormat="false" ht="15.75" hidden="false" customHeight="false" outlineLevel="0" collapsed="false">
      <c r="B562" s="25"/>
      <c r="C562" s="3"/>
      <c r="D562" s="28" t="s">
        <v>77</v>
      </c>
      <c r="E562" s="3"/>
      <c r="F562" s="26" t="n">
        <f aca="false">F560/C561</f>
        <v>69.5261111111111</v>
      </c>
    </row>
    <row r="563" customFormat="false" ht="15.75" hidden="false" customHeight="false" outlineLevel="0" collapsed="false">
      <c r="B563" s="25"/>
      <c r="C563" s="3"/>
      <c r="D563" s="28" t="s">
        <v>26</v>
      </c>
      <c r="E563" s="29" t="n">
        <f aca="false">E3</f>
        <v>0.45</v>
      </c>
      <c r="F563" s="26" t="n">
        <f aca="false">F562*E563+F562</f>
        <v>100.812861111111</v>
      </c>
    </row>
    <row r="564" customFormat="false" ht="15.75" hidden="false" customHeight="false" outlineLevel="0" collapsed="false">
      <c r="B564" s="25"/>
      <c r="C564" s="3"/>
      <c r="D564" s="28" t="s">
        <v>29</v>
      </c>
      <c r="E564" s="29" t="n">
        <f aca="false">E4</f>
        <v>1.6</v>
      </c>
      <c r="F564" s="30" t="n">
        <f aca="false">F563*E564+F563</f>
        <v>262.113438888889</v>
      </c>
    </row>
    <row r="565" customFormat="false" ht="15.75" hidden="false" customHeight="false" outlineLevel="0" collapsed="false">
      <c r="B565" s="25"/>
      <c r="C565" s="3"/>
      <c r="D565" s="28" t="s">
        <v>32</v>
      </c>
      <c r="E565" s="29" t="n">
        <v>0.21</v>
      </c>
      <c r="F565" s="26" t="n">
        <f aca="false">F564*1.21</f>
        <v>317.157261055556</v>
      </c>
    </row>
    <row r="566" customFormat="false" ht="15.75" hidden="false" customHeight="false" outlineLevel="0" collapsed="false">
      <c r="B566" s="25"/>
      <c r="C566" s="31" t="s">
        <v>114</v>
      </c>
      <c r="D566" s="9"/>
      <c r="E566" s="3"/>
      <c r="F566" s="26"/>
    </row>
    <row r="567" customFormat="false" ht="16.5" hidden="false" customHeight="true" outlineLevel="0" collapsed="false">
      <c r="B567" s="33"/>
      <c r="C567" s="35"/>
      <c r="D567" s="40"/>
      <c r="E567" s="35" t="s">
        <v>124</v>
      </c>
      <c r="F567" s="48"/>
    </row>
    <row r="569" customFormat="false" ht="15.75" hidden="false" customHeight="false" outlineLevel="0" collapsed="false">
      <c r="B569" s="11"/>
      <c r="C569" s="12" t="n">
        <v>38</v>
      </c>
      <c r="D569" s="13" t="s">
        <v>184</v>
      </c>
      <c r="E569" s="14"/>
      <c r="F569" s="15"/>
    </row>
    <row r="570" customFormat="false" ht="15" hidden="false" customHeight="true" outlineLevel="0" collapsed="false">
      <c r="B570" s="17" t="n">
        <v>0.35</v>
      </c>
      <c r="C570" s="3" t="s">
        <v>10</v>
      </c>
      <c r="D570" s="9" t="s">
        <v>63</v>
      </c>
      <c r="E570" s="18" t="n">
        <v>2462</v>
      </c>
      <c r="F570" s="19" t="n">
        <f aca="false">B570*E570</f>
        <v>861.7</v>
      </c>
    </row>
    <row r="571" customFormat="false" ht="15" hidden="false" customHeight="true" outlineLevel="0" collapsed="false">
      <c r="B571" s="17" t="n">
        <v>0.015</v>
      </c>
      <c r="C571" s="3" t="s">
        <v>10</v>
      </c>
      <c r="D571" s="9" t="s">
        <v>98</v>
      </c>
      <c r="E571" s="18" t="n">
        <v>8519</v>
      </c>
      <c r="F571" s="19" t="n">
        <f aca="false">B571*E571</f>
        <v>127.785</v>
      </c>
    </row>
    <row r="572" customFormat="false" ht="15" hidden="false" customHeight="true" outlineLevel="0" collapsed="false">
      <c r="B572" s="17" t="n">
        <v>0.02</v>
      </c>
      <c r="C572" s="3" t="s">
        <v>53</v>
      </c>
      <c r="D572" s="9" t="s">
        <v>185</v>
      </c>
      <c r="E572" s="42"/>
      <c r="F572" s="19" t="n">
        <f aca="false">B572*E572</f>
        <v>0</v>
      </c>
    </row>
    <row r="573" customFormat="false" ht="15" hidden="false" customHeight="true" outlineLevel="0" collapsed="false">
      <c r="B573" s="17" t="n">
        <v>0.2</v>
      </c>
      <c r="C573" s="3" t="s">
        <v>10</v>
      </c>
      <c r="D573" s="9" t="s">
        <v>186</v>
      </c>
      <c r="E573" s="42"/>
      <c r="F573" s="19" t="n">
        <f aca="false">B573*E573</f>
        <v>0</v>
      </c>
    </row>
    <row r="574" customFormat="false" ht="15" hidden="false" customHeight="true" outlineLevel="0" collapsed="false">
      <c r="B574" s="17" t="n">
        <v>1</v>
      </c>
      <c r="C574" s="3" t="s">
        <v>6</v>
      </c>
      <c r="D574" s="9" t="s">
        <v>38</v>
      </c>
      <c r="E574" s="42"/>
      <c r="F574" s="19" t="n">
        <f aca="false">B574*E574</f>
        <v>0</v>
      </c>
    </row>
    <row r="575" customFormat="false" ht="15" hidden="false" customHeight="true" outlineLevel="0" collapsed="false">
      <c r="B575" s="17" t="n">
        <v>2</v>
      </c>
      <c r="C575" s="3" t="s">
        <v>10</v>
      </c>
      <c r="D575" s="9" t="s">
        <v>43</v>
      </c>
      <c r="E575" s="18" t="n">
        <v>4580</v>
      </c>
      <c r="F575" s="19" t="n">
        <f aca="false">B575*E575</f>
        <v>9160</v>
      </c>
    </row>
    <row r="576" customFormat="false" ht="15" hidden="false" customHeight="true" outlineLevel="0" collapsed="false">
      <c r="B576" s="17" t="n">
        <v>0.05</v>
      </c>
      <c r="C576" s="3" t="s">
        <v>10</v>
      </c>
      <c r="D576" s="9" t="s">
        <v>75</v>
      </c>
      <c r="E576" s="18" t="n">
        <v>1799</v>
      </c>
      <c r="F576" s="19" t="n">
        <f aca="false">B576*E576</f>
        <v>89.95</v>
      </c>
    </row>
    <row r="577" customFormat="false" ht="15" hidden="false" customHeight="true" outlineLevel="0" collapsed="false">
      <c r="B577" s="17" t="n">
        <v>0.15</v>
      </c>
      <c r="C577" s="3" t="s">
        <v>53</v>
      </c>
      <c r="D577" s="9" t="s">
        <v>180</v>
      </c>
      <c r="E577" s="18" t="n">
        <v>2244</v>
      </c>
      <c r="F577" s="19" t="n">
        <f aca="false">B577*E577</f>
        <v>336.6</v>
      </c>
    </row>
    <row r="578" customFormat="false" ht="15" hidden="false" customHeight="true" outlineLevel="0" collapsed="false">
      <c r="B578" s="17" t="n">
        <v>1</v>
      </c>
      <c r="C578" s="3" t="s">
        <v>6</v>
      </c>
      <c r="D578" s="9" t="s">
        <v>40</v>
      </c>
      <c r="E578" s="42"/>
      <c r="F578" s="19" t="n">
        <f aca="false">B578*E578</f>
        <v>0</v>
      </c>
    </row>
    <row r="579" customFormat="false" ht="15.75" hidden="false" customHeight="false" outlineLevel="0" collapsed="false">
      <c r="B579" s="25"/>
      <c r="C579" s="3"/>
      <c r="D579" s="9"/>
      <c r="E579" s="3"/>
      <c r="F579" s="26" t="n">
        <f aca="false">SUM(F570:F575)</f>
        <v>10149.485</v>
      </c>
    </row>
    <row r="580" customFormat="false" ht="15.75" hidden="false" customHeight="false" outlineLevel="0" collapsed="false">
      <c r="B580" s="25" t="s">
        <v>47</v>
      </c>
      <c r="C580" s="51" t="n">
        <v>1</v>
      </c>
      <c r="D580" s="9" t="s">
        <v>69</v>
      </c>
      <c r="E580" s="3"/>
      <c r="F580" s="37"/>
    </row>
    <row r="581" customFormat="false" ht="15.75" hidden="false" customHeight="false" outlineLevel="0" collapsed="false">
      <c r="B581" s="25"/>
      <c r="C581" s="3"/>
      <c r="D581" s="28" t="s">
        <v>77</v>
      </c>
      <c r="E581" s="3"/>
      <c r="F581" s="26" t="n">
        <f aca="false">F579/C580</f>
        <v>10149.485</v>
      </c>
    </row>
    <row r="582" customFormat="false" ht="15.75" hidden="false" customHeight="false" outlineLevel="0" collapsed="false">
      <c r="B582" s="25"/>
      <c r="C582" s="3"/>
      <c r="D582" s="28" t="s">
        <v>26</v>
      </c>
      <c r="E582" s="29" t="n">
        <f aca="false">E3</f>
        <v>0.45</v>
      </c>
      <c r="F582" s="26" t="n">
        <f aca="false">F581*E582+F581</f>
        <v>14716.75325</v>
      </c>
    </row>
    <row r="583" customFormat="false" ht="15.75" hidden="false" customHeight="false" outlineLevel="0" collapsed="false">
      <c r="B583" s="25"/>
      <c r="C583" s="3"/>
      <c r="D583" s="28" t="s">
        <v>29</v>
      </c>
      <c r="E583" s="29" t="n">
        <f aca="false">E4</f>
        <v>1.6</v>
      </c>
      <c r="F583" s="30" t="n">
        <f aca="false">F582*E583+F582</f>
        <v>38263.55845</v>
      </c>
    </row>
    <row r="584" customFormat="false" ht="15.75" hidden="false" customHeight="false" outlineLevel="0" collapsed="false">
      <c r="B584" s="25"/>
      <c r="C584" s="3"/>
      <c r="D584" s="28" t="s">
        <v>32</v>
      </c>
      <c r="E584" s="29" t="n">
        <v>0.21</v>
      </c>
      <c r="F584" s="26" t="n">
        <f aca="false">F583*1.21</f>
        <v>46298.9057245</v>
      </c>
    </row>
    <row r="585" customFormat="false" ht="15.75" hidden="false" customHeight="false" outlineLevel="0" collapsed="false">
      <c r="B585" s="25"/>
      <c r="C585" s="31" t="s">
        <v>114</v>
      </c>
      <c r="D585" s="9"/>
      <c r="E585" s="3"/>
      <c r="F585" s="26"/>
    </row>
    <row r="586" customFormat="false" ht="16.5" hidden="false" customHeight="true" outlineLevel="0" collapsed="false">
      <c r="B586" s="33"/>
      <c r="C586" s="35"/>
      <c r="D586" s="40"/>
      <c r="E586" s="35" t="s">
        <v>124</v>
      </c>
      <c r="F586" s="48"/>
    </row>
    <row r="588" customFormat="false" ht="15.75" hidden="false" customHeight="false" outlineLevel="0" collapsed="false">
      <c r="B588" s="11"/>
      <c r="C588" s="12" t="n">
        <v>39</v>
      </c>
      <c r="D588" s="13" t="s">
        <v>187</v>
      </c>
      <c r="E588" s="14"/>
      <c r="F588" s="15"/>
    </row>
    <row r="589" customFormat="false" ht="15" hidden="false" customHeight="true" outlineLevel="0" collapsed="false">
      <c r="B589" s="17" t="n">
        <v>0.3</v>
      </c>
      <c r="C589" s="3" t="s">
        <v>10</v>
      </c>
      <c r="D589" s="9" t="s">
        <v>188</v>
      </c>
      <c r="E589" s="18" t="n">
        <v>8999</v>
      </c>
      <c r="F589" s="19" t="n">
        <f aca="false">B589*E589</f>
        <v>2699.7</v>
      </c>
    </row>
    <row r="590" customFormat="false" ht="15" hidden="false" customHeight="true" outlineLevel="0" collapsed="false">
      <c r="B590" s="17" t="n">
        <v>0.2</v>
      </c>
      <c r="C590" s="3" t="s">
        <v>10</v>
      </c>
      <c r="D590" s="9" t="s">
        <v>43</v>
      </c>
      <c r="E590" s="18" t="n">
        <v>4580</v>
      </c>
      <c r="F590" s="19" t="n">
        <f aca="false">B590*E590</f>
        <v>916</v>
      </c>
    </row>
    <row r="591" customFormat="false" ht="15" hidden="false" customHeight="true" outlineLevel="0" collapsed="false">
      <c r="B591" s="17"/>
      <c r="C591" s="3" t="s">
        <v>53</v>
      </c>
      <c r="D591" s="9" t="s">
        <v>189</v>
      </c>
      <c r="E591" s="42"/>
      <c r="F591" s="19" t="n">
        <f aca="false">B591*E591</f>
        <v>0</v>
      </c>
    </row>
    <row r="592" customFormat="false" ht="15" hidden="false" customHeight="true" outlineLevel="0" collapsed="false">
      <c r="B592" s="17"/>
      <c r="C592" s="3" t="s">
        <v>10</v>
      </c>
      <c r="D592" s="9" t="s">
        <v>190</v>
      </c>
      <c r="E592" s="18" t="n">
        <v>3720</v>
      </c>
      <c r="F592" s="19" t="n">
        <f aca="false">B592*E592</f>
        <v>0</v>
      </c>
    </row>
    <row r="593" customFormat="false" ht="15.75" hidden="false" customHeight="false" outlineLevel="0" collapsed="false">
      <c r="B593" s="25"/>
      <c r="C593" s="3"/>
      <c r="D593" s="9"/>
      <c r="E593" s="3"/>
      <c r="F593" s="26" t="n">
        <f aca="false">SUM(F589:F592)</f>
        <v>3615.7</v>
      </c>
    </row>
    <row r="594" customFormat="false" ht="15.75" hidden="false" customHeight="false" outlineLevel="0" collapsed="false">
      <c r="B594" s="25" t="s">
        <v>47</v>
      </c>
      <c r="C594" s="51" t="n">
        <v>0</v>
      </c>
      <c r="D594" s="9" t="s">
        <v>69</v>
      </c>
      <c r="E594" s="3"/>
      <c r="F594" s="37"/>
    </row>
    <row r="595" customFormat="false" ht="15.75" hidden="false" customHeight="false" outlineLevel="0" collapsed="false">
      <c r="B595" s="25"/>
      <c r="C595" s="3"/>
      <c r="D595" s="28" t="s">
        <v>77</v>
      </c>
      <c r="E595" s="3"/>
      <c r="F595" s="26" t="e">
        <f aca="false">F593/C594</f>
        <v>#DIV/0!</v>
      </c>
    </row>
    <row r="596" customFormat="false" ht="15.75" hidden="false" customHeight="false" outlineLevel="0" collapsed="false">
      <c r="B596" s="25"/>
      <c r="C596" s="3"/>
      <c r="D596" s="28" t="s">
        <v>26</v>
      </c>
      <c r="E596" s="29" t="n">
        <f aca="false">E3</f>
        <v>0.45</v>
      </c>
      <c r="F596" s="26" t="e">
        <f aca="false">F595*E596+F595</f>
        <v>#DIV/0!</v>
      </c>
    </row>
    <row r="597" customFormat="false" ht="15.75" hidden="false" customHeight="false" outlineLevel="0" collapsed="false">
      <c r="B597" s="25"/>
      <c r="C597" s="3"/>
      <c r="D597" s="28" t="s">
        <v>29</v>
      </c>
      <c r="E597" s="29" t="n">
        <f aca="false">E4</f>
        <v>1.6</v>
      </c>
      <c r="F597" s="30" t="e">
        <f aca="false">F596*E597+F596</f>
        <v>#DIV/0!</v>
      </c>
    </row>
    <row r="598" customFormat="false" ht="15.75" hidden="false" customHeight="false" outlineLevel="0" collapsed="false">
      <c r="B598" s="25"/>
      <c r="C598" s="3"/>
      <c r="D598" s="28" t="s">
        <v>32</v>
      </c>
      <c r="E598" s="29" t="n">
        <v>0.21</v>
      </c>
      <c r="F598" s="26" t="e">
        <f aca="false">F597*1.21</f>
        <v>#DIV/0!</v>
      </c>
    </row>
    <row r="599" customFormat="false" ht="15.75" hidden="false" customHeight="false" outlineLevel="0" collapsed="false">
      <c r="B599" s="25"/>
      <c r="C599" s="31" t="s">
        <v>114</v>
      </c>
      <c r="D599" s="9"/>
      <c r="E599" s="3"/>
      <c r="F599" s="26"/>
    </row>
    <row r="600" customFormat="false" ht="16.5" hidden="false" customHeight="true" outlineLevel="0" collapsed="false">
      <c r="B600" s="33"/>
      <c r="C600" s="35"/>
      <c r="D600" s="40"/>
      <c r="E600" s="35" t="s">
        <v>124</v>
      </c>
      <c r="F600" s="48"/>
    </row>
    <row r="602" customFormat="false" ht="15.75" hidden="false" customHeight="false" outlineLevel="0" collapsed="false">
      <c r="B602" s="11"/>
      <c r="C602" s="12" t="n">
        <v>40</v>
      </c>
      <c r="D602" s="13" t="s">
        <v>191</v>
      </c>
      <c r="E602" s="14"/>
      <c r="F602" s="15"/>
    </row>
    <row r="603" customFormat="false" ht="15" hidden="false" customHeight="true" outlineLevel="0" collapsed="false">
      <c r="B603" s="17" t="n">
        <v>1</v>
      </c>
      <c r="C603" s="3" t="s">
        <v>10</v>
      </c>
      <c r="D603" s="9" t="s">
        <v>52</v>
      </c>
      <c r="E603" s="18" t="n">
        <v>1599</v>
      </c>
      <c r="F603" s="19" t="n">
        <f aca="false">B603*E603</f>
        <v>1599</v>
      </c>
    </row>
    <row r="604" customFormat="false" ht="15" hidden="false" customHeight="true" outlineLevel="0" collapsed="false">
      <c r="B604" s="17" t="n">
        <v>0.7</v>
      </c>
      <c r="C604" s="3" t="s">
        <v>10</v>
      </c>
      <c r="D604" s="9" t="s">
        <v>30</v>
      </c>
      <c r="E604" s="18" t="n">
        <v>1149</v>
      </c>
      <c r="F604" s="19" t="n">
        <f aca="false">B604*E604</f>
        <v>804.3</v>
      </c>
    </row>
    <row r="605" customFormat="false" ht="15" hidden="false" customHeight="true" outlineLevel="0" collapsed="false">
      <c r="B605" s="17" t="n">
        <v>1</v>
      </c>
      <c r="C605" s="3" t="s">
        <v>53</v>
      </c>
      <c r="D605" s="9" t="s">
        <v>41</v>
      </c>
      <c r="E605" s="18" t="n">
        <v>1095</v>
      </c>
      <c r="F605" s="19" t="n">
        <f aca="false">B605*E605</f>
        <v>1095</v>
      </c>
    </row>
    <row r="606" customFormat="false" ht="15" hidden="false" customHeight="true" outlineLevel="0" collapsed="false">
      <c r="B606" s="17" t="n">
        <v>0.1</v>
      </c>
      <c r="C606" s="3" t="s">
        <v>10</v>
      </c>
      <c r="D606" s="9" t="s">
        <v>55</v>
      </c>
      <c r="E606" s="18" t="n">
        <v>1967.85333333333</v>
      </c>
      <c r="F606" s="19" t="n">
        <f aca="false">B606*E606</f>
        <v>196.785333333333</v>
      </c>
    </row>
    <row r="607" customFormat="false" ht="15" hidden="false" customHeight="true" outlineLevel="0" collapsed="false">
      <c r="B607" s="17" t="n">
        <v>0.25</v>
      </c>
      <c r="C607" s="3" t="s">
        <v>10</v>
      </c>
      <c r="D607" s="9" t="s">
        <v>19</v>
      </c>
      <c r="E607" s="18" t="n">
        <v>2231</v>
      </c>
      <c r="F607" s="19" t="n">
        <f aca="false">B607*E607</f>
        <v>557.75</v>
      </c>
    </row>
    <row r="608" customFormat="false" ht="15" hidden="false" customHeight="true" outlineLevel="0" collapsed="false">
      <c r="B608" s="17" t="n">
        <v>0.7</v>
      </c>
      <c r="C608" s="3" t="s">
        <v>10</v>
      </c>
      <c r="D608" s="9" t="s">
        <v>102</v>
      </c>
      <c r="E608" s="18" t="n">
        <v>1505</v>
      </c>
      <c r="F608" s="19" t="n">
        <f aca="false">B608*E608</f>
        <v>1053.5</v>
      </c>
    </row>
    <row r="609" customFormat="false" ht="15.75" hidden="false" customHeight="false" outlineLevel="0" collapsed="false">
      <c r="B609" s="25"/>
      <c r="C609" s="3"/>
      <c r="D609" s="9"/>
      <c r="E609" s="3"/>
      <c r="F609" s="26" t="n">
        <f aca="false">SUM(F603:F608)</f>
        <v>5306.33533333333</v>
      </c>
    </row>
    <row r="610" customFormat="false" ht="15.75" hidden="false" customHeight="false" outlineLevel="0" collapsed="false">
      <c r="B610" s="25" t="s">
        <v>47</v>
      </c>
      <c r="C610" s="51" t="n">
        <v>0</v>
      </c>
      <c r="D610" s="9" t="s">
        <v>69</v>
      </c>
      <c r="E610" s="3"/>
      <c r="F610" s="37"/>
    </row>
    <row r="611" customFormat="false" ht="15.75" hidden="false" customHeight="false" outlineLevel="0" collapsed="false">
      <c r="B611" s="25"/>
      <c r="C611" s="3"/>
      <c r="D611" s="28" t="s">
        <v>77</v>
      </c>
      <c r="E611" s="3"/>
      <c r="F611" s="26" t="e">
        <f aca="false">F609/C610</f>
        <v>#DIV/0!</v>
      </c>
    </row>
    <row r="612" customFormat="false" ht="15.75" hidden="false" customHeight="false" outlineLevel="0" collapsed="false">
      <c r="B612" s="25"/>
      <c r="C612" s="3"/>
      <c r="D612" s="28" t="s">
        <v>26</v>
      </c>
      <c r="E612" s="29" t="n">
        <f aca="false">E3</f>
        <v>0.45</v>
      </c>
      <c r="F612" s="26" t="e">
        <f aca="false">F611*E612+F611</f>
        <v>#DIV/0!</v>
      </c>
    </row>
    <row r="613" customFormat="false" ht="15.75" hidden="false" customHeight="false" outlineLevel="0" collapsed="false">
      <c r="B613" s="25"/>
      <c r="C613" s="3"/>
      <c r="D613" s="28" t="s">
        <v>29</v>
      </c>
      <c r="E613" s="29" t="n">
        <f aca="false">E4</f>
        <v>1.6</v>
      </c>
      <c r="F613" s="30" t="e">
        <f aca="false">F612*E613+F612</f>
        <v>#DIV/0!</v>
      </c>
    </row>
    <row r="614" customFormat="false" ht="15.75" hidden="false" customHeight="false" outlineLevel="0" collapsed="false">
      <c r="B614" s="25"/>
      <c r="C614" s="3"/>
      <c r="D614" s="28" t="s">
        <v>32</v>
      </c>
      <c r="E614" s="29" t="n">
        <v>0.21</v>
      </c>
      <c r="F614" s="26" t="e">
        <f aca="false">F613*1.21</f>
        <v>#DIV/0!</v>
      </c>
    </row>
    <row r="615" customFormat="false" ht="15.75" hidden="false" customHeight="false" outlineLevel="0" collapsed="false">
      <c r="B615" s="25"/>
      <c r="C615" s="31" t="s">
        <v>114</v>
      </c>
      <c r="D615" s="9"/>
      <c r="E615" s="3"/>
      <c r="F615" s="26"/>
    </row>
    <row r="616" customFormat="false" ht="16.5" hidden="false" customHeight="true" outlineLevel="0" collapsed="false">
      <c r="B616" s="33"/>
      <c r="C616" s="35"/>
      <c r="D616" s="40"/>
      <c r="E616" s="35" t="s">
        <v>124</v>
      </c>
      <c r="F616" s="48"/>
    </row>
    <row r="618" customFormat="false" ht="15.75" hidden="false" customHeight="false" outlineLevel="0" collapsed="false">
      <c r="B618" s="11"/>
      <c r="C618" s="12" t="n">
        <v>41</v>
      </c>
      <c r="D618" s="13" t="s">
        <v>192</v>
      </c>
      <c r="E618" s="14"/>
      <c r="F618" s="15"/>
    </row>
    <row r="619" customFormat="false" ht="15" hidden="false" customHeight="true" outlineLevel="0" collapsed="false">
      <c r="B619" s="17" t="n">
        <v>4</v>
      </c>
      <c r="C619" s="3" t="s">
        <v>10</v>
      </c>
      <c r="D619" s="9" t="s">
        <v>193</v>
      </c>
      <c r="E619" s="18" t="n">
        <v>6357</v>
      </c>
      <c r="F619" s="19" t="n">
        <f aca="false">B619*E619</f>
        <v>25428</v>
      </c>
    </row>
    <row r="620" customFormat="false" ht="15" hidden="false" customHeight="true" outlineLevel="0" collapsed="false">
      <c r="B620" s="17" t="n">
        <v>8</v>
      </c>
      <c r="C620" s="3" t="s">
        <v>10</v>
      </c>
      <c r="D620" s="9" t="s">
        <v>14</v>
      </c>
      <c r="E620" s="18" t="n">
        <v>1505</v>
      </c>
      <c r="F620" s="19" t="n">
        <f aca="false">B620*E620</f>
        <v>12040</v>
      </c>
    </row>
    <row r="621" customFormat="false" ht="15" hidden="false" customHeight="true" outlineLevel="0" collapsed="false">
      <c r="B621" s="17" t="n">
        <v>1</v>
      </c>
      <c r="C621" s="3" t="s">
        <v>53</v>
      </c>
      <c r="D621" s="9" t="s">
        <v>18</v>
      </c>
      <c r="E621" s="18" t="n">
        <v>2975</v>
      </c>
      <c r="F621" s="19" t="n">
        <f aca="false">B621*E621</f>
        <v>2975</v>
      </c>
    </row>
    <row r="622" customFormat="false" ht="15" hidden="false" customHeight="true" outlineLevel="0" collapsed="false">
      <c r="B622" s="17"/>
      <c r="C622" s="3" t="s">
        <v>10</v>
      </c>
      <c r="D622" s="9" t="s">
        <v>162</v>
      </c>
      <c r="E622" s="18" t="n">
        <v>2058.82352941176</v>
      </c>
      <c r="F622" s="19" t="n">
        <f aca="false">B622*E622</f>
        <v>0</v>
      </c>
    </row>
    <row r="623" customFormat="false" ht="15" hidden="false" customHeight="true" outlineLevel="0" collapsed="false">
      <c r="B623" s="17"/>
      <c r="C623" s="3" t="s">
        <v>10</v>
      </c>
      <c r="D623" s="9" t="s">
        <v>152</v>
      </c>
      <c r="E623" s="18" t="n">
        <v>8620.5</v>
      </c>
      <c r="F623" s="19" t="n">
        <f aca="false">B623*E623</f>
        <v>0</v>
      </c>
    </row>
    <row r="624" customFormat="false" ht="15" hidden="false" customHeight="true" outlineLevel="0" collapsed="false">
      <c r="B624" s="17"/>
      <c r="C624" s="3" t="s">
        <v>10</v>
      </c>
      <c r="D624" s="9" t="s">
        <v>43</v>
      </c>
      <c r="E624" s="18" t="n">
        <v>4580</v>
      </c>
      <c r="F624" s="19" t="n">
        <f aca="false">B624*E624</f>
        <v>0</v>
      </c>
    </row>
    <row r="625" customFormat="false" ht="15" hidden="false" customHeight="true" outlineLevel="0" collapsed="false">
      <c r="B625" s="17"/>
      <c r="C625" s="3" t="s">
        <v>10</v>
      </c>
      <c r="D625" s="9" t="s">
        <v>94</v>
      </c>
      <c r="E625" s="42"/>
      <c r="F625" s="19" t="n">
        <f aca="false">B625*E625</f>
        <v>0</v>
      </c>
    </row>
    <row r="626" customFormat="false" ht="15.75" hidden="false" customHeight="false" outlineLevel="0" collapsed="false">
      <c r="B626" s="25"/>
      <c r="C626" s="3"/>
      <c r="D626" s="9"/>
      <c r="E626" s="3"/>
      <c r="F626" s="26" t="n">
        <f aca="false">SUM(F619:F625)</f>
        <v>40443</v>
      </c>
    </row>
    <row r="627" customFormat="false" ht="15.75" hidden="false" customHeight="false" outlineLevel="0" collapsed="false">
      <c r="B627" s="25" t="s">
        <v>47</v>
      </c>
      <c r="C627" s="51" t="n">
        <v>0</v>
      </c>
      <c r="D627" s="9" t="s">
        <v>69</v>
      </c>
      <c r="E627" s="3"/>
      <c r="F627" s="37"/>
    </row>
    <row r="628" customFormat="false" ht="15.75" hidden="false" customHeight="false" outlineLevel="0" collapsed="false">
      <c r="B628" s="25"/>
      <c r="C628" s="3"/>
      <c r="D628" s="28" t="s">
        <v>77</v>
      </c>
      <c r="E628" s="3"/>
      <c r="F628" s="26" t="e">
        <f aca="false">F626/C627</f>
        <v>#DIV/0!</v>
      </c>
    </row>
    <row r="629" customFormat="false" ht="15.75" hidden="false" customHeight="false" outlineLevel="0" collapsed="false">
      <c r="B629" s="25"/>
      <c r="C629" s="3"/>
      <c r="D629" s="28" t="s">
        <v>26</v>
      </c>
      <c r="E629" s="29" t="n">
        <f aca="false">E3</f>
        <v>0.45</v>
      </c>
      <c r="F629" s="26" t="e">
        <f aca="false">F628*E629+F628</f>
        <v>#DIV/0!</v>
      </c>
    </row>
    <row r="630" customFormat="false" ht="15.75" hidden="false" customHeight="false" outlineLevel="0" collapsed="false">
      <c r="B630" s="25"/>
      <c r="C630" s="3"/>
      <c r="D630" s="28" t="s">
        <v>29</v>
      </c>
      <c r="E630" s="29" t="n">
        <f aca="false">E4</f>
        <v>1.6</v>
      </c>
      <c r="F630" s="30" t="e">
        <f aca="false">F629*E630+F629</f>
        <v>#DIV/0!</v>
      </c>
    </row>
    <row r="631" customFormat="false" ht="15.75" hidden="false" customHeight="false" outlineLevel="0" collapsed="false">
      <c r="B631" s="25"/>
      <c r="C631" s="3"/>
      <c r="D631" s="28" t="s">
        <v>32</v>
      </c>
      <c r="E631" s="29" t="n">
        <v>0.21</v>
      </c>
      <c r="F631" s="26" t="e">
        <f aca="false">F630*1.21</f>
        <v>#DIV/0!</v>
      </c>
    </row>
    <row r="632" customFormat="false" ht="15.75" hidden="false" customHeight="false" outlineLevel="0" collapsed="false">
      <c r="B632" s="25"/>
      <c r="C632" s="31" t="s">
        <v>114</v>
      </c>
      <c r="D632" s="9"/>
      <c r="E632" s="3"/>
      <c r="F632" s="26"/>
    </row>
    <row r="633" customFormat="false" ht="16.5" hidden="false" customHeight="true" outlineLevel="0" collapsed="false">
      <c r="B633" s="33"/>
      <c r="C633" s="35"/>
      <c r="D633" s="40"/>
      <c r="E633" s="35" t="s">
        <v>124</v>
      </c>
      <c r="F633" s="48"/>
    </row>
    <row r="635" customFormat="false" ht="15.75" hidden="false" customHeight="false" outlineLevel="0" collapsed="false">
      <c r="B635" s="11"/>
      <c r="C635" s="12" t="n">
        <v>42</v>
      </c>
      <c r="D635" s="13" t="s">
        <v>194</v>
      </c>
      <c r="E635" s="14"/>
      <c r="F635" s="15"/>
    </row>
    <row r="636" customFormat="false" ht="15" hidden="false" customHeight="true" outlineLevel="0" collapsed="false">
      <c r="B636" s="17" t="n">
        <v>0.25</v>
      </c>
      <c r="C636" s="3" t="s">
        <v>10</v>
      </c>
      <c r="D636" s="9" t="s">
        <v>195</v>
      </c>
      <c r="E636" s="18" t="n">
        <v>6338.5</v>
      </c>
      <c r="F636" s="19" t="n">
        <f aca="false">B636*E636</f>
        <v>1584.625</v>
      </c>
    </row>
    <row r="637" customFormat="false" ht="15" hidden="false" customHeight="true" outlineLevel="0" collapsed="false">
      <c r="B637" s="17" t="n">
        <v>0.1</v>
      </c>
      <c r="C637" s="3" t="s">
        <v>10</v>
      </c>
      <c r="D637" s="9" t="s">
        <v>196</v>
      </c>
      <c r="E637" s="42"/>
      <c r="F637" s="19" t="n">
        <f aca="false">B637*E637</f>
        <v>0</v>
      </c>
    </row>
    <row r="638" customFormat="false" ht="15" hidden="false" customHeight="true" outlineLevel="0" collapsed="false">
      <c r="B638" s="17" t="n">
        <v>0.1</v>
      </c>
      <c r="C638" s="3" t="s">
        <v>53</v>
      </c>
      <c r="D638" s="9" t="s">
        <v>197</v>
      </c>
      <c r="E638" s="18" t="n">
        <v>2255</v>
      </c>
      <c r="F638" s="19" t="n">
        <f aca="false">B638*E638</f>
        <v>225.5</v>
      </c>
    </row>
    <row r="639" customFormat="false" ht="15" hidden="false" customHeight="true" outlineLevel="0" collapsed="false">
      <c r="B639" s="17" t="n">
        <v>0.05</v>
      </c>
      <c r="C639" s="3" t="s">
        <v>10</v>
      </c>
      <c r="D639" s="9" t="s">
        <v>198</v>
      </c>
      <c r="E639" s="18" t="n">
        <v>10066.6666666667</v>
      </c>
      <c r="F639" s="19" t="n">
        <f aca="false">B639*E639</f>
        <v>503.333333333335</v>
      </c>
    </row>
    <row r="640" customFormat="false" ht="15" hidden="false" customHeight="true" outlineLevel="0" collapsed="false">
      <c r="B640" s="17" t="n">
        <v>0.1</v>
      </c>
      <c r="C640" s="3" t="s">
        <v>10</v>
      </c>
      <c r="D640" s="9" t="s">
        <v>189</v>
      </c>
      <c r="E640" s="42"/>
      <c r="F640" s="19" t="n">
        <f aca="false">B640*E640</f>
        <v>0</v>
      </c>
    </row>
    <row r="641" customFormat="false" ht="15" hidden="false" customHeight="true" outlineLevel="0" collapsed="false">
      <c r="B641" s="17"/>
      <c r="C641" s="3"/>
      <c r="D641" s="9"/>
      <c r="E641" s="6"/>
      <c r="F641" s="19" t="n">
        <f aca="false">B641*E641</f>
        <v>0</v>
      </c>
    </row>
    <row r="642" customFormat="false" ht="15.75" hidden="false" customHeight="false" outlineLevel="0" collapsed="false">
      <c r="B642" s="25"/>
      <c r="C642" s="3"/>
      <c r="D642" s="9"/>
      <c r="E642" s="3"/>
      <c r="F642" s="26" t="n">
        <f aca="false">SUM(F636:F641)</f>
        <v>2313.45833333334</v>
      </c>
    </row>
    <row r="643" customFormat="false" ht="15.75" hidden="false" customHeight="false" outlineLevel="0" collapsed="false">
      <c r="B643" s="25" t="s">
        <v>47</v>
      </c>
      <c r="C643" s="51" t="n">
        <v>1</v>
      </c>
      <c r="D643" s="9" t="s">
        <v>69</v>
      </c>
      <c r="E643" s="3"/>
      <c r="F643" s="37"/>
    </row>
    <row r="644" customFormat="false" ht="15.75" hidden="false" customHeight="false" outlineLevel="0" collapsed="false">
      <c r="B644" s="25"/>
      <c r="C644" s="3"/>
      <c r="D644" s="28" t="s">
        <v>77</v>
      </c>
      <c r="E644" s="3"/>
      <c r="F644" s="26" t="n">
        <f aca="false">F642/C643</f>
        <v>2313.45833333334</v>
      </c>
    </row>
    <row r="645" customFormat="false" ht="15.75" hidden="false" customHeight="false" outlineLevel="0" collapsed="false">
      <c r="B645" s="25"/>
      <c r="C645" s="3"/>
      <c r="D645" s="28" t="s">
        <v>26</v>
      </c>
      <c r="E645" s="29" t="n">
        <f aca="false">E3</f>
        <v>0.45</v>
      </c>
      <c r="F645" s="26" t="n">
        <f aca="false">F644*E645+F644</f>
        <v>3354.51458333334</v>
      </c>
    </row>
    <row r="646" customFormat="false" ht="15.75" hidden="false" customHeight="false" outlineLevel="0" collapsed="false">
      <c r="B646" s="25"/>
      <c r="C646" s="3"/>
      <c r="D646" s="28" t="s">
        <v>29</v>
      </c>
      <c r="E646" s="29" t="n">
        <f aca="false">E4</f>
        <v>1.6</v>
      </c>
      <c r="F646" s="30" t="n">
        <f aca="false">F645*E646+F645</f>
        <v>8721.73791666667</v>
      </c>
    </row>
    <row r="647" customFormat="false" ht="15.75" hidden="false" customHeight="false" outlineLevel="0" collapsed="false">
      <c r="B647" s="25"/>
      <c r="C647" s="3"/>
      <c r="D647" s="28" t="s">
        <v>32</v>
      </c>
      <c r="E647" s="29" t="n">
        <v>0.21</v>
      </c>
      <c r="F647" s="26" t="n">
        <f aca="false">F646*1.21</f>
        <v>10553.3028791667</v>
      </c>
    </row>
    <row r="648" customFormat="false" ht="15.75" hidden="false" customHeight="false" outlineLevel="0" collapsed="false">
      <c r="B648" s="25"/>
      <c r="C648" s="31" t="s">
        <v>114</v>
      </c>
      <c r="D648" s="9"/>
      <c r="E648" s="3"/>
      <c r="F648" s="26"/>
    </row>
    <row r="649" customFormat="false" ht="16.5" hidden="false" customHeight="true" outlineLevel="0" collapsed="false">
      <c r="B649" s="33"/>
      <c r="C649" s="35"/>
      <c r="D649" s="40"/>
      <c r="E649" s="35" t="s">
        <v>124</v>
      </c>
      <c r="F649" s="48"/>
    </row>
    <row r="651" customFormat="false" ht="15.75" hidden="false" customHeight="false" outlineLevel="0" collapsed="false">
      <c r="B651" s="11"/>
      <c r="C651" s="12" t="n">
        <v>43</v>
      </c>
      <c r="D651" s="13" t="s">
        <v>199</v>
      </c>
      <c r="E651" s="14"/>
      <c r="F651" s="15"/>
    </row>
    <row r="652" customFormat="false" ht="15" hidden="false" customHeight="true" outlineLevel="0" collapsed="false">
      <c r="B652" s="17" t="n">
        <v>0.13</v>
      </c>
      <c r="C652" s="3" t="s">
        <v>10</v>
      </c>
      <c r="D652" s="9" t="s">
        <v>200</v>
      </c>
      <c r="E652" s="42"/>
      <c r="F652" s="19" t="n">
        <f aca="false">B652*E652</f>
        <v>0</v>
      </c>
    </row>
    <row r="653" customFormat="false" ht="15" hidden="false" customHeight="true" outlineLevel="0" collapsed="false">
      <c r="B653" s="17"/>
      <c r="C653" s="3"/>
      <c r="D653" s="9"/>
      <c r="E653" s="6"/>
      <c r="F653" s="19" t="n">
        <f aca="false">B653*E653</f>
        <v>0</v>
      </c>
    </row>
    <row r="654" customFormat="false" ht="15" hidden="false" customHeight="true" outlineLevel="0" collapsed="false">
      <c r="B654" s="17"/>
      <c r="C654" s="3"/>
      <c r="D654" s="9"/>
      <c r="E654" s="6"/>
      <c r="F654" s="19" t="n">
        <f aca="false">B654*E654</f>
        <v>0</v>
      </c>
    </row>
    <row r="655" customFormat="false" ht="15" hidden="false" customHeight="true" outlineLevel="0" collapsed="false">
      <c r="B655" s="17"/>
      <c r="C655" s="3"/>
      <c r="D655" s="9"/>
      <c r="E655" s="6"/>
      <c r="F655" s="19" t="n">
        <f aca="false">B655*E655</f>
        <v>0</v>
      </c>
    </row>
    <row r="656" customFormat="false" ht="15" hidden="false" customHeight="true" outlineLevel="0" collapsed="false">
      <c r="B656" s="17"/>
      <c r="C656" s="3"/>
      <c r="D656" s="9"/>
      <c r="E656" s="6"/>
      <c r="F656" s="19" t="n">
        <f aca="false">B656*E656</f>
        <v>0</v>
      </c>
    </row>
    <row r="657" customFormat="false" ht="15" hidden="false" customHeight="true" outlineLevel="0" collapsed="false">
      <c r="B657" s="17"/>
      <c r="C657" s="3"/>
      <c r="D657" s="9"/>
      <c r="E657" s="6"/>
      <c r="F657" s="19" t="n">
        <f aca="false">B657*E657</f>
        <v>0</v>
      </c>
    </row>
    <row r="658" customFormat="false" ht="15.75" hidden="false" customHeight="false" outlineLevel="0" collapsed="false">
      <c r="B658" s="25"/>
      <c r="C658" s="3"/>
      <c r="D658" s="9"/>
      <c r="E658" s="3"/>
      <c r="F658" s="26" t="n">
        <f aca="false">SUM(F652:F657)</f>
        <v>0</v>
      </c>
    </row>
    <row r="659" customFormat="false" ht="15.75" hidden="false" customHeight="false" outlineLevel="0" collapsed="false">
      <c r="B659" s="25" t="s">
        <v>47</v>
      </c>
      <c r="C659" s="51" t="n">
        <v>1</v>
      </c>
      <c r="D659" s="9" t="s">
        <v>69</v>
      </c>
      <c r="E659" s="3"/>
      <c r="F659" s="37"/>
    </row>
    <row r="660" customFormat="false" ht="15.75" hidden="false" customHeight="false" outlineLevel="0" collapsed="false">
      <c r="B660" s="25"/>
      <c r="C660" s="3"/>
      <c r="D660" s="28" t="s">
        <v>77</v>
      </c>
      <c r="E660" s="3"/>
      <c r="F660" s="26" t="n">
        <f aca="false">F658/C659</f>
        <v>0</v>
      </c>
    </row>
    <row r="661" customFormat="false" ht="15.75" hidden="false" customHeight="false" outlineLevel="0" collapsed="false">
      <c r="B661" s="25"/>
      <c r="C661" s="3"/>
      <c r="D661" s="28" t="s">
        <v>26</v>
      </c>
      <c r="E661" s="29" t="n">
        <f aca="false">E3</f>
        <v>0.45</v>
      </c>
      <c r="F661" s="26" t="n">
        <f aca="false">F660*E661+F660</f>
        <v>0</v>
      </c>
    </row>
    <row r="662" customFormat="false" ht="15.75" hidden="false" customHeight="false" outlineLevel="0" collapsed="false">
      <c r="B662" s="25"/>
      <c r="C662" s="3"/>
      <c r="D662" s="28" t="s">
        <v>29</v>
      </c>
      <c r="E662" s="29" t="n">
        <f aca="false">E4</f>
        <v>1.6</v>
      </c>
      <c r="F662" s="30" t="n">
        <f aca="false">F661*E662+F661</f>
        <v>0</v>
      </c>
    </row>
    <row r="663" customFormat="false" ht="15.75" hidden="false" customHeight="false" outlineLevel="0" collapsed="false">
      <c r="B663" s="25"/>
      <c r="C663" s="3"/>
      <c r="D663" s="28" t="s">
        <v>32</v>
      </c>
      <c r="E663" s="29" t="n">
        <v>0.21</v>
      </c>
      <c r="F663" s="26" t="n">
        <f aca="false">F662*1.21</f>
        <v>0</v>
      </c>
    </row>
    <row r="664" customFormat="false" ht="15.75" hidden="false" customHeight="false" outlineLevel="0" collapsed="false">
      <c r="B664" s="25"/>
      <c r="C664" s="31" t="s">
        <v>114</v>
      </c>
      <c r="D664" s="9"/>
      <c r="E664" s="3"/>
      <c r="F664" s="26"/>
    </row>
    <row r="665" customFormat="false" ht="16.5" hidden="false" customHeight="true" outlineLevel="0" collapsed="false">
      <c r="B665" s="33"/>
      <c r="C665" s="35"/>
      <c r="D665" s="40"/>
      <c r="E665" s="35" t="s">
        <v>124</v>
      </c>
      <c r="F665" s="48"/>
    </row>
    <row r="667" customFormat="false" ht="15.75" hidden="false" customHeight="false" outlineLevel="0" collapsed="false">
      <c r="B667" s="11"/>
      <c r="C667" s="12" t="n">
        <v>44</v>
      </c>
      <c r="D667" s="13" t="s">
        <v>201</v>
      </c>
      <c r="E667" s="14"/>
      <c r="F667" s="15"/>
    </row>
    <row r="668" customFormat="false" ht="15" hidden="false" customHeight="true" outlineLevel="0" collapsed="false">
      <c r="B668" s="17" t="n">
        <v>3</v>
      </c>
      <c r="C668" s="3" t="s">
        <v>6</v>
      </c>
      <c r="D668" s="9" t="s">
        <v>42</v>
      </c>
      <c r="E668" s="18" t="n">
        <v>94.2299709422996</v>
      </c>
      <c r="F668" s="19" t="n">
        <f aca="false">B668*E668</f>
        <v>282.689912826899</v>
      </c>
    </row>
    <row r="669" customFormat="false" ht="15" hidden="false" customHeight="true" outlineLevel="0" collapsed="false">
      <c r="B669" s="17" t="n">
        <v>0.2</v>
      </c>
      <c r="C669" s="3" t="s">
        <v>10</v>
      </c>
      <c r="D669" s="9" t="s">
        <v>75</v>
      </c>
      <c r="E669" s="18" t="n">
        <v>1799</v>
      </c>
      <c r="F669" s="19" t="n">
        <f aca="false">B669*E669</f>
        <v>359.8</v>
      </c>
    </row>
    <row r="670" customFormat="false" ht="15" hidden="false" customHeight="true" outlineLevel="0" collapsed="false">
      <c r="B670" s="17" t="n">
        <v>6</v>
      </c>
      <c r="C670" s="3" t="s">
        <v>53</v>
      </c>
      <c r="D670" s="9" t="s">
        <v>14</v>
      </c>
      <c r="E670" s="18" t="n">
        <v>1505</v>
      </c>
      <c r="F670" s="19" t="n">
        <f aca="false">B670*E670</f>
        <v>9030</v>
      </c>
    </row>
    <row r="671" customFormat="false" ht="15" hidden="false" customHeight="true" outlineLevel="0" collapsed="false">
      <c r="B671" s="17" t="n">
        <v>0.24</v>
      </c>
      <c r="C671" s="3" t="s">
        <v>10</v>
      </c>
      <c r="D671" s="9" t="s">
        <v>68</v>
      </c>
      <c r="E671" s="18" t="n">
        <v>1543.26</v>
      </c>
      <c r="F671" s="19" t="n">
        <f aca="false">B671*E671</f>
        <v>370.3824</v>
      </c>
    </row>
    <row r="672" customFormat="false" ht="15" hidden="false" customHeight="true" outlineLevel="0" collapsed="false">
      <c r="B672" s="17" t="n">
        <v>0.03</v>
      </c>
      <c r="C672" s="3" t="s">
        <v>10</v>
      </c>
      <c r="D672" s="9" t="s">
        <v>202</v>
      </c>
      <c r="E672" s="18" t="n">
        <v>32000</v>
      </c>
      <c r="F672" s="19" t="n">
        <f aca="false">B672*E672</f>
        <v>960</v>
      </c>
    </row>
    <row r="673" customFormat="false" ht="15" hidden="false" customHeight="true" outlineLevel="0" collapsed="false">
      <c r="B673" s="17" t="n">
        <v>0.8</v>
      </c>
      <c r="C673" s="3" t="s">
        <v>10</v>
      </c>
      <c r="D673" s="9" t="s">
        <v>122</v>
      </c>
      <c r="E673" s="18" t="n">
        <v>5576.92307692308</v>
      </c>
      <c r="F673" s="19" t="n">
        <f aca="false">B673*E673</f>
        <v>4461.53846153846</v>
      </c>
    </row>
    <row r="674" customFormat="false" ht="15" hidden="false" customHeight="true" outlineLevel="0" collapsed="false">
      <c r="B674" s="17" t="n">
        <v>2</v>
      </c>
      <c r="C674" s="3" t="s">
        <v>6</v>
      </c>
      <c r="D674" s="9" t="s">
        <v>44</v>
      </c>
      <c r="E674" s="18" t="n">
        <v>2310</v>
      </c>
      <c r="F674" s="19" t="n">
        <f aca="false">B674*E674</f>
        <v>4620</v>
      </c>
    </row>
    <row r="675" customFormat="false" ht="15" hidden="false" customHeight="true" outlineLevel="0" collapsed="false">
      <c r="B675" s="17" t="n">
        <v>0.7</v>
      </c>
      <c r="C675" s="3" t="s">
        <v>10</v>
      </c>
      <c r="D675" s="9" t="s">
        <v>203</v>
      </c>
      <c r="E675" s="18" t="n">
        <v>1220</v>
      </c>
      <c r="F675" s="19" t="n">
        <f aca="false">B675*E675</f>
        <v>854</v>
      </c>
    </row>
    <row r="676" customFormat="false" ht="15.75" hidden="false" customHeight="false" outlineLevel="0" collapsed="false">
      <c r="B676" s="25"/>
      <c r="C676" s="3"/>
      <c r="D676" s="9"/>
      <c r="E676" s="3"/>
      <c r="F676" s="26" t="n">
        <f aca="false">SUM(F668:F675)</f>
        <v>20938.4107743654</v>
      </c>
    </row>
    <row r="677" customFormat="false" ht="15.75" hidden="false" customHeight="false" outlineLevel="0" collapsed="false">
      <c r="B677" s="25" t="s">
        <v>47</v>
      </c>
      <c r="C677" s="56" t="n">
        <v>12</v>
      </c>
      <c r="D677" s="9" t="s">
        <v>69</v>
      </c>
      <c r="E677" s="3"/>
      <c r="F677" s="37"/>
    </row>
    <row r="678" customFormat="false" ht="15.75" hidden="false" customHeight="false" outlineLevel="0" collapsed="false">
      <c r="B678" s="25"/>
      <c r="C678" s="3"/>
      <c r="D678" s="28" t="s">
        <v>77</v>
      </c>
      <c r="E678" s="3"/>
      <c r="F678" s="26" t="n">
        <f aca="false">F676/C677</f>
        <v>1744.86756453045</v>
      </c>
    </row>
    <row r="679" customFormat="false" ht="15.75" hidden="false" customHeight="false" outlineLevel="0" collapsed="false">
      <c r="B679" s="25"/>
      <c r="C679" s="3"/>
      <c r="D679" s="28" t="s">
        <v>26</v>
      </c>
      <c r="E679" s="29" t="n">
        <f aca="false">E3</f>
        <v>0.45</v>
      </c>
      <c r="F679" s="26" t="n">
        <f aca="false">F678*E679+F678</f>
        <v>2530.05796856915</v>
      </c>
    </row>
    <row r="680" customFormat="false" ht="15.75" hidden="false" customHeight="false" outlineLevel="0" collapsed="false">
      <c r="B680" s="25"/>
      <c r="C680" s="3"/>
      <c r="D680" s="28" t="s">
        <v>29</v>
      </c>
      <c r="E680" s="29" t="n">
        <v>1</v>
      </c>
      <c r="F680" s="30" t="n">
        <f aca="false">F679*E680+F679</f>
        <v>5060.1159371383</v>
      </c>
    </row>
    <row r="681" customFormat="false" ht="15.75" hidden="false" customHeight="false" outlineLevel="0" collapsed="false">
      <c r="B681" s="25"/>
      <c r="C681" s="3"/>
      <c r="D681" s="28" t="s">
        <v>32</v>
      </c>
      <c r="E681" s="29" t="n">
        <v>0.21</v>
      </c>
      <c r="F681" s="26" t="n">
        <f aca="false">F680*1.21</f>
        <v>6122.74028393734</v>
      </c>
    </row>
    <row r="682" customFormat="false" ht="15.75" hidden="false" customHeight="false" outlineLevel="0" collapsed="false">
      <c r="B682" s="25"/>
      <c r="C682" s="31" t="s">
        <v>114</v>
      </c>
      <c r="D682" s="9"/>
      <c r="E682" s="3"/>
      <c r="F682" s="26"/>
    </row>
    <row r="683" customFormat="false" ht="16.5" hidden="false" customHeight="true" outlineLevel="0" collapsed="false">
      <c r="B683" s="33"/>
      <c r="C683" s="35"/>
      <c r="D683" s="40"/>
      <c r="E683" s="35" t="s">
        <v>204</v>
      </c>
      <c r="F683" s="48"/>
    </row>
    <row r="685" customFormat="false" ht="15.75" hidden="false" customHeight="false" outlineLevel="0" collapsed="false">
      <c r="B685" s="11"/>
      <c r="C685" s="12" t="n">
        <v>45</v>
      </c>
      <c r="D685" s="13" t="s">
        <v>205</v>
      </c>
      <c r="E685" s="14"/>
      <c r="F685" s="15"/>
    </row>
    <row r="686" customFormat="false" ht="15" hidden="false" customHeight="true" outlineLevel="0" collapsed="false">
      <c r="B686" s="17" t="n">
        <v>2</v>
      </c>
      <c r="C686" s="3" t="s">
        <v>53</v>
      </c>
      <c r="D686" s="9" t="s">
        <v>180</v>
      </c>
      <c r="E686" s="18" t="n">
        <v>2244</v>
      </c>
      <c r="F686" s="19" t="n">
        <f aca="false">B686*E686</f>
        <v>4488</v>
      </c>
    </row>
    <row r="687" customFormat="false" ht="15" hidden="false" customHeight="true" outlineLevel="0" collapsed="false">
      <c r="B687" s="17" t="n">
        <v>24</v>
      </c>
      <c r="C687" s="3" t="s">
        <v>6</v>
      </c>
      <c r="D687" s="9" t="s">
        <v>14</v>
      </c>
      <c r="E687" s="18" t="n">
        <v>150.5</v>
      </c>
      <c r="F687" s="19" t="n">
        <f aca="false">B687*E687</f>
        <v>3612</v>
      </c>
    </row>
    <row r="688" customFormat="false" ht="15" hidden="false" customHeight="true" outlineLevel="0" collapsed="false">
      <c r="B688" s="17" t="n">
        <v>0.5</v>
      </c>
      <c r="C688" s="3" t="s">
        <v>53</v>
      </c>
      <c r="D688" s="9" t="s">
        <v>68</v>
      </c>
      <c r="E688" s="18" t="n">
        <v>1543.26</v>
      </c>
      <c r="F688" s="19" t="n">
        <f aca="false">B688*E688</f>
        <v>771.63</v>
      </c>
    </row>
    <row r="689" customFormat="false" ht="15" hidden="false" customHeight="true" outlineLevel="0" collapsed="false">
      <c r="B689" s="17" t="n">
        <v>0.24</v>
      </c>
      <c r="C689" s="3" t="s">
        <v>10</v>
      </c>
      <c r="D689" s="9" t="s">
        <v>206</v>
      </c>
      <c r="E689" s="42"/>
      <c r="F689" s="19" t="n">
        <f aca="false">B689*E689</f>
        <v>0</v>
      </c>
    </row>
    <row r="690" customFormat="false" ht="15" hidden="false" customHeight="true" outlineLevel="0" collapsed="false">
      <c r="B690" s="17" t="n">
        <v>0.3</v>
      </c>
      <c r="C690" s="3" t="s">
        <v>10</v>
      </c>
      <c r="D690" s="9" t="s">
        <v>207</v>
      </c>
      <c r="E690" s="42"/>
      <c r="F690" s="19" t="n">
        <f aca="false">B690*E690</f>
        <v>0</v>
      </c>
    </row>
    <row r="691" customFormat="false" ht="15.75" hidden="false" customHeight="false" outlineLevel="0" collapsed="false">
      <c r="B691" s="25"/>
      <c r="C691" s="3"/>
      <c r="D691" s="9"/>
      <c r="E691" s="3"/>
      <c r="F691" s="26" t="n">
        <f aca="false">SUM(F686:F690)</f>
        <v>8871.63</v>
      </c>
    </row>
    <row r="692" customFormat="false" ht="15.75" hidden="false" customHeight="false" outlineLevel="0" collapsed="false">
      <c r="B692" s="25" t="s">
        <v>47</v>
      </c>
      <c r="C692" s="56" t="n">
        <v>12</v>
      </c>
      <c r="D692" s="9" t="s">
        <v>69</v>
      </c>
      <c r="E692" s="3"/>
      <c r="F692" s="37"/>
    </row>
    <row r="693" customFormat="false" ht="15.75" hidden="false" customHeight="false" outlineLevel="0" collapsed="false">
      <c r="B693" s="25"/>
      <c r="C693" s="3"/>
      <c r="D693" s="28" t="s">
        <v>77</v>
      </c>
      <c r="E693" s="3"/>
      <c r="F693" s="26" t="n">
        <f aca="false">F691/C692</f>
        <v>739.3025</v>
      </c>
    </row>
    <row r="694" customFormat="false" ht="15.75" hidden="false" customHeight="false" outlineLevel="0" collapsed="false">
      <c r="B694" s="25"/>
      <c r="C694" s="3"/>
      <c r="D694" s="28" t="s">
        <v>26</v>
      </c>
      <c r="E694" s="29" t="n">
        <f aca="false">E3</f>
        <v>0.45</v>
      </c>
      <c r="F694" s="26" t="n">
        <f aca="false">F693*E694+F693</f>
        <v>1071.988625</v>
      </c>
    </row>
    <row r="695" customFormat="false" ht="15.75" hidden="false" customHeight="false" outlineLevel="0" collapsed="false">
      <c r="B695" s="25"/>
      <c r="C695" s="3"/>
      <c r="D695" s="28" t="s">
        <v>29</v>
      </c>
      <c r="E695" s="29" t="n">
        <v>1.9</v>
      </c>
      <c r="F695" s="30" t="n">
        <f aca="false">F694*E695+F694</f>
        <v>3108.7670125</v>
      </c>
    </row>
    <row r="696" customFormat="false" ht="15.75" hidden="false" customHeight="false" outlineLevel="0" collapsed="false">
      <c r="B696" s="25"/>
      <c r="C696" s="3"/>
      <c r="D696" s="28" t="s">
        <v>32</v>
      </c>
      <c r="E696" s="29" t="n">
        <v>0.21</v>
      </c>
      <c r="F696" s="26" t="n">
        <f aca="false">F695*1.21</f>
        <v>3761.608085125</v>
      </c>
    </row>
    <row r="697" customFormat="false" ht="15.75" hidden="false" customHeight="false" outlineLevel="0" collapsed="false">
      <c r="B697" s="25"/>
      <c r="C697" s="31" t="s">
        <v>114</v>
      </c>
      <c r="D697" s="9"/>
      <c r="E697" s="3"/>
      <c r="F697" s="26"/>
    </row>
    <row r="698" customFormat="false" ht="16.5" hidden="false" customHeight="true" outlineLevel="0" collapsed="false">
      <c r="B698" s="33"/>
      <c r="C698" s="35"/>
      <c r="D698" s="40"/>
      <c r="E698" s="35" t="s">
        <v>208</v>
      </c>
      <c r="F698" s="48"/>
    </row>
    <row r="700" customFormat="false" ht="15.75" hidden="false" customHeight="false" outlineLevel="0" collapsed="false">
      <c r="B700" s="11"/>
      <c r="C700" s="12" t="n">
        <v>46</v>
      </c>
      <c r="D700" s="13" t="s">
        <v>209</v>
      </c>
      <c r="E700" s="14"/>
      <c r="F700" s="15"/>
    </row>
    <row r="701" customFormat="false" ht="15" hidden="false" customHeight="true" outlineLevel="0" collapsed="false">
      <c r="B701" s="17" t="n">
        <v>0.04</v>
      </c>
      <c r="C701" s="3" t="s">
        <v>10</v>
      </c>
      <c r="D701" s="9" t="s">
        <v>210</v>
      </c>
      <c r="E701" s="42"/>
      <c r="F701" s="19" t="n">
        <f aca="false">B701*E701</f>
        <v>0</v>
      </c>
    </row>
    <row r="702" customFormat="false" ht="15" hidden="false" customHeight="true" outlineLevel="0" collapsed="false">
      <c r="B702" s="17" t="n">
        <v>0.02</v>
      </c>
      <c r="C702" s="3" t="s">
        <v>10</v>
      </c>
      <c r="D702" s="9" t="s">
        <v>211</v>
      </c>
      <c r="E702" s="18" t="n">
        <v>10413</v>
      </c>
      <c r="F702" s="19" t="n">
        <f aca="false">B702*E702</f>
        <v>208.26</v>
      </c>
    </row>
    <row r="703" customFormat="false" ht="15" hidden="false" customHeight="true" outlineLevel="0" collapsed="false">
      <c r="B703" s="17" t="n">
        <v>0.04</v>
      </c>
      <c r="C703" s="3" t="s">
        <v>10</v>
      </c>
      <c r="D703" s="9" t="s">
        <v>212</v>
      </c>
      <c r="E703" s="18" t="n">
        <v>10372.5</v>
      </c>
      <c r="F703" s="19" t="n">
        <f aca="false">B703*E703</f>
        <v>414.9</v>
      </c>
    </row>
    <row r="704" customFormat="false" ht="15" hidden="false" customHeight="true" outlineLevel="0" collapsed="false">
      <c r="B704" s="17" t="n">
        <v>0.03</v>
      </c>
      <c r="C704" s="3" t="s">
        <v>10</v>
      </c>
      <c r="D704" s="9" t="s">
        <v>213</v>
      </c>
      <c r="E704" s="18" t="n">
        <v>10757.5757575758</v>
      </c>
      <c r="F704" s="19" t="n">
        <f aca="false">B704*E704</f>
        <v>322.727272727274</v>
      </c>
    </row>
    <row r="705" customFormat="false" ht="15" hidden="false" customHeight="true" outlineLevel="0" collapsed="false">
      <c r="B705" s="17" t="n">
        <v>0.015</v>
      </c>
      <c r="C705" s="3" t="s">
        <v>10</v>
      </c>
      <c r="D705" s="9" t="s">
        <v>214</v>
      </c>
      <c r="E705" s="18" t="n">
        <v>1990</v>
      </c>
      <c r="F705" s="19" t="n">
        <f aca="false">B705*E705</f>
        <v>29.85</v>
      </c>
    </row>
    <row r="706" customFormat="false" ht="15" hidden="false" customHeight="true" outlineLevel="0" collapsed="false">
      <c r="B706" s="17" t="n">
        <v>0.02</v>
      </c>
      <c r="C706" s="3" t="s">
        <v>10</v>
      </c>
      <c r="D706" s="9" t="s">
        <v>215</v>
      </c>
      <c r="E706" s="18" t="n">
        <v>749</v>
      </c>
      <c r="F706" s="19" t="n">
        <f aca="false">B706*E706</f>
        <v>14.98</v>
      </c>
    </row>
    <row r="707" customFormat="false" ht="15" hidden="false" customHeight="true" outlineLevel="0" collapsed="false">
      <c r="B707" s="17" t="n">
        <v>0.03</v>
      </c>
      <c r="C707" s="3" t="s">
        <v>10</v>
      </c>
      <c r="D707" s="9" t="s">
        <v>216</v>
      </c>
      <c r="E707" s="42"/>
      <c r="F707" s="19" t="n">
        <f aca="false">B707*E707</f>
        <v>0</v>
      </c>
    </row>
    <row r="708" customFormat="false" ht="15" hidden="false" customHeight="true" outlineLevel="0" collapsed="false">
      <c r="B708" s="17" t="n">
        <v>0.03</v>
      </c>
      <c r="C708" s="3" t="s">
        <v>10</v>
      </c>
      <c r="D708" s="9" t="s">
        <v>217</v>
      </c>
      <c r="E708" s="42"/>
      <c r="F708" s="19" t="n">
        <f aca="false">B708*E708</f>
        <v>0</v>
      </c>
    </row>
    <row r="709" customFormat="false" ht="15" hidden="false" customHeight="true" outlineLevel="0" collapsed="false">
      <c r="B709" s="17" t="n">
        <v>0.005</v>
      </c>
      <c r="C709" s="3" t="s">
        <v>10</v>
      </c>
      <c r="D709" s="9" t="s">
        <v>218</v>
      </c>
      <c r="E709" s="18" t="n">
        <v>2890</v>
      </c>
      <c r="F709" s="19" t="n">
        <f aca="false">B709*E709</f>
        <v>14.45</v>
      </c>
    </row>
    <row r="710" customFormat="false" ht="15.75" hidden="false" customHeight="false" outlineLevel="0" collapsed="false">
      <c r="B710" s="25"/>
      <c r="C710" s="3"/>
      <c r="D710" s="9"/>
      <c r="E710" s="3"/>
      <c r="F710" s="26" t="n">
        <f aca="false">SUM(F701:F709)</f>
        <v>1005.16727272727</v>
      </c>
    </row>
    <row r="711" customFormat="false" ht="15.75" hidden="false" customHeight="false" outlineLevel="0" collapsed="false">
      <c r="B711" s="25" t="s">
        <v>47</v>
      </c>
      <c r="C711" s="51" t="n">
        <v>1</v>
      </c>
      <c r="D711" s="9" t="s">
        <v>69</v>
      </c>
      <c r="E711" s="3"/>
      <c r="F711" s="37"/>
    </row>
    <row r="712" customFormat="false" ht="15.75" hidden="false" customHeight="false" outlineLevel="0" collapsed="false">
      <c r="B712" s="25"/>
      <c r="C712" s="3"/>
      <c r="D712" s="28" t="s">
        <v>77</v>
      </c>
      <c r="E712" s="3"/>
      <c r="F712" s="26" t="n">
        <f aca="false">F710/C711</f>
        <v>1005.16727272727</v>
      </c>
    </row>
    <row r="713" customFormat="false" ht="15.75" hidden="false" customHeight="false" outlineLevel="0" collapsed="false">
      <c r="B713" s="25"/>
      <c r="C713" s="3"/>
      <c r="D713" s="28" t="s">
        <v>26</v>
      </c>
      <c r="E713" s="29" t="n">
        <f aca="false">E3</f>
        <v>0.45</v>
      </c>
      <c r="F713" s="26" t="n">
        <f aca="false">F712*E713+F712</f>
        <v>1457.49254545455</v>
      </c>
    </row>
    <row r="714" customFormat="false" ht="15.75" hidden="false" customHeight="false" outlineLevel="0" collapsed="false">
      <c r="B714" s="25"/>
      <c r="C714" s="3"/>
      <c r="D714" s="28" t="s">
        <v>29</v>
      </c>
      <c r="E714" s="29" t="n">
        <v>1.2</v>
      </c>
      <c r="F714" s="30" t="n">
        <f aca="false">F713*E714+F713</f>
        <v>3206.4836</v>
      </c>
    </row>
    <row r="715" customFormat="false" ht="15.75" hidden="false" customHeight="false" outlineLevel="0" collapsed="false">
      <c r="B715" s="25"/>
      <c r="C715" s="3"/>
      <c r="D715" s="28" t="s">
        <v>32</v>
      </c>
      <c r="E715" s="29" t="n">
        <v>0.21</v>
      </c>
      <c r="F715" s="26" t="n">
        <f aca="false">F714*1.21</f>
        <v>3879.84515600001</v>
      </c>
    </row>
    <row r="716" customFormat="false" ht="15.75" hidden="false" customHeight="false" outlineLevel="0" collapsed="false">
      <c r="B716" s="25"/>
      <c r="C716" s="31" t="s">
        <v>114</v>
      </c>
      <c r="D716" s="9"/>
      <c r="E716" s="3"/>
      <c r="F716" s="26"/>
    </row>
    <row r="717" customFormat="false" ht="16.5" hidden="false" customHeight="true" outlineLevel="0" collapsed="false">
      <c r="B717" s="33"/>
      <c r="C717" s="35"/>
      <c r="D717" s="40"/>
      <c r="E717" s="35" t="s">
        <v>134</v>
      </c>
      <c r="F717" s="48"/>
    </row>
    <row r="719" customFormat="false" ht="15.75" hidden="false" customHeight="false" outlineLevel="0" collapsed="false">
      <c r="B719" s="11"/>
      <c r="C719" s="12" t="n">
        <v>47</v>
      </c>
      <c r="D719" s="13" t="s">
        <v>219</v>
      </c>
      <c r="E719" s="14"/>
      <c r="F719" s="15"/>
    </row>
    <row r="720" customFormat="false" ht="15" hidden="false" customHeight="true" outlineLevel="0" collapsed="false">
      <c r="B720" s="17" t="n">
        <v>5</v>
      </c>
      <c r="C720" s="3" t="s">
        <v>10</v>
      </c>
      <c r="D720" s="9" t="s">
        <v>30</v>
      </c>
      <c r="E720" s="18" t="n">
        <v>1149</v>
      </c>
      <c r="F720" s="19" t="n">
        <f aca="false">B720*E720</f>
        <v>5745</v>
      </c>
    </row>
    <row r="721" customFormat="false" ht="15" hidden="false" customHeight="true" outlineLevel="0" collapsed="false">
      <c r="B721" s="17" t="n">
        <v>2.4</v>
      </c>
      <c r="C721" s="3" t="s">
        <v>10</v>
      </c>
      <c r="D721" s="9" t="s">
        <v>68</v>
      </c>
      <c r="E721" s="18" t="n">
        <v>1543.26</v>
      </c>
      <c r="F721" s="19" t="n">
        <f aca="false">B721*E721</f>
        <v>3703.824</v>
      </c>
    </row>
    <row r="722" customFormat="false" ht="15" hidden="false" customHeight="true" outlineLevel="0" collapsed="false">
      <c r="B722" s="17"/>
      <c r="C722" s="3"/>
      <c r="D722" s="9"/>
      <c r="E722" s="6"/>
      <c r="F722" s="19" t="n">
        <f aca="false">B722*E722</f>
        <v>0</v>
      </c>
    </row>
    <row r="723" customFormat="false" ht="15" hidden="false" customHeight="true" outlineLevel="0" collapsed="false">
      <c r="B723" s="17"/>
      <c r="C723" s="3"/>
      <c r="D723" s="9"/>
      <c r="E723" s="6"/>
      <c r="F723" s="19" t="n">
        <f aca="false">B723*E723</f>
        <v>0</v>
      </c>
    </row>
    <row r="724" customFormat="false" ht="15" hidden="false" customHeight="true" outlineLevel="0" collapsed="false">
      <c r="B724" s="17"/>
      <c r="C724" s="3"/>
      <c r="D724" s="9"/>
      <c r="E724" s="6"/>
      <c r="F724" s="19" t="n">
        <f aca="false">B724*E724</f>
        <v>0</v>
      </c>
    </row>
    <row r="725" customFormat="false" ht="15" hidden="false" customHeight="true" outlineLevel="0" collapsed="false">
      <c r="B725" s="17"/>
      <c r="C725" s="3"/>
      <c r="D725" s="9"/>
      <c r="E725" s="6"/>
      <c r="F725" s="19" t="n">
        <f aca="false">B725*E725</f>
        <v>0</v>
      </c>
    </row>
    <row r="726" customFormat="false" ht="15.75" hidden="false" customHeight="false" outlineLevel="0" collapsed="false">
      <c r="B726" s="25"/>
      <c r="C726" s="3"/>
      <c r="D726" s="9"/>
      <c r="E726" s="3"/>
      <c r="F726" s="26" t="n">
        <f aca="false">SUM(F720:F725)</f>
        <v>9448.824</v>
      </c>
    </row>
    <row r="727" customFormat="false" ht="15.75" hidden="false" customHeight="false" outlineLevel="0" collapsed="false">
      <c r="B727" s="25" t="s">
        <v>47</v>
      </c>
      <c r="C727" s="51" t="n">
        <v>30</v>
      </c>
      <c r="D727" s="9" t="s">
        <v>69</v>
      </c>
      <c r="E727" s="3"/>
      <c r="F727" s="37"/>
    </row>
    <row r="728" customFormat="false" ht="15.75" hidden="false" customHeight="false" outlineLevel="0" collapsed="false">
      <c r="B728" s="25"/>
      <c r="C728" s="3"/>
      <c r="D728" s="28" t="s">
        <v>77</v>
      </c>
      <c r="E728" s="3"/>
      <c r="F728" s="26" t="n">
        <f aca="false">F726/C727</f>
        <v>314.9608</v>
      </c>
    </row>
    <row r="729" customFormat="false" ht="15.75" hidden="false" customHeight="false" outlineLevel="0" collapsed="false">
      <c r="B729" s="25"/>
      <c r="C729" s="3"/>
      <c r="D729" s="28" t="s">
        <v>26</v>
      </c>
      <c r="E729" s="29" t="n">
        <f aca="false">E3</f>
        <v>0.45</v>
      </c>
      <c r="F729" s="26" t="n">
        <f aca="false">F728*E729+F728</f>
        <v>456.69316</v>
      </c>
    </row>
    <row r="730" customFormat="false" ht="15.75" hidden="false" customHeight="false" outlineLevel="0" collapsed="false">
      <c r="B730" s="25"/>
      <c r="C730" s="3"/>
      <c r="D730" s="28" t="s">
        <v>29</v>
      </c>
      <c r="E730" s="29" t="n">
        <f aca="false">E4</f>
        <v>1.6</v>
      </c>
      <c r="F730" s="30" t="n">
        <f aca="false">F729*E730+F729</f>
        <v>1187.402216</v>
      </c>
    </row>
    <row r="731" customFormat="false" ht="15.75" hidden="false" customHeight="false" outlineLevel="0" collapsed="false">
      <c r="B731" s="25"/>
      <c r="C731" s="3"/>
      <c r="D731" s="28" t="s">
        <v>32</v>
      </c>
      <c r="E731" s="29" t="n">
        <v>0.21</v>
      </c>
      <c r="F731" s="26" t="n">
        <f aca="false">F730*1.21</f>
        <v>1436.75668136</v>
      </c>
    </row>
    <row r="732" customFormat="false" ht="15.75" hidden="false" customHeight="false" outlineLevel="0" collapsed="false">
      <c r="B732" s="25"/>
      <c r="C732" s="31" t="s">
        <v>114</v>
      </c>
      <c r="D732" s="9"/>
      <c r="E732" s="3"/>
      <c r="F732" s="26"/>
    </row>
    <row r="733" customFormat="false" ht="16.5" hidden="false" customHeight="true" outlineLevel="0" collapsed="false">
      <c r="B733" s="33"/>
      <c r="C733" s="35"/>
      <c r="D733" s="40"/>
      <c r="E733" s="35" t="s">
        <v>124</v>
      </c>
      <c r="F733" s="48"/>
    </row>
    <row r="735" customFormat="false" ht="15.75" hidden="false" customHeight="false" outlineLevel="0" collapsed="false">
      <c r="B735" s="11"/>
      <c r="C735" s="12" t="n">
        <v>48</v>
      </c>
      <c r="D735" s="13" t="s">
        <v>220</v>
      </c>
      <c r="E735" s="14"/>
      <c r="F735" s="15"/>
    </row>
    <row r="736" customFormat="false" ht="15" hidden="false" customHeight="true" outlineLevel="0" collapsed="false">
      <c r="B736" s="17" t="n">
        <v>0.08</v>
      </c>
      <c r="C736" s="3" t="s">
        <v>10</v>
      </c>
      <c r="D736" s="9" t="s">
        <v>82</v>
      </c>
      <c r="E736" s="18" t="n">
        <v>2458.2</v>
      </c>
      <c r="F736" s="19" t="n">
        <f aca="false">B736*E736</f>
        <v>196.656</v>
      </c>
    </row>
    <row r="737" customFormat="false" ht="15" hidden="false" customHeight="true" outlineLevel="0" collapsed="false">
      <c r="B737" s="17" t="n">
        <v>0.25</v>
      </c>
      <c r="C737" s="3" t="s">
        <v>10</v>
      </c>
      <c r="D737" s="9" t="s">
        <v>221</v>
      </c>
      <c r="E737" s="18" t="n">
        <v>14290</v>
      </c>
      <c r="F737" s="19" t="n">
        <f aca="false">B737*E737</f>
        <v>3572.5</v>
      </c>
    </row>
    <row r="738" customFormat="false" ht="15" hidden="false" customHeight="true" outlineLevel="0" collapsed="false">
      <c r="B738" s="17" t="n">
        <v>0.25</v>
      </c>
      <c r="C738" s="3" t="s">
        <v>10</v>
      </c>
      <c r="D738" s="9" t="s">
        <v>75</v>
      </c>
      <c r="E738" s="18" t="n">
        <v>1799</v>
      </c>
      <c r="F738" s="19" t="n">
        <f aca="false">B738*E738</f>
        <v>449.75</v>
      </c>
    </row>
    <row r="739" customFormat="false" ht="15" hidden="false" customHeight="true" outlineLevel="0" collapsed="false">
      <c r="B739" s="17" t="n">
        <v>5</v>
      </c>
      <c r="C739" s="3" t="s">
        <v>6</v>
      </c>
      <c r="D739" s="9" t="s">
        <v>14</v>
      </c>
      <c r="E739" s="18" t="n">
        <v>150.5</v>
      </c>
      <c r="F739" s="19" t="n">
        <f aca="false">B739*E739</f>
        <v>752.5</v>
      </c>
    </row>
    <row r="740" customFormat="false" ht="15" hidden="false" customHeight="true" outlineLevel="0" collapsed="false">
      <c r="B740" s="17" t="n">
        <v>0.2</v>
      </c>
      <c r="C740" s="3" t="s">
        <v>10</v>
      </c>
      <c r="D740" s="9" t="s">
        <v>68</v>
      </c>
      <c r="E740" s="18" t="n">
        <v>1543.26</v>
      </c>
      <c r="F740" s="19" t="n">
        <f aca="false">B740*E740</f>
        <v>308.652</v>
      </c>
    </row>
    <row r="741" customFormat="false" ht="15" hidden="false" customHeight="true" outlineLevel="0" collapsed="false">
      <c r="B741" s="17" t="n">
        <f aca="false">0.065*10</f>
        <v>0.65</v>
      </c>
      <c r="C741" s="3" t="s">
        <v>10</v>
      </c>
      <c r="D741" s="9" t="s">
        <v>200</v>
      </c>
      <c r="E741" s="42"/>
      <c r="F741" s="19" t="n">
        <f aca="false">B741*E741</f>
        <v>0</v>
      </c>
    </row>
    <row r="742" customFormat="false" ht="15" hidden="false" customHeight="true" outlineLevel="0" collapsed="false">
      <c r="B742" s="17" t="n">
        <v>0.01</v>
      </c>
      <c r="C742" s="3" t="s">
        <v>10</v>
      </c>
      <c r="D742" s="9" t="s">
        <v>222</v>
      </c>
      <c r="E742" s="18" t="n">
        <v>11844</v>
      </c>
      <c r="F742" s="19" t="n">
        <f aca="false">B742*E742</f>
        <v>118.44</v>
      </c>
    </row>
    <row r="743" customFormat="false" ht="15.75" hidden="false" customHeight="false" outlineLevel="0" collapsed="false">
      <c r="B743" s="25"/>
      <c r="C743" s="3"/>
      <c r="D743" s="9"/>
      <c r="E743" s="3"/>
      <c r="F743" s="26" t="n">
        <f aca="false">SUM(F736:F742)</f>
        <v>5398.498</v>
      </c>
    </row>
    <row r="744" customFormat="false" ht="15.75" hidden="false" customHeight="false" outlineLevel="0" collapsed="false">
      <c r="B744" s="25" t="s">
        <v>47</v>
      </c>
      <c r="C744" s="56" t="n">
        <v>10</v>
      </c>
      <c r="D744" s="9" t="s">
        <v>69</v>
      </c>
      <c r="E744" s="3"/>
      <c r="F744" s="37"/>
    </row>
    <row r="745" customFormat="false" ht="15.75" hidden="false" customHeight="false" outlineLevel="0" collapsed="false">
      <c r="B745" s="25"/>
      <c r="C745" s="3"/>
      <c r="D745" s="28" t="s">
        <v>77</v>
      </c>
      <c r="E745" s="3"/>
      <c r="F745" s="26" t="n">
        <f aca="false">F743/C744</f>
        <v>539.8498</v>
      </c>
    </row>
    <row r="746" customFormat="false" ht="15.75" hidden="false" customHeight="false" outlineLevel="0" collapsed="false">
      <c r="B746" s="25"/>
      <c r="C746" s="3"/>
      <c r="D746" s="28" t="s">
        <v>26</v>
      </c>
      <c r="E746" s="29" t="n">
        <f aca="false">E3</f>
        <v>0.45</v>
      </c>
      <c r="F746" s="26" t="n">
        <f aca="false">F745*E746+F745</f>
        <v>782.78221</v>
      </c>
    </row>
    <row r="747" customFormat="false" ht="15.75" hidden="false" customHeight="false" outlineLevel="0" collapsed="false">
      <c r="B747" s="25"/>
      <c r="C747" s="3"/>
      <c r="D747" s="28" t="s">
        <v>29</v>
      </c>
      <c r="E747" s="29" t="n">
        <v>2.1</v>
      </c>
      <c r="F747" s="30" t="n">
        <f aca="false">F746*E747+F746</f>
        <v>2426.624851</v>
      </c>
    </row>
    <row r="748" customFormat="false" ht="15.75" hidden="false" customHeight="false" outlineLevel="0" collapsed="false">
      <c r="B748" s="25"/>
      <c r="C748" s="3"/>
      <c r="D748" s="28" t="s">
        <v>32</v>
      </c>
      <c r="E748" s="29" t="n">
        <v>0.21</v>
      </c>
      <c r="F748" s="26" t="n">
        <f aca="false">F747*1.21</f>
        <v>2936.21606971</v>
      </c>
    </row>
    <row r="749" customFormat="false" ht="15.75" hidden="false" customHeight="false" outlineLevel="0" collapsed="false">
      <c r="B749" s="25"/>
      <c r="C749" s="31" t="s">
        <v>114</v>
      </c>
      <c r="D749" s="9"/>
      <c r="E749" s="3"/>
      <c r="F749" s="26"/>
    </row>
    <row r="750" customFormat="false" ht="16.5" hidden="false" customHeight="true" outlineLevel="0" collapsed="false">
      <c r="B750" s="33"/>
      <c r="C750" s="35"/>
      <c r="D750" s="40"/>
      <c r="E750" s="35" t="s">
        <v>139</v>
      </c>
      <c r="F750" s="48"/>
    </row>
    <row r="752" customFormat="false" ht="15.75" hidden="false" customHeight="false" outlineLevel="0" collapsed="false">
      <c r="B752" s="11"/>
      <c r="C752" s="12" t="n">
        <v>49</v>
      </c>
      <c r="D752" s="13" t="s">
        <v>223</v>
      </c>
      <c r="E752" s="14"/>
      <c r="F752" s="15"/>
    </row>
    <row r="753" customFormat="false" ht="15" hidden="false" customHeight="true" outlineLevel="0" collapsed="false">
      <c r="B753" s="17" t="n">
        <v>3</v>
      </c>
      <c r="C753" s="3" t="s">
        <v>6</v>
      </c>
      <c r="D753" s="9" t="s">
        <v>14</v>
      </c>
      <c r="E753" s="18" t="n">
        <v>150.5</v>
      </c>
      <c r="F753" s="19" t="n">
        <f aca="false">B753*E753</f>
        <v>451.5</v>
      </c>
    </row>
    <row r="754" customFormat="false" ht="15" hidden="false" customHeight="true" outlineLevel="0" collapsed="false">
      <c r="B754" s="17" t="n">
        <v>0.05</v>
      </c>
      <c r="C754" s="3" t="s">
        <v>10</v>
      </c>
      <c r="D754" s="9" t="s">
        <v>68</v>
      </c>
      <c r="E754" s="18" t="n">
        <v>1543.26</v>
      </c>
      <c r="F754" s="19" t="n">
        <f aca="false">B754*E754</f>
        <v>77.163</v>
      </c>
    </row>
    <row r="755" customFormat="false" ht="15" hidden="false" customHeight="true" outlineLevel="0" collapsed="false">
      <c r="B755" s="17" t="n">
        <v>0.2</v>
      </c>
      <c r="C755" s="3" t="s">
        <v>53</v>
      </c>
      <c r="D755" s="9" t="s">
        <v>180</v>
      </c>
      <c r="E755" s="18" t="n">
        <v>2244</v>
      </c>
      <c r="F755" s="19" t="n">
        <f aca="false">B755*E755</f>
        <v>448.8</v>
      </c>
    </row>
    <row r="756" customFormat="false" ht="15" hidden="false" customHeight="true" outlineLevel="0" collapsed="false">
      <c r="B756" s="17" t="n">
        <v>0.3</v>
      </c>
      <c r="C756" s="3" t="s">
        <v>10</v>
      </c>
      <c r="D756" s="9" t="s">
        <v>224</v>
      </c>
      <c r="E756" s="18" t="n">
        <v>22860</v>
      </c>
      <c r="F756" s="19" t="n">
        <f aca="false">B756*E756</f>
        <v>6858</v>
      </c>
    </row>
    <row r="757" customFormat="false" ht="15" hidden="false" customHeight="true" outlineLevel="0" collapsed="false">
      <c r="B757" s="17" t="n">
        <v>0.2</v>
      </c>
      <c r="C757" s="3" t="s">
        <v>10</v>
      </c>
      <c r="D757" s="9" t="s">
        <v>75</v>
      </c>
      <c r="E757" s="18" t="n">
        <v>1799</v>
      </c>
      <c r="F757" s="19" t="n">
        <f aca="false">B757*E757</f>
        <v>359.8</v>
      </c>
    </row>
    <row r="758" customFormat="false" ht="15" hidden="false" customHeight="true" outlineLevel="0" collapsed="false">
      <c r="B758" s="17" t="n">
        <f aca="false">0.03*9</f>
        <v>0.27</v>
      </c>
      <c r="C758" s="3" t="s">
        <v>10</v>
      </c>
      <c r="D758" s="9" t="s">
        <v>198</v>
      </c>
      <c r="E758" s="18" t="n">
        <v>10066.6666666667</v>
      </c>
      <c r="F758" s="19" t="n">
        <f aca="false">B758*E758</f>
        <v>2718.00000000001</v>
      </c>
    </row>
    <row r="759" customFormat="false" ht="15.75" hidden="false" customHeight="false" outlineLevel="0" collapsed="false">
      <c r="B759" s="25"/>
      <c r="C759" s="3"/>
      <c r="D759" s="9"/>
      <c r="E759" s="3"/>
      <c r="F759" s="26" t="n">
        <f aca="false">SUM(F753:F758)</f>
        <v>10913.263</v>
      </c>
    </row>
    <row r="760" customFormat="false" ht="15.75" hidden="false" customHeight="false" outlineLevel="0" collapsed="false">
      <c r="B760" s="25" t="s">
        <v>47</v>
      </c>
      <c r="C760" s="56" t="n">
        <v>9</v>
      </c>
      <c r="D760" s="9" t="s">
        <v>69</v>
      </c>
      <c r="E760" s="3"/>
      <c r="F760" s="37"/>
    </row>
    <row r="761" customFormat="false" ht="15.75" hidden="false" customHeight="false" outlineLevel="0" collapsed="false">
      <c r="B761" s="25"/>
      <c r="C761" s="3"/>
      <c r="D761" s="28" t="s">
        <v>77</v>
      </c>
      <c r="E761" s="3"/>
      <c r="F761" s="26" t="n">
        <f aca="false">F759/C760</f>
        <v>1212.58477777778</v>
      </c>
    </row>
    <row r="762" customFormat="false" ht="15.75" hidden="false" customHeight="false" outlineLevel="0" collapsed="false">
      <c r="B762" s="25"/>
      <c r="C762" s="3"/>
      <c r="D762" s="28" t="s">
        <v>26</v>
      </c>
      <c r="E762" s="29" t="n">
        <f aca="false">E3</f>
        <v>0.45</v>
      </c>
      <c r="F762" s="26" t="n">
        <f aca="false">F761*E762+F761</f>
        <v>1758.24792777778</v>
      </c>
    </row>
    <row r="763" customFormat="false" ht="15.75" hidden="false" customHeight="false" outlineLevel="0" collapsed="false">
      <c r="B763" s="25"/>
      <c r="C763" s="3"/>
      <c r="D763" s="28" t="s">
        <v>29</v>
      </c>
      <c r="E763" s="29" t="n">
        <f aca="false">E4</f>
        <v>1.6</v>
      </c>
      <c r="F763" s="30" t="n">
        <f aca="false">F762*E763+F762</f>
        <v>4571.44461222223</v>
      </c>
    </row>
    <row r="764" customFormat="false" ht="15.75" hidden="false" customHeight="false" outlineLevel="0" collapsed="false">
      <c r="B764" s="25"/>
      <c r="C764" s="3"/>
      <c r="D764" s="28" t="s">
        <v>32</v>
      </c>
      <c r="E764" s="29" t="n">
        <v>0.21</v>
      </c>
      <c r="F764" s="26" t="n">
        <f aca="false">F763*1.21</f>
        <v>5531.4479807889</v>
      </c>
    </row>
    <row r="765" customFormat="false" ht="15.75" hidden="false" customHeight="false" outlineLevel="0" collapsed="false">
      <c r="B765" s="25"/>
      <c r="C765" s="31" t="s">
        <v>114</v>
      </c>
      <c r="D765" s="9"/>
      <c r="E765" s="3"/>
      <c r="F765" s="26"/>
    </row>
    <row r="766" customFormat="false" ht="16.5" hidden="false" customHeight="true" outlineLevel="0" collapsed="false">
      <c r="B766" s="33"/>
      <c r="C766" s="35"/>
      <c r="D766" s="40"/>
      <c r="E766" s="35" t="s">
        <v>124</v>
      </c>
      <c r="F766" s="48"/>
    </row>
    <row r="768" customFormat="false" ht="15.75" hidden="false" customHeight="false" outlineLevel="0" collapsed="false">
      <c r="B768" s="11"/>
      <c r="C768" s="12" t="n">
        <v>50</v>
      </c>
      <c r="D768" s="13" t="s">
        <v>225</v>
      </c>
      <c r="E768" s="14"/>
      <c r="F768" s="15"/>
    </row>
    <row r="769" customFormat="false" ht="15" hidden="false" customHeight="true" outlineLevel="0" collapsed="false">
      <c r="B769" s="17" t="n">
        <v>15</v>
      </c>
      <c r="C769" s="3" t="s">
        <v>6</v>
      </c>
      <c r="D769" s="9" t="s">
        <v>14</v>
      </c>
      <c r="E769" s="18" t="n">
        <v>150.5</v>
      </c>
      <c r="F769" s="19" t="n">
        <f aca="false">B769*E769</f>
        <v>2257.5</v>
      </c>
    </row>
    <row r="770" customFormat="false" ht="15" hidden="false" customHeight="true" outlineLevel="0" collapsed="false">
      <c r="B770" s="17" t="n">
        <v>0.5</v>
      </c>
      <c r="C770" s="3" t="s">
        <v>10</v>
      </c>
      <c r="D770" s="9" t="s">
        <v>183</v>
      </c>
      <c r="E770" s="18" t="n">
        <v>8450</v>
      </c>
      <c r="F770" s="19" t="n">
        <f aca="false">B770*E770</f>
        <v>4225</v>
      </c>
    </row>
    <row r="771" customFormat="false" ht="15" hidden="false" customHeight="true" outlineLevel="0" collapsed="false">
      <c r="B771" s="17" t="n">
        <v>2</v>
      </c>
      <c r="C771" s="3" t="s">
        <v>6</v>
      </c>
      <c r="D771" s="9" t="s">
        <v>44</v>
      </c>
      <c r="E771" s="18" t="n">
        <v>2310</v>
      </c>
      <c r="F771" s="19" t="n">
        <f aca="false">B771*E771</f>
        <v>4620</v>
      </c>
    </row>
    <row r="772" customFormat="false" ht="15" hidden="false" customHeight="true" outlineLevel="0" collapsed="false">
      <c r="B772" s="17" t="n">
        <v>0.35</v>
      </c>
      <c r="C772" s="3" t="s">
        <v>10</v>
      </c>
      <c r="D772" s="9" t="s">
        <v>68</v>
      </c>
      <c r="E772" s="18" t="n">
        <v>1543.26</v>
      </c>
      <c r="F772" s="19" t="n">
        <f aca="false">B772*E772</f>
        <v>540.141</v>
      </c>
    </row>
    <row r="773" customFormat="false" ht="15" hidden="false" customHeight="true" outlineLevel="0" collapsed="false">
      <c r="B773" s="17" t="n">
        <v>2</v>
      </c>
      <c r="C773" s="3" t="s">
        <v>6</v>
      </c>
      <c r="D773" s="9" t="s">
        <v>45</v>
      </c>
      <c r="E773" s="18" t="n">
        <v>21.2355212355212</v>
      </c>
      <c r="F773" s="19" t="n">
        <f aca="false">B773*E773</f>
        <v>42.4710424710424</v>
      </c>
    </row>
    <row r="774" customFormat="false" ht="15" hidden="false" customHeight="true" outlineLevel="0" collapsed="false">
      <c r="B774" s="17" t="n">
        <v>4</v>
      </c>
      <c r="C774" s="3" t="s">
        <v>6</v>
      </c>
      <c r="D774" s="9" t="s">
        <v>46</v>
      </c>
      <c r="E774" s="42"/>
      <c r="F774" s="19" t="n">
        <f aca="false">B774*E774</f>
        <v>0</v>
      </c>
    </row>
    <row r="775" customFormat="false" ht="15" hidden="false" customHeight="true" outlineLevel="0" collapsed="false">
      <c r="B775" s="17" t="n">
        <v>1</v>
      </c>
      <c r="C775" s="3" t="s">
        <v>6</v>
      </c>
      <c r="D775" s="9" t="s">
        <v>49</v>
      </c>
      <c r="E775" s="42"/>
      <c r="F775" s="19" t="n">
        <f aca="false">B775*E775</f>
        <v>0</v>
      </c>
    </row>
    <row r="776" customFormat="false" ht="15" hidden="false" customHeight="true" outlineLevel="0" collapsed="false">
      <c r="B776" s="17" t="n">
        <v>0.05</v>
      </c>
      <c r="C776" s="3" t="s">
        <v>10</v>
      </c>
      <c r="D776" s="9" t="s">
        <v>226</v>
      </c>
      <c r="E776" s="18" t="n">
        <v>8333.33333333333</v>
      </c>
      <c r="F776" s="19" t="n">
        <f aca="false">B776*E776</f>
        <v>416.666666666667</v>
      </c>
    </row>
    <row r="777" customFormat="false" ht="15.75" hidden="false" customHeight="false" outlineLevel="0" collapsed="false">
      <c r="B777" s="25"/>
      <c r="C777" s="3"/>
      <c r="D777" s="9"/>
      <c r="E777" s="3"/>
      <c r="F777" s="26" t="n">
        <f aca="false">SUM(F769:F776)</f>
        <v>12101.7787091377</v>
      </c>
    </row>
    <row r="778" customFormat="false" ht="15.75" hidden="false" customHeight="false" outlineLevel="0" collapsed="false">
      <c r="B778" s="25" t="s">
        <v>47</v>
      </c>
      <c r="C778" s="56" t="n">
        <v>12</v>
      </c>
      <c r="D778" s="9" t="s">
        <v>69</v>
      </c>
      <c r="E778" s="3"/>
      <c r="F778" s="37"/>
    </row>
    <row r="779" customFormat="false" ht="15.75" hidden="false" customHeight="false" outlineLevel="0" collapsed="false">
      <c r="B779" s="25"/>
      <c r="C779" s="3"/>
      <c r="D779" s="28" t="s">
        <v>77</v>
      </c>
      <c r="E779" s="3"/>
      <c r="F779" s="26" t="n">
        <f aca="false">F777/C778</f>
        <v>1008.48155909481</v>
      </c>
    </row>
    <row r="780" customFormat="false" ht="15.75" hidden="false" customHeight="false" outlineLevel="0" collapsed="false">
      <c r="B780" s="25"/>
      <c r="C780" s="3"/>
      <c r="D780" s="28" t="s">
        <v>26</v>
      </c>
      <c r="E780" s="29" t="n">
        <f aca="false">E3</f>
        <v>0.45</v>
      </c>
      <c r="F780" s="26" t="n">
        <f aca="false">F779*E780+F779</f>
        <v>1462.29826068747</v>
      </c>
    </row>
    <row r="781" customFormat="false" ht="15.75" hidden="false" customHeight="false" outlineLevel="0" collapsed="false">
      <c r="B781" s="25"/>
      <c r="C781" s="3"/>
      <c r="D781" s="28" t="s">
        <v>29</v>
      </c>
      <c r="E781" s="29" t="n">
        <v>0.7</v>
      </c>
      <c r="F781" s="30" t="n">
        <f aca="false">F780*E781+F780</f>
        <v>2485.9070431687</v>
      </c>
    </row>
    <row r="782" customFormat="false" ht="15.75" hidden="false" customHeight="false" outlineLevel="0" collapsed="false">
      <c r="B782" s="25"/>
      <c r="C782" s="3"/>
      <c r="D782" s="28" t="s">
        <v>32</v>
      </c>
      <c r="E782" s="29" t="n">
        <v>0.21</v>
      </c>
      <c r="F782" s="26" t="n">
        <f aca="false">F781*1.21</f>
        <v>3007.94752223413</v>
      </c>
    </row>
    <row r="783" customFormat="false" ht="15.75" hidden="false" customHeight="false" outlineLevel="0" collapsed="false">
      <c r="B783" s="25"/>
      <c r="C783" s="31" t="s">
        <v>114</v>
      </c>
      <c r="D783" s="9"/>
      <c r="E783" s="3"/>
      <c r="F783" s="26"/>
    </row>
    <row r="784" customFormat="false" ht="16.5" hidden="false" customHeight="true" outlineLevel="0" collapsed="false">
      <c r="B784" s="33"/>
      <c r="C784" s="35"/>
      <c r="D784" s="40"/>
      <c r="E784" s="35" t="s">
        <v>204</v>
      </c>
      <c r="F784" s="48"/>
    </row>
    <row r="786" customFormat="false" ht="15.75" hidden="false" customHeight="false" outlineLevel="0" collapsed="false">
      <c r="B786" s="11"/>
      <c r="C786" s="12" t="n">
        <v>51</v>
      </c>
      <c r="D786" s="13" t="s">
        <v>227</v>
      </c>
      <c r="E786" s="14"/>
      <c r="F786" s="15"/>
    </row>
    <row r="787" customFormat="false" ht="15" hidden="false" customHeight="true" outlineLevel="0" collapsed="false">
      <c r="B787" s="17" t="n">
        <v>1</v>
      </c>
      <c r="C787" s="3" t="s">
        <v>53</v>
      </c>
      <c r="D787" s="9" t="s">
        <v>180</v>
      </c>
      <c r="E787" s="18" t="n">
        <v>2244</v>
      </c>
      <c r="F787" s="19" t="n">
        <f aca="false">B787*E787</f>
        <v>2244</v>
      </c>
    </row>
    <row r="788" customFormat="false" ht="15" hidden="false" customHeight="true" outlineLevel="0" collapsed="false">
      <c r="B788" s="17" t="n">
        <v>0.4</v>
      </c>
      <c r="C788" s="3" t="s">
        <v>10</v>
      </c>
      <c r="D788" s="9" t="s">
        <v>82</v>
      </c>
      <c r="E788" s="18" t="n">
        <v>2458.2</v>
      </c>
      <c r="F788" s="19" t="n">
        <f aca="false">B788*E788</f>
        <v>983.28</v>
      </c>
    </row>
    <row r="789" customFormat="false" ht="15" hidden="false" customHeight="true" outlineLevel="0" collapsed="false">
      <c r="B789" s="17" t="n">
        <v>6</v>
      </c>
      <c r="C789" s="3" t="s">
        <v>6</v>
      </c>
      <c r="D789" s="9" t="s">
        <v>14</v>
      </c>
      <c r="E789" s="18" t="n">
        <v>150.5</v>
      </c>
      <c r="F789" s="19" t="n">
        <f aca="false">B789*E789</f>
        <v>903</v>
      </c>
    </row>
    <row r="790" customFormat="false" ht="15" hidden="false" customHeight="true" outlineLevel="0" collapsed="false">
      <c r="B790" s="17" t="n">
        <v>0.15</v>
      </c>
      <c r="C790" s="3" t="s">
        <v>53</v>
      </c>
      <c r="D790" s="9" t="s">
        <v>55</v>
      </c>
      <c r="E790" s="18" t="n">
        <v>1967.85333333333</v>
      </c>
      <c r="F790" s="19" t="n">
        <f aca="false">B790*E790</f>
        <v>295.178</v>
      </c>
    </row>
    <row r="791" customFormat="false" ht="15" hidden="false" customHeight="true" outlineLevel="0" collapsed="false">
      <c r="B791" s="17" t="n">
        <v>1.5</v>
      </c>
      <c r="C791" s="3" t="s">
        <v>10</v>
      </c>
      <c r="D791" s="9" t="s">
        <v>228</v>
      </c>
      <c r="E791" s="18" t="n">
        <v>1279.5</v>
      </c>
      <c r="F791" s="19" t="n">
        <f aca="false">B791*E791</f>
        <v>1919.25</v>
      </c>
    </row>
    <row r="792" customFormat="false" ht="15" hidden="false" customHeight="true" outlineLevel="0" collapsed="false">
      <c r="B792" s="17" t="n">
        <v>0.75</v>
      </c>
      <c r="C792" s="3" t="s">
        <v>10</v>
      </c>
      <c r="D792" s="9" t="s">
        <v>200</v>
      </c>
      <c r="E792" s="42"/>
      <c r="F792" s="19" t="n">
        <f aca="false">B792*E792</f>
        <v>0</v>
      </c>
    </row>
    <row r="793" customFormat="false" ht="15.75" hidden="false" customHeight="false" outlineLevel="0" collapsed="false">
      <c r="B793" s="25"/>
      <c r="C793" s="3"/>
      <c r="D793" s="9"/>
      <c r="E793" s="3"/>
      <c r="F793" s="26" t="n">
        <f aca="false">SUM(F787:F792)</f>
        <v>6344.708</v>
      </c>
    </row>
    <row r="794" customFormat="false" ht="15.75" hidden="false" customHeight="false" outlineLevel="0" collapsed="false">
      <c r="B794" s="25" t="s">
        <v>47</v>
      </c>
      <c r="C794" s="56" t="n">
        <v>15</v>
      </c>
      <c r="D794" s="9" t="s">
        <v>69</v>
      </c>
      <c r="E794" s="3"/>
      <c r="F794" s="37"/>
    </row>
    <row r="795" customFormat="false" ht="15.75" hidden="false" customHeight="false" outlineLevel="0" collapsed="false">
      <c r="B795" s="25"/>
      <c r="C795" s="3"/>
      <c r="D795" s="28" t="s">
        <v>77</v>
      </c>
      <c r="E795" s="3"/>
      <c r="F795" s="26" t="n">
        <f aca="false">F793/C794</f>
        <v>422.980533333333</v>
      </c>
    </row>
    <row r="796" customFormat="false" ht="15.75" hidden="false" customHeight="false" outlineLevel="0" collapsed="false">
      <c r="B796" s="25"/>
      <c r="C796" s="3"/>
      <c r="D796" s="28" t="s">
        <v>26</v>
      </c>
      <c r="E796" s="29" t="n">
        <f aca="false">E3</f>
        <v>0.45</v>
      </c>
      <c r="F796" s="26" t="n">
        <f aca="false">F795*E796+F795</f>
        <v>613.321773333333</v>
      </c>
    </row>
    <row r="797" customFormat="false" ht="15.75" hidden="false" customHeight="false" outlineLevel="0" collapsed="false">
      <c r="B797" s="25"/>
      <c r="C797" s="3"/>
      <c r="D797" s="28" t="s">
        <v>29</v>
      </c>
      <c r="E797" s="29" t="n">
        <v>2.3</v>
      </c>
      <c r="F797" s="30" t="n">
        <f aca="false">F796*E797+F796</f>
        <v>2023.961852</v>
      </c>
    </row>
    <row r="798" customFormat="false" ht="15.75" hidden="false" customHeight="false" outlineLevel="0" collapsed="false">
      <c r="B798" s="25"/>
      <c r="C798" s="3"/>
      <c r="D798" s="28" t="s">
        <v>32</v>
      </c>
      <c r="E798" s="29" t="n">
        <v>0.21</v>
      </c>
      <c r="F798" s="26" t="n">
        <f aca="false">F797*1.21</f>
        <v>2448.99384092</v>
      </c>
    </row>
    <row r="799" customFormat="false" ht="15.75" hidden="false" customHeight="false" outlineLevel="0" collapsed="false">
      <c r="B799" s="25"/>
      <c r="C799" s="31" t="s">
        <v>114</v>
      </c>
      <c r="D799" s="9"/>
      <c r="E799" s="3"/>
      <c r="F799" s="26"/>
    </row>
    <row r="800" customFormat="false" ht="16.5" hidden="false" customHeight="true" outlineLevel="0" collapsed="false">
      <c r="B800" s="33"/>
      <c r="C800" s="35"/>
      <c r="D800" s="40"/>
      <c r="E800" s="35" t="s">
        <v>163</v>
      </c>
      <c r="F800" s="48"/>
    </row>
    <row r="803" customFormat="false" ht="15.75" hidden="false" customHeight="false" outlineLevel="0" collapsed="false">
      <c r="B803" s="11"/>
      <c r="C803" s="12" t="n">
        <v>52</v>
      </c>
      <c r="D803" s="13" t="s">
        <v>229</v>
      </c>
      <c r="E803" s="14"/>
      <c r="F803" s="15"/>
    </row>
    <row r="804" customFormat="false" ht="15" hidden="false" customHeight="true" outlineLevel="0" collapsed="false">
      <c r="B804" s="17" t="n">
        <v>0.43</v>
      </c>
      <c r="C804" s="3" t="s">
        <v>10</v>
      </c>
      <c r="D804" s="9" t="s">
        <v>230</v>
      </c>
      <c r="E804" s="18" t="n">
        <v>2750</v>
      </c>
      <c r="F804" s="19" t="n">
        <f aca="false">B804*E804</f>
        <v>1182.5</v>
      </c>
    </row>
    <row r="805" customFormat="false" ht="15" hidden="false" customHeight="true" outlineLevel="0" collapsed="false">
      <c r="B805" s="17" t="n">
        <v>0.55</v>
      </c>
      <c r="C805" s="3" t="s">
        <v>10</v>
      </c>
      <c r="D805" s="9" t="s">
        <v>231</v>
      </c>
      <c r="E805" s="42" t="n">
        <v>242</v>
      </c>
      <c r="F805" s="19" t="n">
        <f aca="false">B805*E805</f>
        <v>133.1</v>
      </c>
    </row>
    <row r="806" customFormat="false" ht="15" hidden="false" customHeight="true" outlineLevel="0" collapsed="false">
      <c r="B806" s="17" t="n">
        <v>0.47</v>
      </c>
      <c r="C806" s="3" t="s">
        <v>10</v>
      </c>
      <c r="D806" s="9" t="s">
        <v>232</v>
      </c>
      <c r="E806" s="18" t="n">
        <v>2130</v>
      </c>
      <c r="F806" s="19" t="n">
        <f aca="false">B806*E806</f>
        <v>1001.1</v>
      </c>
    </row>
    <row r="807" customFormat="false" ht="15" hidden="false" customHeight="true" outlineLevel="0" collapsed="false">
      <c r="B807" s="17" t="n">
        <v>0.3</v>
      </c>
      <c r="C807" s="3" t="s">
        <v>10</v>
      </c>
      <c r="D807" s="9" t="s">
        <v>233</v>
      </c>
      <c r="E807" s="18" t="n">
        <v>13733.3333333333</v>
      </c>
      <c r="F807" s="19" t="n">
        <f aca="false">B807*E807</f>
        <v>4119.99999999999</v>
      </c>
    </row>
    <row r="808" customFormat="false" ht="15" hidden="false" customHeight="true" outlineLevel="0" collapsed="false">
      <c r="B808" s="17" t="n">
        <v>0.22</v>
      </c>
      <c r="C808" s="3" t="s">
        <v>10</v>
      </c>
      <c r="D808" s="9" t="s">
        <v>234</v>
      </c>
      <c r="E808" s="18" t="n">
        <v>5290</v>
      </c>
      <c r="F808" s="19" t="n">
        <f aca="false">B808*E808</f>
        <v>1163.8</v>
      </c>
    </row>
    <row r="809" customFormat="false" ht="15" hidden="false" customHeight="true" outlineLevel="0" collapsed="false">
      <c r="B809" s="17" t="n">
        <v>0.97</v>
      </c>
      <c r="C809" s="3" t="s">
        <v>10</v>
      </c>
      <c r="D809" s="9" t="s">
        <v>235</v>
      </c>
      <c r="E809" s="18" t="n">
        <v>2580</v>
      </c>
      <c r="F809" s="19" t="n">
        <f aca="false">B809*E809</f>
        <v>2502.6</v>
      </c>
    </row>
    <row r="810" customFormat="false" ht="15" hidden="false" customHeight="true" outlineLevel="0" collapsed="false">
      <c r="B810" s="17" t="n">
        <v>0.45</v>
      </c>
      <c r="C810" s="3" t="s">
        <v>10</v>
      </c>
      <c r="D810" s="9" t="s">
        <v>236</v>
      </c>
      <c r="E810" s="18" t="n">
        <v>1990</v>
      </c>
      <c r="F810" s="19" t="n">
        <f aca="false">B810*E810</f>
        <v>895.5</v>
      </c>
    </row>
    <row r="811" customFormat="false" ht="15" hidden="false" customHeight="true" outlineLevel="0" collapsed="false">
      <c r="B811" s="17" t="n">
        <v>1.55</v>
      </c>
      <c r="C811" s="3" t="s">
        <v>10</v>
      </c>
      <c r="D811" s="9" t="s">
        <v>237</v>
      </c>
      <c r="E811" s="42"/>
      <c r="F811" s="19" t="n">
        <f aca="false">B811*E811</f>
        <v>0</v>
      </c>
    </row>
    <row r="812" customFormat="false" ht="15" hidden="false" customHeight="true" outlineLevel="0" collapsed="false">
      <c r="B812" s="17" t="n">
        <v>0.12</v>
      </c>
      <c r="C812" s="3" t="s">
        <v>10</v>
      </c>
      <c r="D812" s="9" t="s">
        <v>68</v>
      </c>
      <c r="E812" s="18" t="n">
        <v>1543.26</v>
      </c>
      <c r="F812" s="19" t="n">
        <f aca="false">B812*E812</f>
        <v>185.1912</v>
      </c>
    </row>
    <row r="813" customFormat="false" ht="15" hidden="false" customHeight="true" outlineLevel="0" collapsed="false">
      <c r="B813" s="17"/>
      <c r="C813" s="3"/>
      <c r="D813" s="9"/>
      <c r="E813" s="6"/>
      <c r="F813" s="19" t="n">
        <f aca="false">B813*E813</f>
        <v>0</v>
      </c>
    </row>
    <row r="814" customFormat="false" ht="15.75" hidden="false" customHeight="false" outlineLevel="0" collapsed="false">
      <c r="B814" s="25"/>
      <c r="C814" s="3"/>
      <c r="D814" s="9"/>
      <c r="E814" s="3"/>
      <c r="F814" s="26" t="n">
        <f aca="false">SUM(F804:F813)</f>
        <v>11183.7912</v>
      </c>
    </row>
    <row r="815" customFormat="false" ht="15.75" hidden="false" customHeight="false" outlineLevel="0" collapsed="false">
      <c r="B815" s="25" t="s">
        <v>47</v>
      </c>
      <c r="C815" s="56" t="n">
        <v>8</v>
      </c>
      <c r="D815" s="9" t="s">
        <v>69</v>
      </c>
      <c r="E815" s="3"/>
      <c r="F815" s="37"/>
    </row>
    <row r="816" customFormat="false" ht="15.75" hidden="false" customHeight="false" outlineLevel="0" collapsed="false">
      <c r="B816" s="25"/>
      <c r="C816" s="3"/>
      <c r="D816" s="28" t="s">
        <v>77</v>
      </c>
      <c r="E816" s="3"/>
      <c r="F816" s="26" t="n">
        <f aca="false">F814/C815</f>
        <v>1397.9739</v>
      </c>
    </row>
    <row r="817" customFormat="false" ht="15.75" hidden="false" customHeight="false" outlineLevel="0" collapsed="false">
      <c r="B817" s="25"/>
      <c r="C817" s="3"/>
      <c r="D817" s="28" t="s">
        <v>26</v>
      </c>
      <c r="E817" s="29" t="n">
        <f aca="false">E3</f>
        <v>0.45</v>
      </c>
      <c r="F817" s="26" t="n">
        <f aca="false">F816*E817+F816</f>
        <v>2027.062155</v>
      </c>
    </row>
    <row r="818" customFormat="false" ht="15.75" hidden="false" customHeight="false" outlineLevel="0" collapsed="false">
      <c r="B818" s="25"/>
      <c r="C818" s="3"/>
      <c r="D818" s="28" t="s">
        <v>29</v>
      </c>
      <c r="E818" s="29" t="n">
        <f aca="false">E4</f>
        <v>1.6</v>
      </c>
      <c r="F818" s="30" t="n">
        <f aca="false">F817*E818+F817</f>
        <v>5270.361603</v>
      </c>
    </row>
    <row r="819" customFormat="false" ht="15.75" hidden="false" customHeight="false" outlineLevel="0" collapsed="false">
      <c r="B819" s="25"/>
      <c r="C819" s="3"/>
      <c r="D819" s="28" t="s">
        <v>32</v>
      </c>
      <c r="E819" s="29" t="n">
        <v>0.21</v>
      </c>
      <c r="F819" s="26" t="n">
        <f aca="false">F818*1.21</f>
        <v>6377.13753962999</v>
      </c>
    </row>
    <row r="820" customFormat="false" ht="15.75" hidden="false" customHeight="false" outlineLevel="0" collapsed="false">
      <c r="B820" s="25"/>
      <c r="C820" s="31" t="s">
        <v>114</v>
      </c>
      <c r="D820" s="9"/>
      <c r="E820" s="3"/>
      <c r="F820" s="26"/>
    </row>
    <row r="821" customFormat="false" ht="16.5" hidden="false" customHeight="true" outlineLevel="0" collapsed="false">
      <c r="B821" s="33"/>
      <c r="C821" s="35"/>
      <c r="D821" s="40"/>
      <c r="E821" s="35" t="s">
        <v>238</v>
      </c>
      <c r="F821" s="48"/>
    </row>
    <row r="823" customFormat="false" ht="15.75" hidden="false" customHeight="false" outlineLevel="0" collapsed="false">
      <c r="B823" s="11"/>
      <c r="C823" s="12" t="n">
        <v>55</v>
      </c>
      <c r="D823" s="13" t="s">
        <v>239</v>
      </c>
      <c r="E823" s="14"/>
      <c r="F823" s="15"/>
    </row>
    <row r="824" customFormat="false" ht="15" hidden="false" customHeight="true" outlineLevel="0" collapsed="false">
      <c r="B824" s="17"/>
      <c r="C824" s="3" t="s">
        <v>240</v>
      </c>
      <c r="D824" s="9" t="s">
        <v>183</v>
      </c>
      <c r="E824" s="18" t="n">
        <v>8450</v>
      </c>
      <c r="F824" s="19" t="n">
        <f aca="false">B824*E824</f>
        <v>0</v>
      </c>
    </row>
    <row r="825" customFormat="false" ht="15" hidden="false" customHeight="true" outlineLevel="0" collapsed="false">
      <c r="B825" s="17"/>
      <c r="C825" s="3" t="s">
        <v>10</v>
      </c>
      <c r="D825" s="9" t="s">
        <v>68</v>
      </c>
      <c r="E825" s="18" t="n">
        <v>1543.26</v>
      </c>
      <c r="F825" s="19" t="n">
        <f aca="false">B825*E825</f>
        <v>0</v>
      </c>
    </row>
    <row r="826" customFormat="false" ht="15" hidden="false" customHeight="true" outlineLevel="0" collapsed="false">
      <c r="B826" s="17"/>
      <c r="C826" s="3" t="s">
        <v>10</v>
      </c>
      <c r="D826" s="9" t="s">
        <v>241</v>
      </c>
      <c r="E826" s="18" t="n">
        <v>6363.63636363636</v>
      </c>
      <c r="F826" s="19" t="n">
        <f aca="false">B826*E826</f>
        <v>0</v>
      </c>
    </row>
    <row r="827" customFormat="false" ht="15" hidden="false" customHeight="true" outlineLevel="0" collapsed="false">
      <c r="B827" s="17"/>
      <c r="C827" s="3"/>
      <c r="D827" s="9"/>
      <c r="E827" s="6"/>
      <c r="F827" s="19" t="n">
        <f aca="false">B827*E827</f>
        <v>0</v>
      </c>
    </row>
    <row r="828" customFormat="false" ht="16.5" hidden="false" customHeight="true" outlineLevel="0" collapsed="false">
      <c r="B828" s="25"/>
      <c r="C828" s="3"/>
      <c r="D828" s="9"/>
      <c r="E828" s="3"/>
      <c r="F828" s="26" t="n">
        <f aca="false">SUM(F824:F827)</f>
        <v>0</v>
      </c>
    </row>
    <row r="829" customFormat="false" ht="15.75" hidden="false" customHeight="false" outlineLevel="0" collapsed="false">
      <c r="B829" s="25" t="s">
        <v>47</v>
      </c>
      <c r="C829" s="56" t="n">
        <v>0</v>
      </c>
      <c r="D829" s="9" t="s">
        <v>69</v>
      </c>
      <c r="E829" s="3"/>
      <c r="F829" s="37"/>
    </row>
    <row r="830" customFormat="false" ht="15.75" hidden="false" customHeight="false" outlineLevel="0" collapsed="false">
      <c r="B830" s="25"/>
      <c r="C830" s="3"/>
      <c r="D830" s="28" t="s">
        <v>77</v>
      </c>
      <c r="E830" s="3"/>
      <c r="F830" s="26" t="e">
        <f aca="false">F828/C829</f>
        <v>#DIV/0!</v>
      </c>
    </row>
    <row r="831" customFormat="false" ht="15.75" hidden="false" customHeight="false" outlineLevel="0" collapsed="false">
      <c r="B831" s="25"/>
      <c r="C831" s="3"/>
      <c r="D831" s="28" t="s">
        <v>26</v>
      </c>
      <c r="E831" s="29" t="n">
        <f aca="false">E3</f>
        <v>0.45</v>
      </c>
      <c r="F831" s="26" t="e">
        <f aca="false">F830*E831+F830</f>
        <v>#DIV/0!</v>
      </c>
    </row>
    <row r="832" customFormat="false" ht="15.75" hidden="false" customHeight="false" outlineLevel="0" collapsed="false">
      <c r="B832" s="25"/>
      <c r="C832" s="3"/>
      <c r="D832" s="28" t="s">
        <v>29</v>
      </c>
      <c r="E832" s="29" t="n">
        <f aca="false">E4</f>
        <v>1.6</v>
      </c>
      <c r="F832" s="30" t="e">
        <f aca="false">F831*E832+F831</f>
        <v>#DIV/0!</v>
      </c>
    </row>
    <row r="833" customFormat="false" ht="15.75" hidden="false" customHeight="false" outlineLevel="0" collapsed="false">
      <c r="B833" s="25"/>
      <c r="C833" s="3"/>
      <c r="D833" s="28" t="s">
        <v>32</v>
      </c>
      <c r="E833" s="29" t="n">
        <v>0.21</v>
      </c>
      <c r="F833" s="26" t="e">
        <f aca="false">F832*1.21</f>
        <v>#DIV/0!</v>
      </c>
    </row>
    <row r="834" customFormat="false" ht="15.75" hidden="false" customHeight="false" outlineLevel="0" collapsed="false">
      <c r="B834" s="25"/>
      <c r="C834" s="31" t="s">
        <v>114</v>
      </c>
      <c r="D834" s="9"/>
      <c r="E834" s="3"/>
      <c r="F834" s="26"/>
    </row>
    <row r="835" customFormat="false" ht="16.5" hidden="false" customHeight="true" outlineLevel="0" collapsed="false">
      <c r="B835" s="33"/>
      <c r="C835" s="35"/>
      <c r="D835" s="40"/>
      <c r="E835" s="35" t="s">
        <v>124</v>
      </c>
      <c r="F835" s="48"/>
    </row>
    <row r="836" customFormat="false" ht="16.5" hidden="false" customHeight="true" outlineLevel="0" collapsed="false"/>
    <row r="837" customFormat="false" ht="15.75" hidden="false" customHeight="false" outlineLevel="0" collapsed="false">
      <c r="B837" s="11"/>
      <c r="C837" s="12" t="n">
        <v>53</v>
      </c>
      <c r="D837" s="13" t="s">
        <v>242</v>
      </c>
      <c r="E837" s="14"/>
      <c r="F837" s="15"/>
    </row>
    <row r="838" customFormat="false" ht="15.75" hidden="false" customHeight="false" outlineLevel="0" collapsed="false">
      <c r="B838" s="17" t="n">
        <v>0.13</v>
      </c>
      <c r="C838" s="3" t="s">
        <v>10</v>
      </c>
      <c r="D838" s="9" t="s">
        <v>200</v>
      </c>
      <c r="E838" s="42"/>
      <c r="F838" s="19" t="n">
        <f aca="false">B838*E838</f>
        <v>0</v>
      </c>
    </row>
    <row r="839" customFormat="false" ht="15" hidden="false" customHeight="true" outlineLevel="0" collapsed="false">
      <c r="B839" s="17" t="n">
        <v>0.05</v>
      </c>
      <c r="C839" s="3" t="s">
        <v>10</v>
      </c>
      <c r="D839" s="9" t="s">
        <v>228</v>
      </c>
      <c r="E839" s="18" t="n">
        <v>1279.5</v>
      </c>
      <c r="F839" s="19" t="n">
        <f aca="false">B839*E839</f>
        <v>63.975</v>
      </c>
    </row>
    <row r="840" customFormat="false" ht="15" hidden="false" customHeight="true" outlineLevel="0" collapsed="false">
      <c r="B840" s="17" t="n">
        <v>0.03</v>
      </c>
      <c r="C840" s="3" t="s">
        <v>10</v>
      </c>
      <c r="D840" s="9" t="s">
        <v>243</v>
      </c>
      <c r="E840" s="42"/>
      <c r="F840" s="19" t="n">
        <f aca="false">B840*E840</f>
        <v>0</v>
      </c>
    </row>
    <row r="841" customFormat="false" ht="15" hidden="false" customHeight="true" outlineLevel="0" collapsed="false">
      <c r="B841" s="17" t="n">
        <v>0.025</v>
      </c>
      <c r="C841" s="3" t="s">
        <v>10</v>
      </c>
      <c r="D841" s="9" t="s">
        <v>244</v>
      </c>
      <c r="E841" s="18" t="n">
        <v>1612.5</v>
      </c>
      <c r="F841" s="19" t="n">
        <f aca="false">B841*E841</f>
        <v>40.3125</v>
      </c>
    </row>
    <row r="842" customFormat="false" ht="15" hidden="false" customHeight="true" outlineLevel="0" collapsed="false">
      <c r="B842" s="17" t="n">
        <v>0.015</v>
      </c>
      <c r="C842" s="3" t="s">
        <v>10</v>
      </c>
      <c r="D842" s="9" t="s">
        <v>245</v>
      </c>
      <c r="E842" s="42"/>
      <c r="F842" s="19" t="n">
        <f aca="false">B842*E842</f>
        <v>0</v>
      </c>
    </row>
    <row r="843" customFormat="false" ht="15.75" hidden="false" customHeight="false" outlineLevel="0" collapsed="false">
      <c r="B843" s="25"/>
      <c r="C843" s="3"/>
      <c r="D843" s="9"/>
      <c r="E843" s="3"/>
      <c r="F843" s="26" t="n">
        <f aca="false">SUM(F838:F842)</f>
        <v>104.2875</v>
      </c>
    </row>
    <row r="844" customFormat="false" ht="15.75" hidden="false" customHeight="false" outlineLevel="0" collapsed="false">
      <c r="B844" s="25" t="s">
        <v>47</v>
      </c>
      <c r="C844" s="56" t="n">
        <v>1</v>
      </c>
      <c r="D844" s="9" t="s">
        <v>69</v>
      </c>
      <c r="E844" s="3"/>
      <c r="F844" s="37"/>
    </row>
    <row r="845" customFormat="false" ht="15.75" hidden="false" customHeight="false" outlineLevel="0" collapsed="false">
      <c r="B845" s="25"/>
      <c r="C845" s="3"/>
      <c r="D845" s="28" t="s">
        <v>77</v>
      </c>
      <c r="E845" s="3"/>
      <c r="F845" s="26" t="n">
        <f aca="false">F843/C844</f>
        <v>104.2875</v>
      </c>
    </row>
    <row r="846" customFormat="false" ht="15.75" hidden="false" customHeight="false" outlineLevel="0" collapsed="false">
      <c r="B846" s="25"/>
      <c r="C846" s="3"/>
      <c r="D846" s="28" t="s">
        <v>26</v>
      </c>
      <c r="E846" s="29" t="n">
        <f aca="false">E3</f>
        <v>0.45</v>
      </c>
      <c r="F846" s="26" t="n">
        <f aca="false">F845*E846+F845</f>
        <v>151.216875</v>
      </c>
    </row>
    <row r="847" customFormat="false" ht="15.75" hidden="false" customHeight="false" outlineLevel="0" collapsed="false">
      <c r="B847" s="25"/>
      <c r="C847" s="3"/>
      <c r="D847" s="28" t="s">
        <v>29</v>
      </c>
      <c r="E847" s="29" t="n">
        <f aca="false">E4</f>
        <v>1.6</v>
      </c>
      <c r="F847" s="30" t="n">
        <f aca="false">F846*E847+F846</f>
        <v>393.163875</v>
      </c>
    </row>
    <row r="848" customFormat="false" ht="15.75" hidden="false" customHeight="false" outlineLevel="0" collapsed="false">
      <c r="B848" s="25"/>
      <c r="C848" s="3"/>
      <c r="D848" s="28" t="s">
        <v>32</v>
      </c>
      <c r="E848" s="29" t="n">
        <v>0.21</v>
      </c>
      <c r="F848" s="26" t="n">
        <f aca="false">F847*1.21</f>
        <v>475.72828875</v>
      </c>
    </row>
    <row r="849" customFormat="false" ht="15.75" hidden="false" customHeight="false" outlineLevel="0" collapsed="false">
      <c r="B849" s="25"/>
      <c r="C849" s="31" t="s">
        <v>246</v>
      </c>
      <c r="D849" s="9"/>
      <c r="E849" s="3"/>
      <c r="F849" s="26"/>
    </row>
    <row r="850" customFormat="false" ht="16.5" hidden="false" customHeight="true" outlineLevel="0" collapsed="false">
      <c r="B850" s="33"/>
      <c r="C850" s="35"/>
      <c r="D850" s="40"/>
      <c r="E850" s="35" t="s">
        <v>163</v>
      </c>
      <c r="F850" s="48"/>
    </row>
    <row r="851" customFormat="false" ht="16.5" hidden="false" customHeight="true" outlineLevel="0" collapsed="false"/>
    <row r="852" customFormat="false" ht="15.75" hidden="false" customHeight="false" outlineLevel="0" collapsed="false">
      <c r="B852" s="11"/>
      <c r="C852" s="12" t="n">
        <v>54</v>
      </c>
      <c r="D852" s="13" t="s">
        <v>247</v>
      </c>
      <c r="E852" s="14"/>
      <c r="F852" s="15"/>
    </row>
    <row r="853" customFormat="false" ht="15.75" hidden="false" customHeight="false" outlineLevel="0" collapsed="false">
      <c r="B853" s="17" t="n">
        <v>18</v>
      </c>
      <c r="C853" s="3" t="s">
        <v>6</v>
      </c>
      <c r="D853" s="9" t="s">
        <v>14</v>
      </c>
      <c r="E853" s="18" t="n">
        <v>150.5</v>
      </c>
      <c r="F853" s="19" t="n">
        <f aca="false">B853*E853</f>
        <v>2709</v>
      </c>
    </row>
    <row r="854" customFormat="false" ht="15" hidden="false" customHeight="true" outlineLevel="0" collapsed="false">
      <c r="B854" s="17" t="n">
        <v>0.26</v>
      </c>
      <c r="C854" s="3" t="s">
        <v>53</v>
      </c>
      <c r="D854" s="9" t="s">
        <v>248</v>
      </c>
      <c r="E854" s="18" t="n">
        <v>2320</v>
      </c>
      <c r="F854" s="19" t="n">
        <f aca="false">B854*E854</f>
        <v>603.2</v>
      </c>
    </row>
    <row r="855" customFormat="false" ht="15" hidden="false" customHeight="true" outlineLevel="0" collapsed="false">
      <c r="B855" s="17" t="n">
        <v>0.76</v>
      </c>
      <c r="C855" s="3" t="s">
        <v>10</v>
      </c>
      <c r="D855" s="9" t="s">
        <v>183</v>
      </c>
      <c r="E855" s="18" t="n">
        <v>8450</v>
      </c>
      <c r="F855" s="19" t="n">
        <f aca="false">B855*E855</f>
        <v>6422</v>
      </c>
    </row>
    <row r="856" customFormat="false" ht="15" hidden="false" customHeight="true" outlineLevel="0" collapsed="false">
      <c r="B856" s="17" t="n">
        <v>0.27</v>
      </c>
      <c r="C856" s="3" t="s">
        <v>10</v>
      </c>
      <c r="D856" s="9" t="s">
        <v>68</v>
      </c>
      <c r="E856" s="18" t="n">
        <v>1543.26</v>
      </c>
      <c r="F856" s="19" t="n">
        <f aca="false">B856*E856</f>
        <v>416.6802</v>
      </c>
    </row>
    <row r="857" customFormat="false" ht="15" hidden="false" customHeight="true" outlineLevel="0" collapsed="false">
      <c r="B857" s="17" t="n">
        <v>0.03</v>
      </c>
      <c r="C857" s="3" t="s">
        <v>10</v>
      </c>
      <c r="D857" s="9" t="s">
        <v>202</v>
      </c>
      <c r="E857" s="18" t="n">
        <v>32000</v>
      </c>
      <c r="F857" s="19" t="n">
        <f aca="false">B857*E857</f>
        <v>960</v>
      </c>
    </row>
    <row r="858" customFormat="false" ht="15.75" hidden="false" customHeight="false" outlineLevel="0" collapsed="false">
      <c r="B858" s="25"/>
      <c r="C858" s="3"/>
      <c r="D858" s="9"/>
      <c r="E858" s="3"/>
      <c r="F858" s="26" t="n">
        <f aca="false">SUM(F853:F857)</f>
        <v>11110.8802</v>
      </c>
    </row>
    <row r="859" customFormat="false" ht="15.75" hidden="false" customHeight="false" outlineLevel="0" collapsed="false">
      <c r="B859" s="25" t="s">
        <v>47</v>
      </c>
      <c r="C859" s="56" t="n">
        <v>26</v>
      </c>
      <c r="D859" s="9" t="s">
        <v>69</v>
      </c>
      <c r="E859" s="3"/>
      <c r="F859" s="37"/>
    </row>
    <row r="860" customFormat="false" ht="15.75" hidden="false" customHeight="false" outlineLevel="0" collapsed="false">
      <c r="B860" s="25"/>
      <c r="C860" s="3"/>
      <c r="D860" s="28" t="s">
        <v>77</v>
      </c>
      <c r="E860" s="3"/>
      <c r="F860" s="26" t="n">
        <f aca="false">F858/C859</f>
        <v>427.341546153846</v>
      </c>
    </row>
    <row r="861" customFormat="false" ht="15.75" hidden="false" customHeight="false" outlineLevel="0" collapsed="false">
      <c r="B861" s="25"/>
      <c r="C861" s="3"/>
      <c r="D861" s="28" t="s">
        <v>26</v>
      </c>
      <c r="E861" s="29" t="n">
        <f aca="false">E3</f>
        <v>0.45</v>
      </c>
      <c r="F861" s="26" t="n">
        <f aca="false">F860*E861+F860</f>
        <v>619.645241923077</v>
      </c>
    </row>
    <row r="862" customFormat="false" ht="15.75" hidden="false" customHeight="false" outlineLevel="0" collapsed="false">
      <c r="B862" s="25"/>
      <c r="C862" s="3"/>
      <c r="D862" s="28" t="s">
        <v>29</v>
      </c>
      <c r="E862" s="29" t="n">
        <f aca="false">E4</f>
        <v>1.6</v>
      </c>
      <c r="F862" s="30" t="n">
        <f aca="false">F861*E862+F861</f>
        <v>1611.077629</v>
      </c>
    </row>
    <row r="863" customFormat="false" ht="15.75" hidden="false" customHeight="false" outlineLevel="0" collapsed="false">
      <c r="B863" s="25"/>
      <c r="C863" s="3"/>
      <c r="D863" s="28" t="s">
        <v>32</v>
      </c>
      <c r="E863" s="29" t="n">
        <v>0.21</v>
      </c>
      <c r="F863" s="26" t="n">
        <f aca="false">F862*1.21</f>
        <v>1949.40393109</v>
      </c>
    </row>
    <row r="864" customFormat="false" ht="15.75" hidden="false" customHeight="false" outlineLevel="0" collapsed="false">
      <c r="B864" s="25"/>
      <c r="C864" s="31" t="s">
        <v>114</v>
      </c>
      <c r="D864" s="9"/>
      <c r="E864" s="3"/>
      <c r="F864" s="26"/>
    </row>
    <row r="865" customFormat="false" ht="16.5" hidden="false" customHeight="true" outlineLevel="0" collapsed="false">
      <c r="B865" s="33"/>
      <c r="C865" s="35"/>
      <c r="D865" s="40"/>
      <c r="E865" s="35" t="s">
        <v>124</v>
      </c>
      <c r="F865" s="48"/>
    </row>
    <row r="867" customFormat="false" ht="15.75" hidden="false" customHeight="false" outlineLevel="0" collapsed="false">
      <c r="B867" s="11"/>
      <c r="C867" s="12" t="n">
        <v>56</v>
      </c>
      <c r="D867" s="13" t="s">
        <v>249</v>
      </c>
      <c r="E867" s="14"/>
      <c r="F867" s="15"/>
    </row>
    <row r="868" customFormat="false" ht="15" hidden="false" customHeight="true" outlineLevel="0" collapsed="false">
      <c r="B868" s="17" t="n">
        <v>0.18</v>
      </c>
      <c r="C868" s="3" t="s">
        <v>10</v>
      </c>
      <c r="D868" s="9" t="s">
        <v>250</v>
      </c>
      <c r="E868" s="18" t="n">
        <v>2462</v>
      </c>
      <c r="F868" s="19" t="n">
        <f aca="false">B868*E868</f>
        <v>443.16</v>
      </c>
    </row>
    <row r="869" customFormat="false" ht="15" hidden="false" customHeight="true" outlineLevel="0" collapsed="false">
      <c r="B869" s="17" t="n">
        <v>0.02</v>
      </c>
      <c r="C869" s="3" t="s">
        <v>10</v>
      </c>
      <c r="D869" s="9" t="s">
        <v>251</v>
      </c>
      <c r="E869" s="42"/>
      <c r="F869" s="19" t="n">
        <f aca="false">B869*E869</f>
        <v>0</v>
      </c>
    </row>
    <row r="870" customFormat="false" ht="15" hidden="false" customHeight="true" outlineLevel="0" collapsed="false">
      <c r="B870" s="17" t="n">
        <v>0.03</v>
      </c>
      <c r="C870" s="3" t="s">
        <v>10</v>
      </c>
      <c r="D870" s="9" t="s">
        <v>252</v>
      </c>
      <c r="E870" s="18" t="n">
        <v>8620.5</v>
      </c>
      <c r="F870" s="19" t="n">
        <f aca="false">B870*E870</f>
        <v>258.615</v>
      </c>
    </row>
    <row r="871" customFormat="false" ht="15" hidden="false" customHeight="true" outlineLevel="0" collapsed="false">
      <c r="B871" s="17" t="n">
        <v>0</v>
      </c>
      <c r="C871" s="3" t="s">
        <v>10</v>
      </c>
      <c r="D871" s="9" t="s">
        <v>253</v>
      </c>
      <c r="E871" s="18" t="n">
        <v>1149</v>
      </c>
      <c r="F871" s="19" t="n">
        <f aca="false">B871*E871</f>
        <v>0</v>
      </c>
    </row>
    <row r="872" customFormat="false" ht="15.75" hidden="false" customHeight="false" outlineLevel="0" collapsed="false">
      <c r="B872" s="25"/>
      <c r="C872" s="3"/>
      <c r="D872" s="9"/>
      <c r="E872" s="3"/>
      <c r="F872" s="26" t="n">
        <f aca="false">SUM(F868:F871)</f>
        <v>701.775</v>
      </c>
    </row>
    <row r="873" customFormat="false" ht="15.75" hidden="false" customHeight="false" outlineLevel="0" collapsed="false">
      <c r="B873" s="25" t="s">
        <v>47</v>
      </c>
      <c r="C873" s="56" t="n">
        <v>1</v>
      </c>
      <c r="D873" s="9" t="s">
        <v>69</v>
      </c>
      <c r="E873" s="3"/>
      <c r="F873" s="37"/>
    </row>
    <row r="874" customFormat="false" ht="15.75" hidden="false" customHeight="false" outlineLevel="0" collapsed="false">
      <c r="B874" s="25"/>
      <c r="C874" s="3"/>
      <c r="D874" s="28" t="s">
        <v>77</v>
      </c>
      <c r="E874" s="3"/>
      <c r="F874" s="26" t="n">
        <f aca="false">F872/C873</f>
        <v>701.775</v>
      </c>
    </row>
    <row r="875" customFormat="false" ht="15.75" hidden="false" customHeight="false" outlineLevel="0" collapsed="false">
      <c r="B875" s="25"/>
      <c r="C875" s="3"/>
      <c r="D875" s="28" t="s">
        <v>26</v>
      </c>
      <c r="E875" s="29" t="n">
        <f aca="false">E3</f>
        <v>0.45</v>
      </c>
      <c r="F875" s="26" t="n">
        <f aca="false">F874*E875+F874</f>
        <v>1017.57375</v>
      </c>
    </row>
    <row r="876" customFormat="false" ht="15.75" hidden="false" customHeight="false" outlineLevel="0" collapsed="false">
      <c r="B876" s="25"/>
      <c r="C876" s="3"/>
      <c r="D876" s="28" t="s">
        <v>29</v>
      </c>
      <c r="E876" s="29" t="n">
        <f aca="false">E4</f>
        <v>1.6</v>
      </c>
      <c r="F876" s="30" t="n">
        <f aca="false">F875*E876+F875</f>
        <v>2645.69175</v>
      </c>
      <c r="G876" s="1" t="s">
        <v>254</v>
      </c>
    </row>
    <row r="877" customFormat="false" ht="15.75" hidden="false" customHeight="false" outlineLevel="0" collapsed="false">
      <c r="B877" s="25"/>
      <c r="C877" s="3"/>
      <c r="D877" s="28" t="s">
        <v>32</v>
      </c>
      <c r="E877" s="29" t="n">
        <v>0.21</v>
      </c>
      <c r="F877" s="26" t="n">
        <f aca="false">F876*1.21</f>
        <v>3201.2870175</v>
      </c>
      <c r="G877" s="1" t="s">
        <v>255</v>
      </c>
    </row>
    <row r="878" customFormat="false" ht="15.75" hidden="false" customHeight="false" outlineLevel="0" collapsed="false">
      <c r="B878" s="25"/>
      <c r="C878" s="31" t="s">
        <v>114</v>
      </c>
      <c r="D878" s="9"/>
      <c r="E878" s="3"/>
      <c r="F878" s="26"/>
    </row>
    <row r="879" customFormat="false" ht="16.5" hidden="false" customHeight="true" outlineLevel="0" collapsed="false">
      <c r="B879" s="33"/>
      <c r="C879" s="35"/>
      <c r="D879" s="40"/>
      <c r="E879" s="35" t="s">
        <v>157</v>
      </c>
      <c r="F879" s="48"/>
    </row>
    <row r="881" customFormat="false" ht="15.75" hidden="false" customHeight="false" outlineLevel="0" collapsed="false">
      <c r="B881" s="11"/>
      <c r="C881" s="12" t="n">
        <v>57</v>
      </c>
      <c r="D881" s="13" t="s">
        <v>256</v>
      </c>
      <c r="E881" s="14"/>
      <c r="F881" s="15"/>
    </row>
    <row r="882" customFormat="false" ht="15" hidden="false" customHeight="true" outlineLevel="0" collapsed="false">
      <c r="B882" s="17" t="n">
        <v>1</v>
      </c>
      <c r="C882" s="3" t="s">
        <v>53</v>
      </c>
      <c r="D882" s="9" t="s">
        <v>180</v>
      </c>
      <c r="E882" s="18" t="n">
        <v>2244</v>
      </c>
      <c r="F882" s="19" t="n">
        <f aca="false">B882*E882</f>
        <v>2244</v>
      </c>
    </row>
    <row r="883" customFormat="false" ht="15" hidden="false" customHeight="true" outlineLevel="0" collapsed="false">
      <c r="B883" s="17" t="n">
        <v>1.5</v>
      </c>
      <c r="C883" s="3" t="s">
        <v>53</v>
      </c>
      <c r="D883" s="9" t="s">
        <v>183</v>
      </c>
      <c r="E883" s="18" t="n">
        <v>8450</v>
      </c>
      <c r="F883" s="19" t="n">
        <f aca="false">B883*E883</f>
        <v>12675</v>
      </c>
    </row>
    <row r="884" customFormat="false" ht="15" hidden="false" customHeight="true" outlineLevel="0" collapsed="false">
      <c r="B884" s="17" t="n">
        <v>0.4</v>
      </c>
      <c r="C884" s="3" t="s">
        <v>10</v>
      </c>
      <c r="D884" s="9" t="s">
        <v>257</v>
      </c>
      <c r="E884" s="18" t="n">
        <v>16220</v>
      </c>
      <c r="F884" s="19" t="n">
        <f aca="false">B884*E884</f>
        <v>6488</v>
      </c>
    </row>
    <row r="885" customFormat="false" ht="15.75" hidden="false" customHeight="false" outlineLevel="0" collapsed="false">
      <c r="B885" s="25"/>
      <c r="C885" s="3"/>
      <c r="D885" s="9"/>
      <c r="E885" s="3"/>
      <c r="F885" s="26" t="n">
        <f aca="false">SUM(F882:F884)</f>
        <v>21407</v>
      </c>
    </row>
    <row r="886" customFormat="false" ht="15.75" hidden="false" customHeight="false" outlineLevel="0" collapsed="false">
      <c r="B886" s="25" t="s">
        <v>47</v>
      </c>
      <c r="C886" s="56" t="n">
        <v>25</v>
      </c>
      <c r="D886" s="9" t="s">
        <v>69</v>
      </c>
      <c r="E886" s="3"/>
      <c r="F886" s="37"/>
    </row>
    <row r="887" customFormat="false" ht="15.75" hidden="false" customHeight="false" outlineLevel="0" collapsed="false">
      <c r="B887" s="25"/>
      <c r="C887" s="3"/>
      <c r="D887" s="28" t="s">
        <v>77</v>
      </c>
      <c r="E887" s="3"/>
      <c r="F887" s="26" t="n">
        <f aca="false">F885/C886</f>
        <v>856.28</v>
      </c>
    </row>
    <row r="888" customFormat="false" ht="15.75" hidden="false" customHeight="false" outlineLevel="0" collapsed="false">
      <c r="B888" s="25"/>
      <c r="C888" s="3"/>
      <c r="D888" s="28" t="s">
        <v>26</v>
      </c>
      <c r="E888" s="29" t="n">
        <f aca="false">E3</f>
        <v>0.45</v>
      </c>
      <c r="F888" s="26" t="n">
        <f aca="false">F887*E888+F887</f>
        <v>1241.606</v>
      </c>
    </row>
    <row r="889" customFormat="false" ht="15.75" hidden="false" customHeight="false" outlineLevel="0" collapsed="false">
      <c r="B889" s="25"/>
      <c r="C889" s="3"/>
      <c r="D889" s="28" t="s">
        <v>29</v>
      </c>
      <c r="E889" s="29" t="n">
        <f aca="false">E4</f>
        <v>1.6</v>
      </c>
      <c r="F889" s="30" t="n">
        <f aca="false">F888*E889+F888</f>
        <v>3228.1756</v>
      </c>
    </row>
    <row r="890" customFormat="false" ht="15.75" hidden="false" customHeight="false" outlineLevel="0" collapsed="false">
      <c r="B890" s="25"/>
      <c r="C890" s="3"/>
      <c r="D890" s="28" t="s">
        <v>32</v>
      </c>
      <c r="E890" s="29" t="n">
        <v>0.21</v>
      </c>
      <c r="F890" s="26" t="n">
        <f aca="false">F889*1.21</f>
        <v>3906.092476</v>
      </c>
    </row>
    <row r="891" customFormat="false" ht="15.75" hidden="false" customHeight="false" outlineLevel="0" collapsed="false">
      <c r="B891" s="25"/>
      <c r="C891" s="31" t="s">
        <v>114</v>
      </c>
      <c r="D891" s="9"/>
      <c r="E891" s="3"/>
      <c r="F891" s="26"/>
    </row>
    <row r="892" customFormat="false" ht="16.5" hidden="false" customHeight="true" outlineLevel="0" collapsed="false">
      <c r="B892" s="33"/>
      <c r="C892" s="35"/>
      <c r="D892" s="40"/>
      <c r="E892" s="35" t="s">
        <v>124</v>
      </c>
      <c r="F892" s="48"/>
    </row>
    <row r="894" customFormat="false" ht="15.75" hidden="false" customHeight="false" outlineLevel="0" collapsed="false">
      <c r="B894" s="11"/>
      <c r="C894" s="12" t="n">
        <v>58</v>
      </c>
      <c r="D894" s="13" t="s">
        <v>258</v>
      </c>
      <c r="E894" s="14"/>
      <c r="F894" s="15"/>
    </row>
    <row r="895" customFormat="false" ht="15" hidden="false" customHeight="true" outlineLevel="0" collapsed="false">
      <c r="B895" s="17" t="n">
        <v>2</v>
      </c>
      <c r="C895" s="3" t="s">
        <v>53</v>
      </c>
      <c r="D895" s="9" t="s">
        <v>259</v>
      </c>
      <c r="E895" s="18" t="n">
        <v>12719.298245614</v>
      </c>
      <c r="F895" s="19" t="n">
        <f aca="false">B895*E895</f>
        <v>25438.596491228</v>
      </c>
    </row>
    <row r="896" customFormat="false" ht="15" hidden="false" customHeight="true" outlineLevel="0" collapsed="false">
      <c r="B896" s="17" t="n">
        <v>1</v>
      </c>
      <c r="C896" s="3" t="s">
        <v>10</v>
      </c>
      <c r="D896" s="9" t="s">
        <v>260</v>
      </c>
      <c r="E896" s="18" t="n">
        <v>1780</v>
      </c>
      <c r="F896" s="19" t="n">
        <f aca="false">B896*E896</f>
        <v>1780</v>
      </c>
    </row>
    <row r="897" customFormat="false" ht="15" hidden="false" customHeight="true" outlineLevel="0" collapsed="false">
      <c r="B897" s="17" t="n">
        <v>0.03</v>
      </c>
      <c r="C897" s="3" t="s">
        <v>10</v>
      </c>
      <c r="D897" s="9" t="s">
        <v>261</v>
      </c>
      <c r="E897" s="18" t="n">
        <v>2632.5</v>
      </c>
      <c r="F897" s="19" t="n">
        <f aca="false">B897*E897</f>
        <v>78.975</v>
      </c>
    </row>
    <row r="898" customFormat="false" ht="15" hidden="false" customHeight="true" outlineLevel="0" collapsed="false">
      <c r="B898" s="17" t="n">
        <v>0.1</v>
      </c>
      <c r="C898" s="3" t="s">
        <v>10</v>
      </c>
      <c r="D898" s="9" t="s">
        <v>89</v>
      </c>
      <c r="E898" s="18" t="n">
        <v>1809</v>
      </c>
      <c r="F898" s="19" t="n">
        <f aca="false">B898*E898</f>
        <v>180.9</v>
      </c>
    </row>
    <row r="899" customFormat="false" ht="15" hidden="false" customHeight="true" outlineLevel="0" collapsed="false">
      <c r="B899" s="17" t="n">
        <v>0.3</v>
      </c>
      <c r="C899" s="3" t="s">
        <v>10</v>
      </c>
      <c r="D899" s="9" t="s">
        <v>262</v>
      </c>
      <c r="E899" s="18" t="n">
        <v>1331.16</v>
      </c>
      <c r="F899" s="19" t="n">
        <f aca="false">B899*E899</f>
        <v>399.348</v>
      </c>
    </row>
    <row r="900" customFormat="false" ht="15" hidden="false" customHeight="true" outlineLevel="0" collapsed="false">
      <c r="B900" s="17" t="n">
        <v>0.02</v>
      </c>
      <c r="C900" s="3" t="s">
        <v>10</v>
      </c>
      <c r="D900" s="9" t="s">
        <v>253</v>
      </c>
      <c r="E900" s="18" t="n">
        <v>1149</v>
      </c>
      <c r="F900" s="19" t="n">
        <f aca="false">B900*E900</f>
        <v>22.98</v>
      </c>
    </row>
    <row r="901" customFormat="false" ht="15" hidden="false" customHeight="true" outlineLevel="0" collapsed="false">
      <c r="B901" s="17" t="n">
        <v>0.02</v>
      </c>
      <c r="C901" s="3" t="s">
        <v>10</v>
      </c>
      <c r="D901" s="9" t="s">
        <v>89</v>
      </c>
      <c r="E901" s="18" t="n">
        <v>1809</v>
      </c>
      <c r="F901" s="19" t="n">
        <f aca="false">B901*E901</f>
        <v>36.18</v>
      </c>
    </row>
    <row r="902" customFormat="false" ht="15.75" hidden="false" customHeight="false" outlineLevel="0" collapsed="false">
      <c r="B902" s="25"/>
      <c r="C902" s="3"/>
      <c r="D902" s="9"/>
      <c r="E902" s="3"/>
      <c r="F902" s="26" t="n">
        <f aca="false">SUM(F895:F901)</f>
        <v>27936.979491228</v>
      </c>
    </row>
    <row r="903" customFormat="false" ht="15.75" hidden="false" customHeight="false" outlineLevel="0" collapsed="false">
      <c r="B903" s="25" t="s">
        <v>47</v>
      </c>
      <c r="C903" s="56" t="n">
        <v>30</v>
      </c>
      <c r="D903" s="9" t="s">
        <v>69</v>
      </c>
      <c r="E903" s="3"/>
      <c r="F903" s="37"/>
    </row>
    <row r="904" customFormat="false" ht="15.75" hidden="false" customHeight="false" outlineLevel="0" collapsed="false">
      <c r="B904" s="25"/>
      <c r="C904" s="3"/>
      <c r="D904" s="28" t="s">
        <v>77</v>
      </c>
      <c r="E904" s="3"/>
      <c r="F904" s="26" t="n">
        <f aca="false">F902/C903</f>
        <v>931.2326497076</v>
      </c>
    </row>
    <row r="905" customFormat="false" ht="15.75" hidden="false" customHeight="false" outlineLevel="0" collapsed="false">
      <c r="B905" s="25"/>
      <c r="C905" s="3"/>
      <c r="D905" s="28" t="s">
        <v>26</v>
      </c>
      <c r="E905" s="29" t="n">
        <f aca="false">E3</f>
        <v>0.45</v>
      </c>
      <c r="F905" s="26" t="n">
        <f aca="false">F904*E905+F904</f>
        <v>1350.28734207602</v>
      </c>
    </row>
    <row r="906" customFormat="false" ht="15.75" hidden="false" customHeight="false" outlineLevel="0" collapsed="false">
      <c r="B906" s="25"/>
      <c r="C906" s="3"/>
      <c r="D906" s="28" t="s">
        <v>29</v>
      </c>
      <c r="E906" s="29" t="n">
        <f aca="false">E4</f>
        <v>1.6</v>
      </c>
      <c r="F906" s="30" t="n">
        <f aca="false">F905*E906+F905</f>
        <v>3510.74708939765</v>
      </c>
    </row>
    <row r="907" customFormat="false" ht="15.75" hidden="false" customHeight="false" outlineLevel="0" collapsed="false">
      <c r="B907" s="25"/>
      <c r="C907" s="3"/>
      <c r="D907" s="28" t="s">
        <v>32</v>
      </c>
      <c r="E907" s="29" t="n">
        <v>0.21</v>
      </c>
      <c r="F907" s="26" t="n">
        <f aca="false">F906*1.21</f>
        <v>4248.00397817116</v>
      </c>
    </row>
    <row r="908" customFormat="false" ht="15.75" hidden="false" customHeight="false" outlineLevel="0" collapsed="false">
      <c r="B908" s="25"/>
      <c r="C908" s="31" t="s">
        <v>114</v>
      </c>
      <c r="D908" s="9"/>
      <c r="E908" s="3"/>
      <c r="F908" s="26"/>
    </row>
    <row r="909" customFormat="false" ht="16.5" hidden="false" customHeight="true" outlineLevel="0" collapsed="false">
      <c r="B909" s="33"/>
      <c r="C909" s="35"/>
      <c r="D909" s="40"/>
      <c r="E909" s="35" t="s">
        <v>124</v>
      </c>
      <c r="F909" s="48"/>
    </row>
    <row r="911" customFormat="false" ht="15.75" hidden="false" customHeight="false" outlineLevel="0" collapsed="false">
      <c r="B911" s="11"/>
      <c r="C911" s="12" t="n">
        <v>59</v>
      </c>
      <c r="D911" s="13" t="s">
        <v>263</v>
      </c>
      <c r="E911" s="14"/>
      <c r="F911" s="15"/>
    </row>
    <row r="912" customFormat="false" ht="15" hidden="false" customHeight="true" outlineLevel="0" collapsed="false">
      <c r="B912" s="17" t="n">
        <v>0.06</v>
      </c>
      <c r="C912" s="3" t="s">
        <v>10</v>
      </c>
      <c r="D912" s="57" t="s">
        <v>264</v>
      </c>
      <c r="E912" s="18" t="n">
        <v>3699</v>
      </c>
      <c r="F912" s="19" t="n">
        <f aca="false">B912*E912</f>
        <v>221.94</v>
      </c>
    </row>
    <row r="913" customFormat="false" ht="15" hidden="false" customHeight="true" outlineLevel="0" collapsed="false">
      <c r="B913" s="17" t="n">
        <v>0.03</v>
      </c>
      <c r="C913" s="3" t="s">
        <v>10</v>
      </c>
      <c r="D913" s="9" t="s">
        <v>265</v>
      </c>
      <c r="E913" s="42"/>
      <c r="F913" s="19" t="n">
        <f aca="false">B913*E913</f>
        <v>0</v>
      </c>
    </row>
    <row r="914" customFormat="false" ht="15" hidden="false" customHeight="true" outlineLevel="0" collapsed="false">
      <c r="B914" s="17" t="n">
        <v>0.03</v>
      </c>
      <c r="C914" s="3" t="s">
        <v>10</v>
      </c>
      <c r="D914" s="9" t="s">
        <v>27</v>
      </c>
      <c r="E914" s="18" t="n">
        <v>1174</v>
      </c>
      <c r="F914" s="19" t="n">
        <f aca="false">B914*E914</f>
        <v>35.22</v>
      </c>
    </row>
    <row r="915" customFormat="false" ht="15" hidden="false" customHeight="true" outlineLevel="0" collapsed="false">
      <c r="B915" s="17" t="n">
        <v>0.01</v>
      </c>
      <c r="C915" s="3" t="s">
        <v>53</v>
      </c>
      <c r="D915" s="9" t="s">
        <v>132</v>
      </c>
      <c r="E915" s="42"/>
      <c r="F915" s="19" t="n">
        <f aca="false">B915*E915</f>
        <v>0</v>
      </c>
    </row>
    <row r="916" customFormat="false" ht="15.75" hidden="false" customHeight="false" outlineLevel="0" collapsed="false">
      <c r="B916" s="25"/>
      <c r="C916" s="3"/>
      <c r="D916" s="9"/>
      <c r="E916" s="3"/>
      <c r="F916" s="26" t="n">
        <f aca="false">SUM(F912:F915)</f>
        <v>257.16</v>
      </c>
    </row>
    <row r="917" customFormat="false" ht="15.75" hidden="false" customHeight="false" outlineLevel="0" collapsed="false">
      <c r="B917" s="25" t="s">
        <v>47</v>
      </c>
      <c r="C917" s="56" t="n">
        <v>1</v>
      </c>
      <c r="D917" s="9" t="s">
        <v>69</v>
      </c>
      <c r="E917" s="3"/>
      <c r="F917" s="37"/>
    </row>
    <row r="918" customFormat="false" ht="15.75" hidden="false" customHeight="false" outlineLevel="0" collapsed="false">
      <c r="B918" s="25"/>
      <c r="C918" s="3"/>
      <c r="D918" s="28" t="s">
        <v>77</v>
      </c>
      <c r="E918" s="3"/>
      <c r="F918" s="26" t="n">
        <f aca="false">F916/C917</f>
        <v>257.16</v>
      </c>
    </row>
    <row r="919" customFormat="false" ht="15.75" hidden="false" customHeight="false" outlineLevel="0" collapsed="false">
      <c r="B919" s="25"/>
      <c r="C919" s="3"/>
      <c r="D919" s="28" t="s">
        <v>26</v>
      </c>
      <c r="E919" s="29" t="n">
        <f aca="false">E3</f>
        <v>0.45</v>
      </c>
      <c r="F919" s="26" t="n">
        <f aca="false">F918*E919+F918</f>
        <v>372.882</v>
      </c>
    </row>
    <row r="920" customFormat="false" ht="15.75" hidden="false" customHeight="false" outlineLevel="0" collapsed="false">
      <c r="B920" s="25"/>
      <c r="C920" s="3"/>
      <c r="D920" s="28" t="s">
        <v>29</v>
      </c>
      <c r="E920" s="29" t="n">
        <f aca="false">E4</f>
        <v>1.6</v>
      </c>
      <c r="F920" s="30" t="n">
        <f aca="false">F919*E920+F919</f>
        <v>969.4932</v>
      </c>
    </row>
    <row r="921" customFormat="false" ht="15.75" hidden="false" customHeight="false" outlineLevel="0" collapsed="false">
      <c r="B921" s="25"/>
      <c r="C921" s="3"/>
      <c r="D921" s="28" t="s">
        <v>32</v>
      </c>
      <c r="E921" s="29" t="n">
        <v>0.21</v>
      </c>
      <c r="F921" s="26" t="n">
        <f aca="false">F920*1.21</f>
        <v>1173.086772</v>
      </c>
    </row>
    <row r="922" customFormat="false" ht="15.75" hidden="false" customHeight="false" outlineLevel="0" collapsed="false">
      <c r="B922" s="25"/>
      <c r="C922" s="31" t="s">
        <v>114</v>
      </c>
      <c r="D922" s="9"/>
      <c r="E922" s="3"/>
      <c r="F922" s="26"/>
    </row>
    <row r="923" customFormat="false" ht="16.5" hidden="false" customHeight="true" outlineLevel="0" collapsed="false">
      <c r="B923" s="33"/>
      <c r="C923" s="35"/>
      <c r="D923" s="40"/>
      <c r="E923" s="35" t="s">
        <v>124</v>
      </c>
      <c r="F923" s="48"/>
    </row>
    <row r="925" customFormat="false" ht="15.75" hidden="false" customHeight="false" outlineLevel="0" collapsed="false">
      <c r="B925" s="11"/>
      <c r="C925" s="12" t="n">
        <v>60</v>
      </c>
      <c r="D925" s="13" t="s">
        <v>266</v>
      </c>
      <c r="E925" s="14"/>
      <c r="F925" s="15"/>
    </row>
    <row r="926" customFormat="false" ht="15" hidden="false" customHeight="true" outlineLevel="0" collapsed="false">
      <c r="B926" s="17" t="n">
        <v>0.03</v>
      </c>
      <c r="C926" s="3" t="s">
        <v>10</v>
      </c>
      <c r="D926" s="9" t="s">
        <v>267</v>
      </c>
      <c r="E926" s="18" t="n">
        <v>1599</v>
      </c>
      <c r="F926" s="19" t="n">
        <f aca="false">B926*E926</f>
        <v>47.97</v>
      </c>
    </row>
    <row r="927" customFormat="false" ht="15" hidden="false" customHeight="true" outlineLevel="0" collapsed="false">
      <c r="B927" s="17" t="n">
        <v>0.03</v>
      </c>
      <c r="C927" s="3" t="s">
        <v>10</v>
      </c>
      <c r="D927" s="9" t="s">
        <v>268</v>
      </c>
      <c r="E927" s="18" t="n">
        <v>4580</v>
      </c>
      <c r="F927" s="19" t="n">
        <f aca="false">B927*E927</f>
        <v>137.4</v>
      </c>
    </row>
    <row r="928" customFormat="false" ht="15" hidden="false" customHeight="true" outlineLevel="0" collapsed="false">
      <c r="B928" s="17" t="n">
        <v>0.03</v>
      </c>
      <c r="C928" s="3" t="s">
        <v>10</v>
      </c>
      <c r="D928" s="9" t="s">
        <v>269</v>
      </c>
      <c r="E928" s="18" t="n">
        <v>2255</v>
      </c>
      <c r="F928" s="19" t="n">
        <f aca="false">B928*E928</f>
        <v>67.65</v>
      </c>
    </row>
    <row r="929" customFormat="false" ht="15" hidden="false" customHeight="true" outlineLevel="0" collapsed="false">
      <c r="B929" s="17" t="n">
        <v>0.03</v>
      </c>
      <c r="C929" s="3" t="s">
        <v>10</v>
      </c>
      <c r="D929" s="9" t="s">
        <v>270</v>
      </c>
      <c r="E929" s="18" t="n">
        <v>2346</v>
      </c>
      <c r="F929" s="19" t="n">
        <f aca="false">B929*E929</f>
        <v>70.38</v>
      </c>
    </row>
    <row r="930" customFormat="false" ht="15" hidden="false" customHeight="true" outlineLevel="0" collapsed="false">
      <c r="B930" s="17" t="n">
        <v>0.03</v>
      </c>
      <c r="C930" s="3" t="s">
        <v>10</v>
      </c>
      <c r="D930" s="9" t="s">
        <v>57</v>
      </c>
      <c r="E930" s="18" t="n">
        <v>1095</v>
      </c>
      <c r="F930" s="19" t="n">
        <f aca="false">B930*E930</f>
        <v>32.85</v>
      </c>
    </row>
    <row r="931" customFormat="false" ht="15" hidden="false" customHeight="true" outlineLevel="0" collapsed="false">
      <c r="B931" s="17" t="n">
        <v>0.25</v>
      </c>
      <c r="C931" s="3" t="s">
        <v>10</v>
      </c>
      <c r="D931" s="9" t="s">
        <v>271</v>
      </c>
      <c r="E931" s="18" t="n">
        <v>3990</v>
      </c>
      <c r="F931" s="19" t="n">
        <f aca="false">B931*E931</f>
        <v>997.5</v>
      </c>
    </row>
    <row r="932" customFormat="false" ht="15" hidden="false" customHeight="true" outlineLevel="0" collapsed="false">
      <c r="B932" s="17" t="n">
        <v>0.03</v>
      </c>
      <c r="C932" s="3" t="s">
        <v>10</v>
      </c>
      <c r="D932" s="9" t="s">
        <v>272</v>
      </c>
      <c r="E932" s="18" t="n">
        <v>1590</v>
      </c>
      <c r="F932" s="19" t="n">
        <f aca="false">B932*E932</f>
        <v>47.7</v>
      </c>
      <c r="G932" s="1" t="s">
        <v>273</v>
      </c>
    </row>
    <row r="933" customFormat="false" ht="15.75" hidden="false" customHeight="false" outlineLevel="0" collapsed="false">
      <c r="B933" s="25"/>
      <c r="C933" s="3"/>
      <c r="D933" s="9"/>
      <c r="E933" s="3"/>
      <c r="F933" s="26" t="n">
        <f aca="false">SUM(F926:F932)</f>
        <v>1401.45</v>
      </c>
      <c r="G933" s="1" t="s">
        <v>274</v>
      </c>
    </row>
    <row r="934" customFormat="false" ht="15.75" hidden="false" customHeight="false" outlineLevel="0" collapsed="false">
      <c r="B934" s="25" t="s">
        <v>47</v>
      </c>
      <c r="C934" s="56" t="n">
        <v>1</v>
      </c>
      <c r="D934" s="9" t="s">
        <v>69</v>
      </c>
      <c r="E934" s="3"/>
      <c r="F934" s="37"/>
    </row>
    <row r="935" customFormat="false" ht="15.75" hidden="false" customHeight="false" outlineLevel="0" collapsed="false">
      <c r="B935" s="25"/>
      <c r="C935" s="3"/>
      <c r="D935" s="28" t="s">
        <v>77</v>
      </c>
      <c r="E935" s="3"/>
      <c r="F935" s="26" t="n">
        <f aca="false">F933/C934</f>
        <v>1401.45</v>
      </c>
    </row>
    <row r="936" customFormat="false" ht="15.75" hidden="false" customHeight="false" outlineLevel="0" collapsed="false">
      <c r="B936" s="25"/>
      <c r="C936" s="3"/>
      <c r="D936" s="28" t="s">
        <v>26</v>
      </c>
      <c r="E936" s="29" t="n">
        <f aca="false">E3</f>
        <v>0.45</v>
      </c>
      <c r="F936" s="26" t="n">
        <f aca="false">F935*E936+F935</f>
        <v>2032.1025</v>
      </c>
    </row>
    <row r="937" customFormat="false" ht="15.75" hidden="false" customHeight="false" outlineLevel="0" collapsed="false">
      <c r="B937" s="25"/>
      <c r="C937" s="3"/>
      <c r="D937" s="28" t="s">
        <v>29</v>
      </c>
      <c r="E937" s="29" t="n">
        <f aca="false">E4</f>
        <v>1.6</v>
      </c>
      <c r="F937" s="30" t="n">
        <f aca="false">F936*E937+F936</f>
        <v>5283.4665</v>
      </c>
    </row>
    <row r="938" customFormat="false" ht="15.75" hidden="false" customHeight="false" outlineLevel="0" collapsed="false">
      <c r="B938" s="25"/>
      <c r="C938" s="3"/>
      <c r="D938" s="28" t="s">
        <v>32</v>
      </c>
      <c r="E938" s="29" t="n">
        <v>0.21</v>
      </c>
      <c r="F938" s="26" t="n">
        <f aca="false">F937*1.21</f>
        <v>6392.994465</v>
      </c>
    </row>
    <row r="939" customFormat="false" ht="15.75" hidden="false" customHeight="false" outlineLevel="0" collapsed="false">
      <c r="B939" s="25"/>
      <c r="C939" s="31" t="s">
        <v>114</v>
      </c>
      <c r="D939" s="9"/>
      <c r="E939" s="3"/>
      <c r="F939" s="26"/>
    </row>
    <row r="940" customFormat="false" ht="16.5" hidden="false" customHeight="true" outlineLevel="0" collapsed="false">
      <c r="B940" s="33"/>
      <c r="C940" s="35"/>
      <c r="D940" s="40"/>
      <c r="E940" s="35" t="s">
        <v>275</v>
      </c>
      <c r="F940" s="48"/>
    </row>
    <row r="942" customFormat="false" ht="15.75" hidden="false" customHeight="false" outlineLevel="0" collapsed="false">
      <c r="B942" s="11"/>
      <c r="C942" s="12" t="n">
        <v>61</v>
      </c>
      <c r="D942" s="13" t="s">
        <v>276</v>
      </c>
      <c r="E942" s="14"/>
      <c r="F942" s="15"/>
    </row>
    <row r="943" customFormat="false" ht="15" hidden="false" customHeight="true" outlineLevel="0" collapsed="false">
      <c r="B943" s="17" t="n">
        <v>1</v>
      </c>
      <c r="C943" s="3" t="s">
        <v>53</v>
      </c>
      <c r="D943" s="9" t="s">
        <v>180</v>
      </c>
      <c r="E943" s="18" t="n">
        <v>2244</v>
      </c>
      <c r="F943" s="19" t="n">
        <f aca="false">B943*E943</f>
        <v>2244</v>
      </c>
    </row>
    <row r="944" customFormat="false" ht="15" hidden="false" customHeight="true" outlineLevel="0" collapsed="false">
      <c r="B944" s="17" t="n">
        <v>0.1</v>
      </c>
      <c r="C944" s="3" t="s">
        <v>10</v>
      </c>
      <c r="D944" s="9" t="s">
        <v>277</v>
      </c>
      <c r="E944" s="18" t="n">
        <v>2231</v>
      </c>
      <c r="F944" s="19" t="n">
        <f aca="false">B944*E944</f>
        <v>223.1</v>
      </c>
    </row>
    <row r="945" customFormat="false" ht="15" hidden="false" customHeight="true" outlineLevel="0" collapsed="false">
      <c r="B945" s="17" t="n">
        <v>1.5</v>
      </c>
      <c r="C945" s="3" t="s">
        <v>53</v>
      </c>
      <c r="D945" s="9" t="s">
        <v>183</v>
      </c>
      <c r="E945" s="18" t="n">
        <v>8450</v>
      </c>
      <c r="F945" s="19" t="n">
        <f aca="false">B945*E945</f>
        <v>12675</v>
      </c>
    </row>
    <row r="946" customFormat="false" ht="15" hidden="false" customHeight="true" outlineLevel="0" collapsed="false">
      <c r="B946" s="17" t="n">
        <v>0.15</v>
      </c>
      <c r="C946" s="3" t="s">
        <v>10</v>
      </c>
      <c r="D946" s="9" t="s">
        <v>278</v>
      </c>
      <c r="E946" s="18" t="n">
        <v>38750</v>
      </c>
      <c r="F946" s="19" t="n">
        <f aca="false">B946*E946</f>
        <v>5812.5</v>
      </c>
    </row>
    <row r="947" customFormat="false" ht="15.75" hidden="false" customHeight="false" outlineLevel="0" collapsed="false">
      <c r="B947" s="25"/>
      <c r="C947" s="3"/>
      <c r="D947" s="9"/>
      <c r="E947" s="3"/>
      <c r="F947" s="26" t="n">
        <f aca="false">SUM(F943:F946)</f>
        <v>20954.6</v>
      </c>
    </row>
    <row r="948" customFormat="false" ht="15.75" hidden="false" customHeight="false" outlineLevel="0" collapsed="false">
      <c r="B948" s="25" t="s">
        <v>47</v>
      </c>
      <c r="C948" s="56" t="n">
        <v>25</v>
      </c>
      <c r="D948" s="9" t="s">
        <v>69</v>
      </c>
      <c r="E948" s="3"/>
      <c r="F948" s="37"/>
    </row>
    <row r="949" customFormat="false" ht="15.75" hidden="false" customHeight="false" outlineLevel="0" collapsed="false">
      <c r="B949" s="25"/>
      <c r="C949" s="3"/>
      <c r="D949" s="28" t="s">
        <v>77</v>
      </c>
      <c r="E949" s="3"/>
      <c r="F949" s="26" t="n">
        <f aca="false">F947/C948</f>
        <v>838.184</v>
      </c>
    </row>
    <row r="950" customFormat="false" ht="15.75" hidden="false" customHeight="false" outlineLevel="0" collapsed="false">
      <c r="B950" s="25"/>
      <c r="C950" s="3"/>
      <c r="D950" s="28" t="s">
        <v>26</v>
      </c>
      <c r="E950" s="29" t="n">
        <f aca="false">E3</f>
        <v>0.45</v>
      </c>
      <c r="F950" s="26" t="n">
        <f aca="false">F949*E950+F949</f>
        <v>1215.3668</v>
      </c>
    </row>
    <row r="951" customFormat="false" ht="15.75" hidden="false" customHeight="false" outlineLevel="0" collapsed="false">
      <c r="B951" s="25"/>
      <c r="C951" s="3"/>
      <c r="D951" s="28" t="s">
        <v>29</v>
      </c>
      <c r="E951" s="29" t="n">
        <f aca="false">E4</f>
        <v>1.6</v>
      </c>
      <c r="F951" s="30" t="n">
        <f aca="false">F950*E951+F950</f>
        <v>3159.95368</v>
      </c>
    </row>
    <row r="952" customFormat="false" ht="15.75" hidden="false" customHeight="false" outlineLevel="0" collapsed="false">
      <c r="B952" s="25"/>
      <c r="C952" s="3"/>
      <c r="D952" s="28" t="s">
        <v>32</v>
      </c>
      <c r="E952" s="29" t="n">
        <v>0.21</v>
      </c>
      <c r="F952" s="26" t="n">
        <f aca="false">F951*1.21</f>
        <v>3823.5439528</v>
      </c>
    </row>
    <row r="953" customFormat="false" ht="15.75" hidden="false" customHeight="false" outlineLevel="0" collapsed="false">
      <c r="B953" s="25"/>
      <c r="C953" s="31" t="s">
        <v>114</v>
      </c>
      <c r="D953" s="9"/>
      <c r="E953" s="3"/>
      <c r="F953" s="26"/>
    </row>
    <row r="954" customFormat="false" ht="16.5" hidden="false" customHeight="true" outlineLevel="0" collapsed="false">
      <c r="B954" s="33"/>
      <c r="C954" s="35"/>
      <c r="D954" s="40"/>
      <c r="E954" s="35" t="s">
        <v>124</v>
      </c>
      <c r="F954" s="48"/>
    </row>
    <row r="956" customFormat="false" ht="15.75" hidden="false" customHeight="false" outlineLevel="0" collapsed="false">
      <c r="B956" s="11"/>
      <c r="C956" s="12" t="n">
        <v>62</v>
      </c>
      <c r="D956" s="13" t="s">
        <v>279</v>
      </c>
      <c r="E956" s="14"/>
      <c r="F956" s="15"/>
    </row>
    <row r="957" customFormat="false" ht="15" hidden="false" customHeight="true" outlineLevel="0" collapsed="false">
      <c r="B957" s="17" t="n">
        <v>0.06</v>
      </c>
      <c r="C957" s="3" t="s">
        <v>10</v>
      </c>
      <c r="D957" s="9" t="s">
        <v>57</v>
      </c>
      <c r="E957" s="18" t="n">
        <v>1095</v>
      </c>
      <c r="F957" s="19" t="n">
        <f aca="false">B957*E957</f>
        <v>65.7</v>
      </c>
    </row>
    <row r="958" customFormat="false" ht="15" hidden="false" customHeight="true" outlineLevel="0" collapsed="false">
      <c r="B958" s="17" t="n">
        <v>0.06</v>
      </c>
      <c r="C958" s="3" t="s">
        <v>10</v>
      </c>
      <c r="D958" s="9" t="s">
        <v>280</v>
      </c>
      <c r="E958" s="18" t="n">
        <v>1505</v>
      </c>
      <c r="F958" s="19" t="n">
        <f aca="false">B958*E958</f>
        <v>90.3</v>
      </c>
    </row>
    <row r="959" customFormat="false" ht="15" hidden="false" customHeight="true" outlineLevel="0" collapsed="false">
      <c r="B959" s="17" t="n">
        <v>0.04</v>
      </c>
      <c r="C959" s="3" t="s">
        <v>10</v>
      </c>
      <c r="D959" s="9" t="s">
        <v>281</v>
      </c>
      <c r="E959" s="18" t="n">
        <v>14250</v>
      </c>
      <c r="F959" s="19" t="n">
        <f aca="false">B959*E959</f>
        <v>570</v>
      </c>
    </row>
    <row r="960" customFormat="false" ht="15" hidden="false" customHeight="true" outlineLevel="0" collapsed="false">
      <c r="B960" s="17" t="n">
        <v>0.2</v>
      </c>
      <c r="C960" s="3" t="s">
        <v>10</v>
      </c>
      <c r="D960" s="9" t="s">
        <v>282</v>
      </c>
      <c r="E960" s="18" t="n">
        <v>6451</v>
      </c>
      <c r="F960" s="19" t="n">
        <f aca="false">B960*E960</f>
        <v>1290.2</v>
      </c>
    </row>
    <row r="961" customFormat="false" ht="15.75" hidden="false" customHeight="false" outlineLevel="0" collapsed="false">
      <c r="B961" s="25"/>
      <c r="C961" s="3"/>
      <c r="D961" s="9"/>
      <c r="E961" s="3"/>
      <c r="F961" s="26" t="n">
        <f aca="false">SUM(F957:F960)</f>
        <v>2016.2</v>
      </c>
    </row>
    <row r="962" customFormat="false" ht="15.75" hidden="false" customHeight="false" outlineLevel="0" collapsed="false">
      <c r="B962" s="25" t="s">
        <v>47</v>
      </c>
      <c r="C962" s="56" t="n">
        <v>1</v>
      </c>
      <c r="D962" s="9" t="s">
        <v>69</v>
      </c>
      <c r="E962" s="3"/>
      <c r="F962" s="37"/>
    </row>
    <row r="963" customFormat="false" ht="15.75" hidden="false" customHeight="false" outlineLevel="0" collapsed="false">
      <c r="B963" s="25"/>
      <c r="C963" s="3"/>
      <c r="D963" s="28" t="s">
        <v>77</v>
      </c>
      <c r="E963" s="3"/>
      <c r="F963" s="26" t="n">
        <f aca="false">F961/C962</f>
        <v>2016.2</v>
      </c>
    </row>
    <row r="964" customFormat="false" ht="15.75" hidden="false" customHeight="false" outlineLevel="0" collapsed="false">
      <c r="B964" s="25"/>
      <c r="C964" s="3"/>
      <c r="D964" s="28" t="s">
        <v>26</v>
      </c>
      <c r="E964" s="29" t="n">
        <f aca="false">E3</f>
        <v>0.45</v>
      </c>
      <c r="F964" s="26" t="n">
        <f aca="false">F963*E964+F963</f>
        <v>2923.49</v>
      </c>
    </row>
    <row r="965" customFormat="false" ht="15.75" hidden="false" customHeight="false" outlineLevel="0" collapsed="false">
      <c r="B965" s="25"/>
      <c r="C965" s="3"/>
      <c r="D965" s="28" t="s">
        <v>29</v>
      </c>
      <c r="E965" s="29" t="n">
        <f aca="false">E4</f>
        <v>1.6</v>
      </c>
      <c r="F965" s="30" t="n">
        <f aca="false">F964*E965+F964</f>
        <v>7601.074</v>
      </c>
    </row>
    <row r="966" customFormat="false" ht="15.75" hidden="false" customHeight="false" outlineLevel="0" collapsed="false">
      <c r="B966" s="25"/>
      <c r="C966" s="3"/>
      <c r="D966" s="28" t="s">
        <v>32</v>
      </c>
      <c r="E966" s="29" t="n">
        <v>0.21</v>
      </c>
      <c r="F966" s="26" t="n">
        <f aca="false">F965*1.21</f>
        <v>9197.29954</v>
      </c>
    </row>
    <row r="967" customFormat="false" ht="15.75" hidden="false" customHeight="false" outlineLevel="0" collapsed="false">
      <c r="B967" s="25"/>
      <c r="C967" s="31" t="s">
        <v>114</v>
      </c>
      <c r="D967" s="9"/>
      <c r="E967" s="3"/>
      <c r="F967" s="26"/>
    </row>
    <row r="968" customFormat="false" ht="16.5" hidden="false" customHeight="true" outlineLevel="0" collapsed="false">
      <c r="B968" s="33"/>
      <c r="C968" s="35"/>
      <c r="D968" s="40"/>
      <c r="E968" s="35" t="s">
        <v>283</v>
      </c>
      <c r="F968" s="48"/>
    </row>
    <row r="970" customFormat="false" ht="15.75" hidden="false" customHeight="false" outlineLevel="0" collapsed="false">
      <c r="B970" s="11"/>
      <c r="C970" s="12" t="n">
        <v>63</v>
      </c>
      <c r="D970" s="13" t="s">
        <v>284</v>
      </c>
      <c r="E970" s="14"/>
      <c r="F970" s="15"/>
    </row>
    <row r="971" customFormat="false" ht="15" hidden="false" customHeight="true" outlineLevel="0" collapsed="false">
      <c r="B971" s="17" t="n">
        <v>0.15</v>
      </c>
      <c r="C971" s="3" t="s">
        <v>10</v>
      </c>
      <c r="D971" s="9" t="s">
        <v>269</v>
      </c>
      <c r="E971" s="18" t="n">
        <v>2255</v>
      </c>
      <c r="F971" s="19" t="n">
        <f aca="false">B971*E971</f>
        <v>338.25</v>
      </c>
    </row>
    <row r="972" customFormat="false" ht="15" hidden="false" customHeight="true" outlineLevel="0" collapsed="false">
      <c r="B972" s="17" t="n">
        <v>0.03</v>
      </c>
      <c r="C972" s="3" t="s">
        <v>10</v>
      </c>
      <c r="D972" s="9" t="s">
        <v>285</v>
      </c>
      <c r="E972" s="18" t="n">
        <v>4064.5</v>
      </c>
      <c r="F972" s="19" t="n">
        <f aca="false">B972*E972</f>
        <v>121.935</v>
      </c>
    </row>
    <row r="973" customFormat="false" ht="15.75" hidden="false" customHeight="false" outlineLevel="0" collapsed="false">
      <c r="B973" s="25"/>
      <c r="C973" s="3"/>
      <c r="D973" s="9"/>
      <c r="E973" s="3"/>
      <c r="F973" s="26" t="n">
        <f aca="false">SUM(F971:F972)</f>
        <v>460.185</v>
      </c>
    </row>
    <row r="974" customFormat="false" ht="15.75" hidden="false" customHeight="false" outlineLevel="0" collapsed="false">
      <c r="B974" s="25" t="s">
        <v>47</v>
      </c>
      <c r="C974" s="56" t="n">
        <v>1</v>
      </c>
      <c r="D974" s="9" t="s">
        <v>69</v>
      </c>
      <c r="E974" s="3"/>
      <c r="F974" s="37"/>
    </row>
    <row r="975" customFormat="false" ht="15.75" hidden="false" customHeight="false" outlineLevel="0" collapsed="false">
      <c r="B975" s="25"/>
      <c r="C975" s="3"/>
      <c r="D975" s="28" t="s">
        <v>77</v>
      </c>
      <c r="E975" s="3"/>
      <c r="F975" s="26" t="n">
        <f aca="false">F973/C974</f>
        <v>460.185</v>
      </c>
    </row>
    <row r="976" customFormat="false" ht="15.75" hidden="false" customHeight="false" outlineLevel="0" collapsed="false">
      <c r="B976" s="25"/>
      <c r="C976" s="3"/>
      <c r="D976" s="28" t="s">
        <v>26</v>
      </c>
      <c r="E976" s="29" t="n">
        <f aca="false">E3</f>
        <v>0.45</v>
      </c>
      <c r="F976" s="26" t="n">
        <f aca="false">F975*E976+F975</f>
        <v>667.26825</v>
      </c>
    </row>
    <row r="977" customFormat="false" ht="15.75" hidden="false" customHeight="false" outlineLevel="0" collapsed="false">
      <c r="B977" s="25"/>
      <c r="C977" s="3"/>
      <c r="D977" s="28" t="s">
        <v>29</v>
      </c>
      <c r="E977" s="29" t="n">
        <f aca="false">E4</f>
        <v>1.6</v>
      </c>
      <c r="F977" s="30" t="n">
        <f aca="false">F976*E977+F976</f>
        <v>1734.89745</v>
      </c>
    </row>
    <row r="978" customFormat="false" ht="15.75" hidden="false" customHeight="false" outlineLevel="0" collapsed="false">
      <c r="B978" s="25"/>
      <c r="C978" s="3"/>
      <c r="D978" s="28" t="s">
        <v>32</v>
      </c>
      <c r="E978" s="29" t="n">
        <v>0.21</v>
      </c>
      <c r="F978" s="26" t="n">
        <f aca="false">F977*1.21</f>
        <v>2099.2259145</v>
      </c>
    </row>
    <row r="979" customFormat="false" ht="15.75" hidden="false" customHeight="false" outlineLevel="0" collapsed="false">
      <c r="B979" s="25"/>
      <c r="C979" s="31" t="s">
        <v>114</v>
      </c>
      <c r="D979" s="9"/>
      <c r="E979" s="3"/>
      <c r="F979" s="26"/>
    </row>
    <row r="980" customFormat="false" ht="16.5" hidden="false" customHeight="true" outlineLevel="0" collapsed="false">
      <c r="B980" s="33"/>
      <c r="C980" s="35"/>
      <c r="D980" s="40"/>
      <c r="E980" s="35" t="s">
        <v>124</v>
      </c>
      <c r="F980" s="48"/>
    </row>
    <row r="982" customFormat="false" ht="15.75" hidden="false" customHeight="false" outlineLevel="0" collapsed="false">
      <c r="B982" s="11"/>
      <c r="C982" s="12" t="n">
        <v>64</v>
      </c>
      <c r="D982" s="13" t="s">
        <v>286</v>
      </c>
      <c r="E982" s="14"/>
      <c r="F982" s="15"/>
    </row>
    <row r="983" customFormat="false" ht="15" hidden="false" customHeight="true" outlineLevel="0" collapsed="false">
      <c r="B983" s="17" t="n">
        <v>1</v>
      </c>
      <c r="C983" s="3" t="s">
        <v>53</v>
      </c>
      <c r="D983" s="9" t="s">
        <v>287</v>
      </c>
      <c r="E983" s="42"/>
      <c r="F983" s="19" t="n">
        <f aca="false">B983*E983</f>
        <v>0</v>
      </c>
    </row>
    <row r="984" customFormat="false" ht="15" hidden="false" customHeight="true" outlineLevel="0" collapsed="false">
      <c r="B984" s="17" t="n">
        <v>2</v>
      </c>
      <c r="C984" s="3" t="s">
        <v>53</v>
      </c>
      <c r="D984" s="9" t="s">
        <v>288</v>
      </c>
      <c r="E984" s="18" t="n">
        <v>3019.02748414376</v>
      </c>
      <c r="F984" s="19" t="n">
        <f aca="false">B984*E984</f>
        <v>6038.05496828752</v>
      </c>
    </row>
    <row r="985" customFormat="false" ht="15" hidden="false" customHeight="true" outlineLevel="0" collapsed="false">
      <c r="B985" s="17" t="n">
        <v>0.07</v>
      </c>
      <c r="C985" s="3" t="s">
        <v>10</v>
      </c>
      <c r="D985" s="9" t="s">
        <v>68</v>
      </c>
      <c r="E985" s="18" t="n">
        <v>1543.26</v>
      </c>
      <c r="F985" s="19" t="n">
        <f aca="false">B985*E985</f>
        <v>108.0282</v>
      </c>
    </row>
    <row r="986" customFormat="false" ht="15.75" hidden="false" customHeight="false" outlineLevel="0" collapsed="false">
      <c r="B986" s="25"/>
      <c r="C986" s="3"/>
      <c r="D986" s="9"/>
      <c r="E986" s="3"/>
      <c r="F986" s="26" t="n">
        <f aca="false">SUM(F983:F985)</f>
        <v>6146.08316828752</v>
      </c>
    </row>
    <row r="987" customFormat="false" ht="15.75" hidden="false" customHeight="false" outlineLevel="0" collapsed="false">
      <c r="B987" s="25" t="s">
        <v>47</v>
      </c>
      <c r="C987" s="56" t="n">
        <v>0</v>
      </c>
      <c r="D987" s="9" t="s">
        <v>69</v>
      </c>
      <c r="E987" s="3"/>
      <c r="F987" s="37"/>
    </row>
    <row r="988" customFormat="false" ht="15.75" hidden="false" customHeight="false" outlineLevel="0" collapsed="false">
      <c r="B988" s="25"/>
      <c r="C988" s="3"/>
      <c r="D988" s="28" t="s">
        <v>77</v>
      </c>
      <c r="E988" s="3"/>
      <c r="F988" s="26" t="e">
        <f aca="false">F986/C987</f>
        <v>#DIV/0!</v>
      </c>
    </row>
    <row r="989" customFormat="false" ht="15.75" hidden="false" customHeight="false" outlineLevel="0" collapsed="false">
      <c r="B989" s="25"/>
      <c r="C989" s="3"/>
      <c r="D989" s="28" t="s">
        <v>26</v>
      </c>
      <c r="E989" s="29" t="n">
        <f aca="false">E3</f>
        <v>0.45</v>
      </c>
      <c r="F989" s="26" t="e">
        <f aca="false">F988*E989+F988</f>
        <v>#DIV/0!</v>
      </c>
    </row>
    <row r="990" customFormat="false" ht="15.75" hidden="false" customHeight="false" outlineLevel="0" collapsed="false">
      <c r="B990" s="25"/>
      <c r="C990" s="3"/>
      <c r="D990" s="28" t="s">
        <v>29</v>
      </c>
      <c r="E990" s="29" t="n">
        <f aca="false">E4</f>
        <v>1.6</v>
      </c>
      <c r="F990" s="30" t="e">
        <f aca="false">F989*E990+F989</f>
        <v>#DIV/0!</v>
      </c>
    </row>
    <row r="991" customFormat="false" ht="15.75" hidden="false" customHeight="false" outlineLevel="0" collapsed="false">
      <c r="B991" s="25"/>
      <c r="C991" s="3"/>
      <c r="D991" s="28" t="s">
        <v>32</v>
      </c>
      <c r="E991" s="29" t="n">
        <v>0.21</v>
      </c>
      <c r="F991" s="26" t="e">
        <f aca="false">F990*1.21</f>
        <v>#DIV/0!</v>
      </c>
    </row>
    <row r="992" customFormat="false" ht="15.75" hidden="false" customHeight="false" outlineLevel="0" collapsed="false">
      <c r="B992" s="25"/>
      <c r="C992" s="31" t="s">
        <v>114</v>
      </c>
      <c r="D992" s="9"/>
      <c r="E992" s="3"/>
      <c r="F992" s="26"/>
    </row>
    <row r="993" customFormat="false" ht="16.5" hidden="false" customHeight="true" outlineLevel="0" collapsed="false">
      <c r="B993" s="33"/>
      <c r="C993" s="35"/>
      <c r="D993" s="40"/>
      <c r="E993" s="35" t="s">
        <v>124</v>
      </c>
      <c r="F993" s="48"/>
    </row>
    <row r="995" customFormat="false" ht="15.75" hidden="false" customHeight="false" outlineLevel="0" collapsed="false">
      <c r="B995" s="11"/>
      <c r="C995" s="12" t="n">
        <v>65</v>
      </c>
      <c r="D995" s="13" t="s">
        <v>289</v>
      </c>
      <c r="E995" s="14"/>
      <c r="F995" s="15"/>
    </row>
    <row r="996" customFormat="false" ht="15" hidden="false" customHeight="true" outlineLevel="0" collapsed="false">
      <c r="B996" s="17" t="n">
        <v>0.4</v>
      </c>
      <c r="C996" s="3" t="s">
        <v>10</v>
      </c>
      <c r="D996" s="9" t="s">
        <v>280</v>
      </c>
      <c r="E996" s="18" t="n">
        <v>1505</v>
      </c>
      <c r="F996" s="19" t="n">
        <f aca="false">B996*E996</f>
        <v>602</v>
      </c>
    </row>
    <row r="997" customFormat="false" ht="15" hidden="false" customHeight="true" outlineLevel="0" collapsed="false">
      <c r="B997" s="17" t="n">
        <v>0.4</v>
      </c>
      <c r="C997" s="3" t="s">
        <v>10</v>
      </c>
      <c r="D997" s="9" t="s">
        <v>57</v>
      </c>
      <c r="E997" s="18" t="n">
        <v>1095</v>
      </c>
      <c r="F997" s="19" t="n">
        <f aca="false">B997*E997</f>
        <v>438</v>
      </c>
    </row>
    <row r="998" customFormat="false" ht="15" hidden="false" customHeight="true" outlineLevel="0" collapsed="false">
      <c r="B998" s="17" t="n">
        <v>0.05</v>
      </c>
      <c r="C998" s="3" t="s">
        <v>10</v>
      </c>
      <c r="D998" s="9" t="s">
        <v>277</v>
      </c>
      <c r="E998" s="18" t="n">
        <v>2231</v>
      </c>
      <c r="F998" s="19" t="n">
        <f aca="false">B998*E998</f>
        <v>111.55</v>
      </c>
    </row>
    <row r="999" customFormat="false" ht="15" hidden="false" customHeight="true" outlineLevel="0" collapsed="false">
      <c r="B999" s="17" t="n">
        <v>0.2</v>
      </c>
      <c r="C999" s="3" t="s">
        <v>10</v>
      </c>
      <c r="D999" s="9" t="s">
        <v>281</v>
      </c>
      <c r="E999" s="18" t="n">
        <v>14250</v>
      </c>
      <c r="F999" s="19" t="n">
        <f aca="false">B999*E999</f>
        <v>2850</v>
      </c>
    </row>
    <row r="1000" customFormat="false" ht="15" hidden="false" customHeight="true" outlineLevel="0" collapsed="false">
      <c r="B1000" s="17" t="n">
        <v>2.3</v>
      </c>
      <c r="C1000" s="3" t="s">
        <v>10</v>
      </c>
      <c r="D1000" s="9" t="s">
        <v>290</v>
      </c>
      <c r="E1000" s="18" t="n">
        <v>1374</v>
      </c>
      <c r="F1000" s="19" t="n">
        <f aca="false">B1000*E1000</f>
        <v>3160.2</v>
      </c>
    </row>
    <row r="1001" customFormat="false" ht="15" hidden="false" customHeight="true" outlineLevel="0" collapsed="false">
      <c r="B1001" s="17" t="n">
        <v>2</v>
      </c>
      <c r="C1001" s="3" t="s">
        <v>6</v>
      </c>
      <c r="D1001" s="9" t="s">
        <v>291</v>
      </c>
      <c r="E1001" s="18" t="n">
        <v>150.5</v>
      </c>
      <c r="F1001" s="19" t="n">
        <f aca="false">B1001*E1001</f>
        <v>301</v>
      </c>
    </row>
    <row r="1002" customFormat="false" ht="15" hidden="false" customHeight="true" outlineLevel="0" collapsed="false">
      <c r="B1002" s="17" t="n">
        <v>0.25</v>
      </c>
      <c r="C1002" s="3" t="s">
        <v>10</v>
      </c>
      <c r="D1002" s="9" t="s">
        <v>292</v>
      </c>
      <c r="E1002" s="18" t="n">
        <v>4447.5</v>
      </c>
      <c r="F1002" s="19" t="n">
        <f aca="false">B1002*E1002</f>
        <v>1111.875</v>
      </c>
    </row>
    <row r="1003" customFormat="false" ht="15.75" hidden="false" customHeight="false" outlineLevel="0" collapsed="false">
      <c r="B1003" s="25"/>
      <c r="C1003" s="3"/>
      <c r="D1003" s="9"/>
      <c r="E1003" s="3"/>
      <c r="F1003" s="26" t="n">
        <f aca="false">SUM(F996:F1002)</f>
        <v>8574.625</v>
      </c>
    </row>
    <row r="1004" customFormat="false" ht="15.75" hidden="false" customHeight="false" outlineLevel="0" collapsed="false">
      <c r="B1004" s="25" t="s">
        <v>47</v>
      </c>
      <c r="C1004" s="56" t="n">
        <v>0</v>
      </c>
      <c r="D1004" s="9" t="s">
        <v>69</v>
      </c>
      <c r="E1004" s="3"/>
      <c r="F1004" s="37"/>
    </row>
    <row r="1005" customFormat="false" ht="15.75" hidden="false" customHeight="false" outlineLevel="0" collapsed="false">
      <c r="B1005" s="25"/>
      <c r="C1005" s="3"/>
      <c r="D1005" s="28" t="s">
        <v>77</v>
      </c>
      <c r="E1005" s="3"/>
      <c r="F1005" s="26" t="e">
        <f aca="false">F1003/C1004</f>
        <v>#DIV/0!</v>
      </c>
    </row>
    <row r="1006" customFormat="false" ht="15.75" hidden="false" customHeight="false" outlineLevel="0" collapsed="false">
      <c r="B1006" s="25"/>
      <c r="C1006" s="3"/>
      <c r="D1006" s="28" t="s">
        <v>26</v>
      </c>
      <c r="E1006" s="29" t="n">
        <f aca="false">E3</f>
        <v>0.45</v>
      </c>
      <c r="F1006" s="26" t="e">
        <f aca="false">F1005*E1006+F1005</f>
        <v>#DIV/0!</v>
      </c>
    </row>
    <row r="1007" customFormat="false" ht="15.75" hidden="false" customHeight="false" outlineLevel="0" collapsed="false">
      <c r="B1007" s="25"/>
      <c r="C1007" s="3"/>
      <c r="D1007" s="28" t="s">
        <v>29</v>
      </c>
      <c r="E1007" s="29" t="n">
        <f aca="false">E4</f>
        <v>1.6</v>
      </c>
      <c r="F1007" s="30" t="e">
        <f aca="false">F1006*E1007+F1006</f>
        <v>#DIV/0!</v>
      </c>
    </row>
    <row r="1008" customFormat="false" ht="15.75" hidden="false" customHeight="false" outlineLevel="0" collapsed="false">
      <c r="B1008" s="25"/>
      <c r="C1008" s="3"/>
      <c r="D1008" s="28" t="s">
        <v>32</v>
      </c>
      <c r="E1008" s="29" t="n">
        <v>0.21</v>
      </c>
      <c r="F1008" s="26" t="e">
        <f aca="false">F1007*1.21</f>
        <v>#DIV/0!</v>
      </c>
    </row>
    <row r="1009" customFormat="false" ht="15.75" hidden="false" customHeight="false" outlineLevel="0" collapsed="false">
      <c r="B1009" s="25"/>
      <c r="C1009" s="31" t="s">
        <v>114</v>
      </c>
      <c r="D1009" s="9"/>
      <c r="E1009" s="3"/>
      <c r="F1009" s="26"/>
    </row>
    <row r="1010" customFormat="false" ht="16.5" hidden="false" customHeight="true" outlineLevel="0" collapsed="false">
      <c r="B1010" s="33"/>
      <c r="C1010" s="35"/>
      <c r="D1010" s="40"/>
      <c r="E1010" s="35" t="s">
        <v>124</v>
      </c>
      <c r="F1010" s="48"/>
    </row>
    <row r="1012" customFormat="false" ht="15.75" hidden="false" customHeight="false" outlineLevel="0" collapsed="false">
      <c r="B1012" s="11"/>
      <c r="C1012" s="12" t="n">
        <v>66</v>
      </c>
      <c r="D1012" s="13" t="s">
        <v>293</v>
      </c>
      <c r="E1012" s="14"/>
      <c r="F1012" s="15"/>
    </row>
    <row r="1013" customFormat="false" ht="15" hidden="false" customHeight="true" outlineLevel="0" collapsed="false">
      <c r="B1013" s="17" t="n">
        <v>2.5</v>
      </c>
      <c r="C1013" s="3" t="s">
        <v>10</v>
      </c>
      <c r="D1013" s="9" t="s">
        <v>15</v>
      </c>
      <c r="E1013" s="42"/>
      <c r="F1013" s="19" t="n">
        <f aca="false">B1013*E1013</f>
        <v>0</v>
      </c>
    </row>
    <row r="1014" customFormat="false" ht="15" hidden="false" customHeight="true" outlineLevel="0" collapsed="false">
      <c r="B1014" s="17" t="n">
        <v>0.03</v>
      </c>
      <c r="C1014" s="3" t="s">
        <v>53</v>
      </c>
      <c r="D1014" s="9" t="s">
        <v>183</v>
      </c>
      <c r="E1014" s="18" t="n">
        <v>8450</v>
      </c>
      <c r="F1014" s="19" t="n">
        <f aca="false">B1014*E1014</f>
        <v>253.5</v>
      </c>
    </row>
    <row r="1015" customFormat="false" ht="15" hidden="false" customHeight="true" outlineLevel="0" collapsed="false">
      <c r="B1015" s="17" t="n">
        <v>0.05</v>
      </c>
      <c r="C1015" s="3" t="s">
        <v>10</v>
      </c>
      <c r="D1015" s="9" t="s">
        <v>292</v>
      </c>
      <c r="E1015" s="18" t="n">
        <v>4447.5</v>
      </c>
      <c r="F1015" s="19" t="n">
        <f aca="false">B1015*E1015</f>
        <v>222.375</v>
      </c>
    </row>
    <row r="1016" customFormat="false" ht="15" hidden="false" customHeight="true" outlineLevel="0" collapsed="false">
      <c r="B1016" s="17" t="n">
        <v>0.01</v>
      </c>
      <c r="C1016" s="3" t="s">
        <v>10</v>
      </c>
      <c r="D1016" s="9" t="s">
        <v>294</v>
      </c>
      <c r="E1016" s="18" t="n">
        <v>1398</v>
      </c>
      <c r="F1016" s="19" t="n">
        <f aca="false">B1016*E1016</f>
        <v>13.98</v>
      </c>
    </row>
    <row r="1017" customFormat="false" ht="15.75" hidden="false" customHeight="false" outlineLevel="0" collapsed="false">
      <c r="B1017" s="25"/>
      <c r="C1017" s="3"/>
      <c r="D1017" s="9"/>
      <c r="E1017" s="3"/>
      <c r="F1017" s="26" t="n">
        <f aca="false">SUM(F1013:F1016)</f>
        <v>489.855</v>
      </c>
    </row>
    <row r="1018" customFormat="false" ht="15.75" hidden="false" customHeight="false" outlineLevel="0" collapsed="false">
      <c r="B1018" s="25" t="s">
        <v>47</v>
      </c>
      <c r="C1018" s="56" t="n">
        <v>0</v>
      </c>
      <c r="D1018" s="9" t="s">
        <v>69</v>
      </c>
      <c r="E1018" s="3"/>
      <c r="F1018" s="37"/>
    </row>
    <row r="1019" customFormat="false" ht="15.75" hidden="false" customHeight="false" outlineLevel="0" collapsed="false">
      <c r="B1019" s="25"/>
      <c r="C1019" s="3"/>
      <c r="D1019" s="28" t="s">
        <v>77</v>
      </c>
      <c r="E1019" s="3"/>
      <c r="F1019" s="26" t="e">
        <f aca="false">F1017/C1018</f>
        <v>#DIV/0!</v>
      </c>
    </row>
    <row r="1020" customFormat="false" ht="15.75" hidden="false" customHeight="false" outlineLevel="0" collapsed="false">
      <c r="B1020" s="25"/>
      <c r="C1020" s="3"/>
      <c r="D1020" s="28" t="s">
        <v>26</v>
      </c>
      <c r="E1020" s="29" t="n">
        <f aca="false">E3</f>
        <v>0.45</v>
      </c>
      <c r="F1020" s="26" t="e">
        <f aca="false">F1019*E1020+F1019</f>
        <v>#DIV/0!</v>
      </c>
    </row>
    <row r="1021" customFormat="false" ht="15.75" hidden="false" customHeight="false" outlineLevel="0" collapsed="false">
      <c r="B1021" s="25"/>
      <c r="C1021" s="3"/>
      <c r="D1021" s="28" t="s">
        <v>29</v>
      </c>
      <c r="E1021" s="29" t="n">
        <f aca="false">E4</f>
        <v>1.6</v>
      </c>
      <c r="F1021" s="30" t="e">
        <f aca="false">F1020*E1021+F1020</f>
        <v>#DIV/0!</v>
      </c>
    </row>
    <row r="1022" customFormat="false" ht="15.75" hidden="false" customHeight="false" outlineLevel="0" collapsed="false">
      <c r="B1022" s="25"/>
      <c r="C1022" s="3"/>
      <c r="D1022" s="28" t="s">
        <v>32</v>
      </c>
      <c r="E1022" s="29" t="n">
        <v>0.21</v>
      </c>
      <c r="F1022" s="26" t="e">
        <f aca="false">F1021*1.21</f>
        <v>#DIV/0!</v>
      </c>
    </row>
    <row r="1023" customFormat="false" ht="15.75" hidden="false" customHeight="false" outlineLevel="0" collapsed="false">
      <c r="B1023" s="25"/>
      <c r="C1023" s="31" t="s">
        <v>114</v>
      </c>
      <c r="D1023" s="9"/>
      <c r="E1023" s="3"/>
      <c r="F1023" s="26"/>
    </row>
    <row r="1024" customFormat="false" ht="16.5" hidden="false" customHeight="true" outlineLevel="0" collapsed="false">
      <c r="B1024" s="33"/>
      <c r="C1024" s="35"/>
      <c r="D1024" s="40"/>
      <c r="E1024" s="35" t="s">
        <v>124</v>
      </c>
      <c r="F1024" s="48"/>
    </row>
    <row r="1026" customFormat="false" ht="15.75" hidden="false" customHeight="false" outlineLevel="0" collapsed="false">
      <c r="B1026" s="11"/>
      <c r="C1026" s="12" t="n">
        <v>67</v>
      </c>
      <c r="D1026" s="13" t="s">
        <v>295</v>
      </c>
      <c r="E1026" s="14"/>
      <c r="F1026" s="15"/>
    </row>
    <row r="1027" customFormat="false" ht="15" hidden="false" customHeight="true" outlineLevel="0" collapsed="false">
      <c r="B1027" s="17" t="n">
        <v>0.9</v>
      </c>
      <c r="C1027" s="3" t="s">
        <v>10</v>
      </c>
      <c r="D1027" s="9" t="s">
        <v>296</v>
      </c>
      <c r="E1027" s="18" t="n">
        <v>599</v>
      </c>
      <c r="F1027" s="19" t="n">
        <f aca="false">B1027*E1027</f>
        <v>539.1</v>
      </c>
    </row>
    <row r="1028" customFormat="false" ht="15" hidden="false" customHeight="true" outlineLevel="0" collapsed="false">
      <c r="B1028" s="17" t="n">
        <v>1</v>
      </c>
      <c r="C1028" s="3" t="s">
        <v>53</v>
      </c>
      <c r="D1028" s="9" t="s">
        <v>259</v>
      </c>
      <c r="E1028" s="18" t="n">
        <v>12719.298245614</v>
      </c>
      <c r="F1028" s="19" t="n">
        <f aca="false">B1028*E1028</f>
        <v>12719.298245614</v>
      </c>
    </row>
    <row r="1029" customFormat="false" ht="15" hidden="false" customHeight="true" outlineLevel="0" collapsed="false">
      <c r="B1029" s="17" t="n">
        <v>1.5</v>
      </c>
      <c r="C1029" s="3" t="s">
        <v>53</v>
      </c>
      <c r="D1029" s="9" t="s">
        <v>183</v>
      </c>
      <c r="E1029" s="18" t="n">
        <v>8450</v>
      </c>
      <c r="F1029" s="19" t="n">
        <f aca="false">B1029*E1029</f>
        <v>12675</v>
      </c>
    </row>
    <row r="1030" customFormat="false" ht="15.75" hidden="false" customHeight="false" outlineLevel="0" collapsed="false">
      <c r="B1030" s="25"/>
      <c r="C1030" s="3"/>
      <c r="D1030" s="9"/>
      <c r="E1030" s="3"/>
      <c r="F1030" s="26" t="n">
        <f aca="false">SUM(F1027:F1029)</f>
        <v>25933.398245614</v>
      </c>
    </row>
    <row r="1031" customFormat="false" ht="15.75" hidden="false" customHeight="false" outlineLevel="0" collapsed="false">
      <c r="B1031" s="25" t="s">
        <v>47</v>
      </c>
      <c r="C1031" s="56" t="n">
        <v>0</v>
      </c>
      <c r="D1031" s="9" t="s">
        <v>69</v>
      </c>
      <c r="E1031" s="3"/>
      <c r="F1031" s="37"/>
    </row>
    <row r="1032" customFormat="false" ht="15.75" hidden="false" customHeight="false" outlineLevel="0" collapsed="false">
      <c r="B1032" s="25"/>
      <c r="C1032" s="3"/>
      <c r="D1032" s="28" t="s">
        <v>77</v>
      </c>
      <c r="E1032" s="3"/>
      <c r="F1032" s="26" t="e">
        <f aca="false">F1030/C1031</f>
        <v>#DIV/0!</v>
      </c>
    </row>
    <row r="1033" customFormat="false" ht="15.75" hidden="false" customHeight="false" outlineLevel="0" collapsed="false">
      <c r="B1033" s="25"/>
      <c r="C1033" s="3"/>
      <c r="D1033" s="28" t="s">
        <v>26</v>
      </c>
      <c r="E1033" s="29" t="n">
        <f aca="false">E3</f>
        <v>0.45</v>
      </c>
      <c r="F1033" s="26" t="e">
        <f aca="false">F1032*E1033+F1032</f>
        <v>#DIV/0!</v>
      </c>
    </row>
    <row r="1034" customFormat="false" ht="15.75" hidden="false" customHeight="false" outlineLevel="0" collapsed="false">
      <c r="B1034" s="25"/>
      <c r="C1034" s="3"/>
      <c r="D1034" s="28" t="s">
        <v>29</v>
      </c>
      <c r="E1034" s="29" t="n">
        <f aca="false">E4</f>
        <v>1.6</v>
      </c>
      <c r="F1034" s="30" t="e">
        <f aca="false">F1033*E1034+F1033</f>
        <v>#DIV/0!</v>
      </c>
    </row>
    <row r="1035" customFormat="false" ht="15.75" hidden="false" customHeight="false" outlineLevel="0" collapsed="false">
      <c r="B1035" s="25"/>
      <c r="C1035" s="3"/>
      <c r="D1035" s="28" t="s">
        <v>32</v>
      </c>
      <c r="E1035" s="29" t="n">
        <v>0.21</v>
      </c>
      <c r="F1035" s="26" t="e">
        <f aca="false">F1034*1.21</f>
        <v>#DIV/0!</v>
      </c>
    </row>
    <row r="1036" customFormat="false" ht="15.75" hidden="false" customHeight="false" outlineLevel="0" collapsed="false">
      <c r="B1036" s="25"/>
      <c r="C1036" s="31" t="s">
        <v>114</v>
      </c>
      <c r="D1036" s="9"/>
      <c r="E1036" s="3"/>
      <c r="F1036" s="26"/>
    </row>
    <row r="1037" customFormat="false" ht="16.5" hidden="false" customHeight="true" outlineLevel="0" collapsed="false">
      <c r="B1037" s="33"/>
      <c r="C1037" s="35"/>
      <c r="D1037" s="40"/>
      <c r="E1037" s="35" t="s">
        <v>124</v>
      </c>
      <c r="F1037" s="48"/>
    </row>
    <row r="1039" customFormat="false" ht="15.75" hidden="false" customHeight="false" outlineLevel="0" collapsed="false">
      <c r="B1039" s="11"/>
      <c r="C1039" s="12" t="n">
        <v>68</v>
      </c>
      <c r="D1039" s="13" t="s">
        <v>297</v>
      </c>
      <c r="E1039" s="14"/>
      <c r="F1039" s="15"/>
    </row>
    <row r="1040" customFormat="false" ht="15" hidden="false" customHeight="true" outlineLevel="0" collapsed="false">
      <c r="B1040" s="17" t="n">
        <v>2</v>
      </c>
      <c r="C1040" s="3" t="s">
        <v>10</v>
      </c>
      <c r="D1040" s="9" t="s">
        <v>268</v>
      </c>
      <c r="E1040" s="18" t="n">
        <v>4580</v>
      </c>
      <c r="F1040" s="19" t="n">
        <f aca="false">B1040*E1040</f>
        <v>9160</v>
      </c>
    </row>
    <row r="1041" customFormat="false" ht="15" hidden="false" customHeight="true" outlineLevel="0" collapsed="false">
      <c r="B1041" s="17" t="n">
        <v>0.5</v>
      </c>
      <c r="C1041" s="3" t="s">
        <v>10</v>
      </c>
      <c r="D1041" s="9" t="s">
        <v>298</v>
      </c>
      <c r="E1041" s="42"/>
      <c r="F1041" s="19" t="n">
        <f aca="false">B1041*E1041</f>
        <v>0</v>
      </c>
    </row>
    <row r="1042" customFormat="false" ht="15" hidden="false" customHeight="true" outlineLevel="0" collapsed="false">
      <c r="B1042" s="17" t="n">
        <v>0.05</v>
      </c>
      <c r="C1042" s="3" t="s">
        <v>10</v>
      </c>
      <c r="D1042" s="9" t="s">
        <v>261</v>
      </c>
      <c r="E1042" s="18" t="n">
        <v>2632.5</v>
      </c>
      <c r="F1042" s="19" t="n">
        <f aca="false">B1042*E1042</f>
        <v>131.625</v>
      </c>
    </row>
    <row r="1043" customFormat="false" ht="15" hidden="false" customHeight="true" outlineLevel="0" collapsed="false">
      <c r="B1043" s="17" t="n">
        <v>0.32</v>
      </c>
      <c r="C1043" s="3" t="s">
        <v>10</v>
      </c>
      <c r="D1043" s="9" t="s">
        <v>299</v>
      </c>
      <c r="E1043" s="18" t="n">
        <v>10170</v>
      </c>
      <c r="F1043" s="19" t="n">
        <f aca="false">B1043*E1043</f>
        <v>3254.4</v>
      </c>
    </row>
    <row r="1044" customFormat="false" ht="15.75" hidden="false" customHeight="false" outlineLevel="0" collapsed="false">
      <c r="B1044" s="25"/>
      <c r="C1044" s="3"/>
      <c r="D1044" s="9"/>
      <c r="E1044" s="3"/>
      <c r="F1044" s="26" t="n">
        <f aca="false">SUM(F1040:F1043)</f>
        <v>12546.025</v>
      </c>
    </row>
    <row r="1045" customFormat="false" ht="15.75" hidden="false" customHeight="false" outlineLevel="0" collapsed="false">
      <c r="B1045" s="25" t="s">
        <v>47</v>
      </c>
      <c r="C1045" s="56" t="n">
        <v>0</v>
      </c>
      <c r="D1045" s="9" t="s">
        <v>69</v>
      </c>
      <c r="E1045" s="3"/>
      <c r="F1045" s="37"/>
    </row>
    <row r="1046" customFormat="false" ht="15.75" hidden="false" customHeight="false" outlineLevel="0" collapsed="false">
      <c r="B1046" s="25"/>
      <c r="C1046" s="3"/>
      <c r="D1046" s="28" t="s">
        <v>77</v>
      </c>
      <c r="E1046" s="3"/>
      <c r="F1046" s="26" t="e">
        <f aca="false">F1044/C1045</f>
        <v>#DIV/0!</v>
      </c>
    </row>
    <row r="1047" customFormat="false" ht="15.75" hidden="false" customHeight="false" outlineLevel="0" collapsed="false">
      <c r="B1047" s="25"/>
      <c r="C1047" s="3"/>
      <c r="D1047" s="28" t="s">
        <v>26</v>
      </c>
      <c r="E1047" s="29" t="n">
        <f aca="false">E3</f>
        <v>0.45</v>
      </c>
      <c r="F1047" s="26" t="e">
        <f aca="false">F1046*E1047+F1046</f>
        <v>#DIV/0!</v>
      </c>
    </row>
    <row r="1048" customFormat="false" ht="15.75" hidden="false" customHeight="false" outlineLevel="0" collapsed="false">
      <c r="B1048" s="25"/>
      <c r="C1048" s="3"/>
      <c r="D1048" s="28" t="s">
        <v>29</v>
      </c>
      <c r="E1048" s="29" t="n">
        <f aca="false">E4</f>
        <v>1.6</v>
      </c>
      <c r="F1048" s="30" t="e">
        <f aca="false">F1047*E1048+F1047</f>
        <v>#DIV/0!</v>
      </c>
    </row>
    <row r="1049" customFormat="false" ht="15.75" hidden="false" customHeight="false" outlineLevel="0" collapsed="false">
      <c r="B1049" s="25"/>
      <c r="C1049" s="3"/>
      <c r="D1049" s="28" t="s">
        <v>32</v>
      </c>
      <c r="E1049" s="29" t="n">
        <v>0.21</v>
      </c>
      <c r="F1049" s="26" t="e">
        <f aca="false">F1048*1.21</f>
        <v>#DIV/0!</v>
      </c>
    </row>
    <row r="1050" customFormat="false" ht="15.75" hidden="false" customHeight="false" outlineLevel="0" collapsed="false">
      <c r="B1050" s="25"/>
      <c r="C1050" s="31" t="s">
        <v>114</v>
      </c>
      <c r="D1050" s="9"/>
      <c r="E1050" s="3"/>
      <c r="F1050" s="26"/>
    </row>
    <row r="1051" customFormat="false" ht="16.5" hidden="false" customHeight="true" outlineLevel="0" collapsed="false">
      <c r="B1051" s="33"/>
      <c r="C1051" s="35"/>
      <c r="D1051" s="40"/>
      <c r="E1051" s="35" t="s">
        <v>124</v>
      </c>
      <c r="F1051" s="48"/>
    </row>
    <row r="1053" customFormat="false" ht="15.75" hidden="false" customHeight="false" outlineLevel="0" collapsed="false">
      <c r="B1053" s="11"/>
      <c r="C1053" s="12" t="n">
        <v>69</v>
      </c>
      <c r="D1053" s="13" t="s">
        <v>300</v>
      </c>
      <c r="E1053" s="14"/>
      <c r="F1053" s="15"/>
    </row>
    <row r="1054" customFormat="false" ht="15" hidden="false" customHeight="true" outlineLevel="0" collapsed="false">
      <c r="B1054" s="17" t="n">
        <v>3</v>
      </c>
      <c r="C1054" s="3" t="s">
        <v>53</v>
      </c>
      <c r="D1054" s="9" t="s">
        <v>180</v>
      </c>
      <c r="E1054" s="18" t="n">
        <v>2244</v>
      </c>
      <c r="F1054" s="19" t="n">
        <f aca="false">B1054*E1054</f>
        <v>6732</v>
      </c>
    </row>
    <row r="1055" customFormat="false" ht="15" hidden="false" customHeight="true" outlineLevel="0" collapsed="false">
      <c r="B1055" s="17" t="n">
        <v>0.2</v>
      </c>
      <c r="C1055" s="3" t="s">
        <v>10</v>
      </c>
      <c r="D1055" s="9" t="s">
        <v>277</v>
      </c>
      <c r="E1055" s="18" t="n">
        <v>2231</v>
      </c>
      <c r="F1055" s="19" t="n">
        <f aca="false">B1055*E1055</f>
        <v>446.2</v>
      </c>
    </row>
    <row r="1056" customFormat="false" ht="15.75" hidden="false" customHeight="false" outlineLevel="0" collapsed="false">
      <c r="B1056" s="25"/>
      <c r="C1056" s="3"/>
      <c r="D1056" s="9"/>
      <c r="E1056" s="3"/>
      <c r="F1056" s="26" t="n">
        <f aca="false">SUM(F1054:F1055)</f>
        <v>7178.2</v>
      </c>
    </row>
    <row r="1057" customFormat="false" ht="15.75" hidden="false" customHeight="false" outlineLevel="0" collapsed="false">
      <c r="B1057" s="25" t="s">
        <v>47</v>
      </c>
      <c r="C1057" s="56" t="n">
        <v>0</v>
      </c>
      <c r="D1057" s="9" t="s">
        <v>69</v>
      </c>
      <c r="E1057" s="3"/>
      <c r="F1057" s="37"/>
    </row>
    <row r="1058" customFormat="false" ht="15.75" hidden="false" customHeight="false" outlineLevel="0" collapsed="false">
      <c r="B1058" s="25"/>
      <c r="C1058" s="3"/>
      <c r="D1058" s="28" t="s">
        <v>77</v>
      </c>
      <c r="E1058" s="3"/>
      <c r="F1058" s="26" t="e">
        <f aca="false">F1056/C1057</f>
        <v>#DIV/0!</v>
      </c>
    </row>
    <row r="1059" customFormat="false" ht="15.75" hidden="false" customHeight="false" outlineLevel="0" collapsed="false">
      <c r="B1059" s="25"/>
      <c r="C1059" s="3"/>
      <c r="D1059" s="28" t="s">
        <v>26</v>
      </c>
      <c r="E1059" s="29" t="n">
        <f aca="false">E3</f>
        <v>0.45</v>
      </c>
      <c r="F1059" s="26" t="e">
        <f aca="false">F1058*E1059+F1058</f>
        <v>#DIV/0!</v>
      </c>
    </row>
    <row r="1060" customFormat="false" ht="15.75" hidden="false" customHeight="false" outlineLevel="0" collapsed="false">
      <c r="B1060" s="25"/>
      <c r="C1060" s="3"/>
      <c r="D1060" s="28" t="s">
        <v>29</v>
      </c>
      <c r="E1060" s="29" t="n">
        <f aca="false">E4</f>
        <v>1.6</v>
      </c>
      <c r="F1060" s="30" t="e">
        <f aca="false">F1059*E1060+F1059</f>
        <v>#DIV/0!</v>
      </c>
    </row>
    <row r="1061" customFormat="false" ht="15.75" hidden="false" customHeight="false" outlineLevel="0" collapsed="false">
      <c r="B1061" s="25"/>
      <c r="C1061" s="3"/>
      <c r="D1061" s="28" t="s">
        <v>32</v>
      </c>
      <c r="E1061" s="29" t="n">
        <v>0.21</v>
      </c>
      <c r="F1061" s="26" t="e">
        <f aca="false">F1060*1.21</f>
        <v>#DIV/0!</v>
      </c>
    </row>
    <row r="1062" customFormat="false" ht="15.75" hidden="false" customHeight="false" outlineLevel="0" collapsed="false">
      <c r="B1062" s="25"/>
      <c r="C1062" s="31" t="s">
        <v>114</v>
      </c>
      <c r="D1062" s="9"/>
      <c r="E1062" s="3"/>
      <c r="F1062" s="26"/>
    </row>
    <row r="1063" customFormat="false" ht="16.5" hidden="false" customHeight="true" outlineLevel="0" collapsed="false">
      <c r="B1063" s="33"/>
      <c r="C1063" s="35"/>
      <c r="D1063" s="40"/>
      <c r="E1063" s="35" t="s">
        <v>124</v>
      </c>
      <c r="F1063" s="48"/>
    </row>
    <row r="1065" customFormat="false" ht="15.75" hidden="false" customHeight="false" outlineLevel="0" collapsed="false">
      <c r="B1065" s="11"/>
      <c r="C1065" s="12" t="n">
        <v>70</v>
      </c>
      <c r="D1065" s="13" t="s">
        <v>301</v>
      </c>
      <c r="E1065" s="14"/>
      <c r="F1065" s="15"/>
    </row>
    <row r="1066" customFormat="false" ht="15" hidden="false" customHeight="true" outlineLevel="0" collapsed="false">
      <c r="B1066" s="17" t="n">
        <v>2</v>
      </c>
      <c r="C1066" s="3" t="s">
        <v>10</v>
      </c>
      <c r="D1066" s="9" t="s">
        <v>302</v>
      </c>
      <c r="E1066" s="18" t="n">
        <v>5182.64840182648</v>
      </c>
      <c r="F1066" s="19" t="n">
        <f aca="false">B1066*E1066</f>
        <v>10365.296803653</v>
      </c>
    </row>
    <row r="1067" customFormat="false" ht="15" hidden="false" customHeight="true" outlineLevel="0" collapsed="false">
      <c r="B1067" s="17" t="n">
        <v>0.16</v>
      </c>
      <c r="C1067" s="3" t="s">
        <v>10</v>
      </c>
      <c r="D1067" s="9" t="s">
        <v>303</v>
      </c>
      <c r="E1067" s="18" t="n">
        <v>1799</v>
      </c>
      <c r="F1067" s="19" t="n">
        <f aca="false">B1067*E1067</f>
        <v>287.84</v>
      </c>
    </row>
    <row r="1068" customFormat="false" ht="15" hidden="false" customHeight="true" outlineLevel="0" collapsed="false">
      <c r="B1068" s="17" t="n">
        <v>0.35</v>
      </c>
      <c r="C1068" s="3" t="s">
        <v>53</v>
      </c>
      <c r="D1068" s="9" t="s">
        <v>180</v>
      </c>
      <c r="E1068" s="18" t="n">
        <v>2244</v>
      </c>
      <c r="F1068" s="19" t="n">
        <f aca="false">B1068*E1068</f>
        <v>785.4</v>
      </c>
    </row>
    <row r="1069" customFormat="false" ht="15" hidden="false" customHeight="true" outlineLevel="0" collapsed="false">
      <c r="B1069" s="17" t="n">
        <v>6</v>
      </c>
      <c r="C1069" s="3" t="s">
        <v>10</v>
      </c>
      <c r="D1069" s="9" t="s">
        <v>22</v>
      </c>
      <c r="E1069" s="42"/>
      <c r="F1069" s="19" t="n">
        <f aca="false">B1069*E1069</f>
        <v>0</v>
      </c>
    </row>
    <row r="1070" customFormat="false" ht="15" hidden="false" customHeight="true" outlineLevel="0" collapsed="false">
      <c r="B1070" s="17" t="n">
        <v>0.04</v>
      </c>
      <c r="C1070" s="3" t="s">
        <v>10</v>
      </c>
      <c r="D1070" s="9" t="s">
        <v>68</v>
      </c>
      <c r="E1070" s="18" t="n">
        <v>1543.26</v>
      </c>
      <c r="F1070" s="19" t="n">
        <f aca="false">B1070*E1070</f>
        <v>61.7304</v>
      </c>
    </row>
    <row r="1071" customFormat="false" ht="15" hidden="false" customHeight="true" outlineLevel="0" collapsed="false">
      <c r="B1071" s="17" t="n">
        <v>0.6</v>
      </c>
      <c r="C1071" s="3" t="s">
        <v>10</v>
      </c>
      <c r="D1071" s="9" t="s">
        <v>304</v>
      </c>
      <c r="E1071" s="18" t="n">
        <v>34210.5263157895</v>
      </c>
      <c r="F1071" s="19" t="n">
        <f aca="false">B1071*E1071</f>
        <v>20526.3157894737</v>
      </c>
    </row>
    <row r="1072" customFormat="false" ht="15" hidden="false" customHeight="true" outlineLevel="0" collapsed="false">
      <c r="B1072" s="17" t="n">
        <v>0.5</v>
      </c>
      <c r="C1072" s="3" t="s">
        <v>10</v>
      </c>
      <c r="D1072" s="9" t="s">
        <v>305</v>
      </c>
      <c r="E1072" s="18" t="n">
        <v>32000</v>
      </c>
      <c r="F1072" s="19" t="n">
        <f aca="false">B1072*E1072</f>
        <v>16000</v>
      </c>
    </row>
    <row r="1073" customFormat="false" ht="15" hidden="false" customHeight="true" outlineLevel="0" collapsed="false">
      <c r="B1073" s="17" t="n">
        <v>0.6</v>
      </c>
      <c r="C1073" s="3" t="s">
        <v>10</v>
      </c>
      <c r="D1073" s="9" t="s">
        <v>183</v>
      </c>
      <c r="E1073" s="18" t="n">
        <v>8450</v>
      </c>
      <c r="F1073" s="19" t="n">
        <f aca="false">B1073*E1073</f>
        <v>5070</v>
      </c>
    </row>
    <row r="1074" customFormat="false" ht="15" hidden="false" customHeight="true" outlineLevel="0" collapsed="false">
      <c r="B1074" s="17" t="n">
        <v>0.25</v>
      </c>
      <c r="C1074" s="3" t="s">
        <v>53</v>
      </c>
      <c r="D1074" s="9" t="s">
        <v>306</v>
      </c>
      <c r="E1074" s="18" t="n">
        <v>4325</v>
      </c>
      <c r="F1074" s="19" t="n">
        <f aca="false">B1074*E1074</f>
        <v>1081.25</v>
      </c>
    </row>
    <row r="1075" customFormat="false" ht="15" hidden="false" customHeight="true" outlineLevel="0" collapsed="false">
      <c r="B1075" s="17" t="n">
        <v>0.15</v>
      </c>
      <c r="C1075" s="3" t="s">
        <v>53</v>
      </c>
      <c r="D1075" s="9" t="s">
        <v>307</v>
      </c>
      <c r="E1075" s="18" t="n">
        <v>4755.71428571429</v>
      </c>
      <c r="F1075" s="19" t="n">
        <f aca="false">B1075*E1075</f>
        <v>713.357142857144</v>
      </c>
    </row>
    <row r="1076" customFormat="false" ht="15.75" hidden="false" customHeight="false" outlineLevel="0" collapsed="false">
      <c r="B1076" s="25"/>
      <c r="C1076" s="3"/>
      <c r="D1076" s="9"/>
      <c r="E1076" s="3"/>
      <c r="F1076" s="26" t="n">
        <f aca="false">SUM(F1066:F1075)</f>
        <v>54891.1901359838</v>
      </c>
    </row>
    <row r="1077" customFormat="false" ht="15.75" hidden="false" customHeight="false" outlineLevel="0" collapsed="false">
      <c r="B1077" s="25" t="s">
        <v>47</v>
      </c>
      <c r="C1077" s="56" t="n">
        <v>13</v>
      </c>
      <c r="D1077" s="9" t="s">
        <v>69</v>
      </c>
      <c r="E1077" s="3"/>
      <c r="F1077" s="37"/>
    </row>
    <row r="1078" customFormat="false" ht="15.75" hidden="false" customHeight="false" outlineLevel="0" collapsed="false">
      <c r="B1078" s="25"/>
      <c r="C1078" s="3"/>
      <c r="D1078" s="28" t="s">
        <v>77</v>
      </c>
      <c r="E1078" s="3"/>
      <c r="F1078" s="26" t="n">
        <f aca="false">F1076/C1077</f>
        <v>4222.39924122952</v>
      </c>
    </row>
    <row r="1079" customFormat="false" ht="15.75" hidden="false" customHeight="false" outlineLevel="0" collapsed="false">
      <c r="B1079" s="25"/>
      <c r="C1079" s="3"/>
      <c r="D1079" s="28" t="s">
        <v>26</v>
      </c>
      <c r="E1079" s="29" t="n">
        <f aca="false">E3</f>
        <v>0.45</v>
      </c>
      <c r="F1079" s="26" t="n">
        <f aca="false">F1078*E1079+F1078</f>
        <v>6122.47889978281</v>
      </c>
    </row>
    <row r="1080" customFormat="false" ht="15.75" hidden="false" customHeight="false" outlineLevel="0" collapsed="false">
      <c r="B1080" s="25"/>
      <c r="C1080" s="3"/>
      <c r="D1080" s="28" t="s">
        <v>29</v>
      </c>
      <c r="E1080" s="29" t="n">
        <f aca="false">E4</f>
        <v>1.6</v>
      </c>
      <c r="F1080" s="30" t="n">
        <f aca="false">F1079*E1080+F1079</f>
        <v>15918.4451394353</v>
      </c>
    </row>
    <row r="1081" customFormat="false" ht="15.75" hidden="false" customHeight="false" outlineLevel="0" collapsed="false">
      <c r="B1081" s="25"/>
      <c r="C1081" s="3"/>
      <c r="D1081" s="28" t="s">
        <v>32</v>
      </c>
      <c r="E1081" s="29" t="n">
        <v>0.21</v>
      </c>
      <c r="F1081" s="26" t="n">
        <f aca="false">F1080*1.21</f>
        <v>19261.3186187167</v>
      </c>
    </row>
    <row r="1082" customFormat="false" ht="15.75" hidden="false" customHeight="false" outlineLevel="0" collapsed="false">
      <c r="B1082" s="25"/>
      <c r="C1082" s="31" t="s">
        <v>114</v>
      </c>
      <c r="D1082" s="9"/>
      <c r="E1082" s="3"/>
      <c r="F1082" s="26"/>
    </row>
    <row r="1083" customFormat="false" ht="16.5" hidden="false" customHeight="true" outlineLevel="0" collapsed="false">
      <c r="B1083" s="33"/>
      <c r="C1083" s="35"/>
      <c r="D1083" s="40"/>
      <c r="E1083" s="35" t="s">
        <v>124</v>
      </c>
      <c r="F1083" s="48"/>
    </row>
    <row r="1085" customFormat="false" ht="15.75" hidden="false" customHeight="false" outlineLevel="0" collapsed="false">
      <c r="B1085" s="11"/>
      <c r="C1085" s="12" t="n">
        <v>71</v>
      </c>
      <c r="D1085" s="13" t="s">
        <v>308</v>
      </c>
      <c r="E1085" s="14"/>
      <c r="F1085" s="15"/>
    </row>
    <row r="1086" customFormat="false" ht="15" hidden="false" customHeight="true" outlineLevel="0" collapsed="false">
      <c r="B1086" s="17" t="n">
        <v>29</v>
      </c>
      <c r="C1086" s="3" t="s">
        <v>10</v>
      </c>
      <c r="D1086" s="9" t="s">
        <v>14</v>
      </c>
      <c r="E1086" s="18" t="n">
        <v>1505</v>
      </c>
      <c r="F1086" s="19" t="n">
        <f aca="false">B1086*E1086</f>
        <v>43645</v>
      </c>
    </row>
    <row r="1087" customFormat="false" ht="15" hidden="false" customHeight="true" outlineLevel="0" collapsed="false">
      <c r="B1087" s="17" t="n">
        <v>0.77</v>
      </c>
      <c r="C1087" s="3" t="s">
        <v>10</v>
      </c>
      <c r="D1087" s="9" t="s">
        <v>68</v>
      </c>
      <c r="E1087" s="18" t="n">
        <v>1543.26</v>
      </c>
      <c r="F1087" s="19" t="n">
        <f aca="false">B1087*E1087</f>
        <v>1188.3102</v>
      </c>
    </row>
    <row r="1088" customFormat="false" ht="15" hidden="false" customHeight="true" outlineLevel="0" collapsed="false">
      <c r="B1088" s="17" t="n">
        <v>0.09</v>
      </c>
      <c r="C1088" s="3" t="s">
        <v>10</v>
      </c>
      <c r="D1088" s="9" t="s">
        <v>309</v>
      </c>
      <c r="E1088" s="18" t="n">
        <v>2458.2</v>
      </c>
      <c r="F1088" s="19" t="n">
        <f aca="false">B1088*E1088</f>
        <v>221.238</v>
      </c>
    </row>
    <row r="1089" customFormat="false" ht="15" hidden="false" customHeight="true" outlineLevel="0" collapsed="false">
      <c r="B1089" s="17" t="n">
        <v>0.09</v>
      </c>
      <c r="C1089" s="3" t="s">
        <v>10</v>
      </c>
      <c r="D1089" s="9" t="s">
        <v>310</v>
      </c>
      <c r="E1089" s="18" t="n">
        <v>4127.27272727273</v>
      </c>
      <c r="F1089" s="19" t="n">
        <f aca="false">B1089*E1089</f>
        <v>371.454545454546</v>
      </c>
    </row>
    <row r="1090" customFormat="false" ht="15" hidden="false" customHeight="true" outlineLevel="0" collapsed="false">
      <c r="B1090" s="17" t="n">
        <v>0.09</v>
      </c>
      <c r="C1090" s="3" t="s">
        <v>10</v>
      </c>
      <c r="D1090" s="9" t="s">
        <v>226</v>
      </c>
      <c r="E1090" s="18" t="n">
        <v>8333.33333333333</v>
      </c>
      <c r="F1090" s="19" t="n">
        <f aca="false">B1090*E1090</f>
        <v>750</v>
      </c>
    </row>
    <row r="1091" customFormat="false" ht="15" hidden="false" customHeight="true" outlineLevel="0" collapsed="false">
      <c r="B1091" s="17" t="n">
        <v>0.34</v>
      </c>
      <c r="C1091" s="3" t="s">
        <v>53</v>
      </c>
      <c r="D1091" s="9" t="s">
        <v>311</v>
      </c>
      <c r="E1091" s="42"/>
      <c r="F1091" s="19" t="n">
        <f aca="false">B1091*E1091</f>
        <v>0</v>
      </c>
    </row>
    <row r="1092" customFormat="false" ht="15" hidden="false" customHeight="true" outlineLevel="0" collapsed="false">
      <c r="B1092" s="17" t="n">
        <v>0.44</v>
      </c>
      <c r="C1092" s="3" t="s">
        <v>10</v>
      </c>
      <c r="D1092" s="9" t="s">
        <v>303</v>
      </c>
      <c r="E1092" s="18" t="n">
        <v>1799</v>
      </c>
      <c r="F1092" s="19" t="n">
        <f aca="false">B1092*E1092</f>
        <v>791.56</v>
      </c>
    </row>
    <row r="1093" customFormat="false" ht="15.75" hidden="false" customHeight="false" outlineLevel="0" collapsed="false">
      <c r="B1093" s="25"/>
      <c r="C1093" s="3"/>
      <c r="D1093" s="9"/>
      <c r="E1093" s="3"/>
      <c r="F1093" s="26" t="n">
        <f aca="false">SUM(F1086:F1092)</f>
        <v>46967.5627454546</v>
      </c>
    </row>
    <row r="1094" customFormat="false" ht="15.75" hidden="false" customHeight="false" outlineLevel="0" collapsed="false">
      <c r="B1094" s="25" t="s">
        <v>47</v>
      </c>
      <c r="C1094" s="56" t="n">
        <v>16</v>
      </c>
      <c r="D1094" s="9" t="s">
        <v>69</v>
      </c>
      <c r="E1094" s="3"/>
      <c r="F1094" s="37"/>
    </row>
    <row r="1095" customFormat="false" ht="15.75" hidden="false" customHeight="false" outlineLevel="0" collapsed="false">
      <c r="B1095" s="25"/>
      <c r="C1095" s="3"/>
      <c r="D1095" s="28" t="s">
        <v>77</v>
      </c>
      <c r="E1095" s="3"/>
      <c r="F1095" s="26" t="n">
        <f aca="false">F1093/C1094</f>
        <v>2935.47267159091</v>
      </c>
    </row>
    <row r="1096" customFormat="false" ht="15.75" hidden="false" customHeight="false" outlineLevel="0" collapsed="false">
      <c r="B1096" s="25"/>
      <c r="C1096" s="3"/>
      <c r="D1096" s="28" t="s">
        <v>26</v>
      </c>
      <c r="E1096" s="29" t="n">
        <f aca="false">E3</f>
        <v>0.45</v>
      </c>
      <c r="F1096" s="26" t="n">
        <f aca="false">F1095*E1096+F1095</f>
        <v>4256.43537380682</v>
      </c>
    </row>
    <row r="1097" customFormat="false" ht="15.75" hidden="false" customHeight="false" outlineLevel="0" collapsed="false">
      <c r="B1097" s="25"/>
      <c r="C1097" s="3"/>
      <c r="D1097" s="28" t="s">
        <v>29</v>
      </c>
      <c r="E1097" s="29" t="n">
        <f aca="false">E4</f>
        <v>1.6</v>
      </c>
      <c r="F1097" s="30" t="n">
        <f aca="false">F1096*E1097+F1096</f>
        <v>11066.7319718977</v>
      </c>
    </row>
    <row r="1098" customFormat="false" ht="15.75" hidden="false" customHeight="false" outlineLevel="0" collapsed="false">
      <c r="B1098" s="25"/>
      <c r="C1098" s="3"/>
      <c r="D1098" s="28" t="s">
        <v>32</v>
      </c>
      <c r="E1098" s="29" t="n">
        <v>0.21</v>
      </c>
      <c r="F1098" s="26" t="n">
        <f aca="false">F1097*1.21</f>
        <v>13390.7456859963</v>
      </c>
    </row>
    <row r="1099" customFormat="false" ht="15.75" hidden="false" customHeight="false" outlineLevel="0" collapsed="false">
      <c r="B1099" s="25"/>
      <c r="C1099" s="31" t="s">
        <v>114</v>
      </c>
      <c r="D1099" s="9"/>
      <c r="E1099" s="3"/>
      <c r="F1099" s="26"/>
    </row>
    <row r="1100" customFormat="false" ht="16.5" hidden="false" customHeight="true" outlineLevel="0" collapsed="false">
      <c r="B1100" s="33"/>
      <c r="C1100" s="35"/>
      <c r="D1100" s="40"/>
      <c r="E1100" s="35" t="s">
        <v>124</v>
      </c>
      <c r="F1100" s="48"/>
    </row>
    <row r="1102" customFormat="false" ht="15.75" hidden="false" customHeight="false" outlineLevel="0" collapsed="false">
      <c r="B1102" s="11"/>
      <c r="C1102" s="12" t="n">
        <v>72</v>
      </c>
      <c r="D1102" s="13" t="s">
        <v>312</v>
      </c>
      <c r="E1102" s="14"/>
      <c r="F1102" s="15"/>
    </row>
    <row r="1103" customFormat="false" ht="15" hidden="false" customHeight="true" outlineLevel="0" collapsed="false">
      <c r="B1103" s="17" t="n">
        <v>2</v>
      </c>
      <c r="C1103" s="3" t="s">
        <v>10</v>
      </c>
      <c r="D1103" s="9" t="s">
        <v>313</v>
      </c>
      <c r="E1103" s="42"/>
      <c r="F1103" s="19" t="n">
        <f aca="false">B1103*E1103</f>
        <v>0</v>
      </c>
    </row>
    <row r="1104" customFormat="false" ht="15" hidden="false" customHeight="true" outlineLevel="0" collapsed="false">
      <c r="B1104" s="17" t="n">
        <v>0.25</v>
      </c>
      <c r="C1104" s="3" t="s">
        <v>10</v>
      </c>
      <c r="D1104" s="9" t="s">
        <v>303</v>
      </c>
      <c r="E1104" s="18" t="n">
        <v>1799</v>
      </c>
      <c r="F1104" s="19" t="n">
        <f aca="false">B1104*E1104</f>
        <v>449.75</v>
      </c>
    </row>
    <row r="1105" customFormat="false" ht="15" hidden="false" customHeight="true" outlineLevel="0" collapsed="false">
      <c r="B1105" s="17" t="n">
        <v>8</v>
      </c>
      <c r="C1105" s="3" t="s">
        <v>10</v>
      </c>
      <c r="D1105" s="9" t="s">
        <v>22</v>
      </c>
      <c r="E1105" s="42"/>
      <c r="F1105" s="19" t="n">
        <f aca="false">B1105*E1105</f>
        <v>0</v>
      </c>
    </row>
    <row r="1106" customFormat="false" ht="15" hidden="false" customHeight="true" outlineLevel="0" collapsed="false">
      <c r="B1106" s="17" t="n">
        <v>2</v>
      </c>
      <c r="C1106" s="3" t="s">
        <v>10</v>
      </c>
      <c r="D1106" s="9" t="s">
        <v>314</v>
      </c>
      <c r="E1106" s="18" t="n">
        <v>2780</v>
      </c>
      <c r="F1106" s="19" t="n">
        <f aca="false">B1106*E1106</f>
        <v>5560</v>
      </c>
    </row>
    <row r="1107" customFormat="false" ht="15" hidden="false" customHeight="true" outlineLevel="0" collapsed="false">
      <c r="B1107" s="17" t="n">
        <v>0.25</v>
      </c>
      <c r="C1107" s="3" t="s">
        <v>10</v>
      </c>
      <c r="D1107" s="9" t="s">
        <v>68</v>
      </c>
      <c r="E1107" s="18" t="n">
        <v>1543.26</v>
      </c>
      <c r="F1107" s="19" t="n">
        <f aca="false">B1107*E1107</f>
        <v>385.815</v>
      </c>
    </row>
    <row r="1108" customFormat="false" ht="15" hidden="false" customHeight="true" outlineLevel="0" collapsed="false">
      <c r="B1108" s="17" t="n">
        <v>0.3</v>
      </c>
      <c r="C1108" s="3" t="s">
        <v>10</v>
      </c>
      <c r="D1108" s="9" t="s">
        <v>315</v>
      </c>
      <c r="E1108" s="18" t="n">
        <v>5576.92307692308</v>
      </c>
      <c r="F1108" s="19" t="n">
        <f aca="false">B1108*E1108</f>
        <v>1673.07692307692</v>
      </c>
    </row>
    <row r="1109" customFormat="false" ht="15" hidden="false" customHeight="true" outlineLevel="0" collapsed="false">
      <c r="B1109" s="17" t="n">
        <v>0.03</v>
      </c>
      <c r="C1109" s="3" t="s">
        <v>10</v>
      </c>
      <c r="D1109" s="9" t="s">
        <v>305</v>
      </c>
      <c r="E1109" s="18" t="n">
        <v>32000</v>
      </c>
      <c r="F1109" s="19" t="n">
        <f aca="false">B1109*E1109</f>
        <v>960</v>
      </c>
    </row>
    <row r="1110" customFormat="false" ht="15.75" hidden="false" customHeight="false" outlineLevel="0" collapsed="false">
      <c r="B1110" s="25"/>
      <c r="C1110" s="3"/>
      <c r="D1110" s="9"/>
      <c r="E1110" s="3"/>
      <c r="F1110" s="26" t="n">
        <f aca="false">SUM(F1103:F1109)</f>
        <v>9028.64192307692</v>
      </c>
    </row>
    <row r="1111" customFormat="false" ht="15.75" hidden="false" customHeight="false" outlineLevel="0" collapsed="false">
      <c r="B1111" s="25" t="s">
        <v>47</v>
      </c>
      <c r="C1111" s="56" t="n">
        <v>24</v>
      </c>
      <c r="D1111" s="9" t="s">
        <v>69</v>
      </c>
      <c r="E1111" s="3"/>
      <c r="F1111" s="37"/>
    </row>
    <row r="1112" customFormat="false" ht="15.75" hidden="false" customHeight="false" outlineLevel="0" collapsed="false">
      <c r="B1112" s="25"/>
      <c r="C1112" s="3"/>
      <c r="D1112" s="28" t="s">
        <v>77</v>
      </c>
      <c r="E1112" s="3"/>
      <c r="F1112" s="26" t="n">
        <f aca="false">F1110/C1111</f>
        <v>376.193413461539</v>
      </c>
    </row>
    <row r="1113" customFormat="false" ht="15.75" hidden="false" customHeight="false" outlineLevel="0" collapsed="false">
      <c r="B1113" s="25"/>
      <c r="C1113" s="3"/>
      <c r="D1113" s="28" t="s">
        <v>26</v>
      </c>
      <c r="E1113" s="29" t="n">
        <f aca="false">E3</f>
        <v>0.45</v>
      </c>
      <c r="F1113" s="26" t="n">
        <f aca="false">F1112*E1113+F1112</f>
        <v>545.480449519231</v>
      </c>
    </row>
    <row r="1114" customFormat="false" ht="15.75" hidden="false" customHeight="false" outlineLevel="0" collapsed="false">
      <c r="B1114" s="25"/>
      <c r="C1114" s="3"/>
      <c r="D1114" s="28" t="s">
        <v>29</v>
      </c>
      <c r="E1114" s="29" t="n">
        <f aca="false">E4</f>
        <v>1.6</v>
      </c>
      <c r="F1114" s="30" t="n">
        <f aca="false">F1113*E1114+F1113</f>
        <v>1418.24916875</v>
      </c>
    </row>
    <row r="1115" customFormat="false" ht="15.75" hidden="false" customHeight="false" outlineLevel="0" collapsed="false">
      <c r="B1115" s="25"/>
      <c r="C1115" s="3"/>
      <c r="D1115" s="28" t="s">
        <v>32</v>
      </c>
      <c r="E1115" s="29" t="n">
        <v>0.21</v>
      </c>
      <c r="F1115" s="26" t="n">
        <f aca="false">F1114*1.21</f>
        <v>1716.0814941875</v>
      </c>
    </row>
    <row r="1116" customFormat="false" ht="15.75" hidden="false" customHeight="false" outlineLevel="0" collapsed="false">
      <c r="B1116" s="25"/>
      <c r="C1116" s="31" t="s">
        <v>114</v>
      </c>
      <c r="D1116" s="9"/>
      <c r="E1116" s="3"/>
      <c r="F1116" s="26"/>
    </row>
    <row r="1117" customFormat="false" ht="16.5" hidden="false" customHeight="true" outlineLevel="0" collapsed="false">
      <c r="B1117" s="33"/>
      <c r="C1117" s="35"/>
      <c r="D1117" s="40"/>
      <c r="E1117" s="35" t="s">
        <v>124</v>
      </c>
      <c r="F1117" s="48"/>
    </row>
    <row r="1119" customFormat="false" ht="15.75" hidden="false" customHeight="false" outlineLevel="0" collapsed="false">
      <c r="B1119" s="11"/>
      <c r="C1119" s="12" t="n">
        <v>73</v>
      </c>
      <c r="D1119" s="13" t="s">
        <v>316</v>
      </c>
      <c r="E1119" s="14"/>
      <c r="F1119" s="15"/>
    </row>
    <row r="1120" customFormat="false" ht="15" hidden="false" customHeight="true" outlineLevel="0" collapsed="false">
      <c r="B1120" s="17" t="n">
        <v>14</v>
      </c>
      <c r="C1120" s="3" t="s">
        <v>10</v>
      </c>
      <c r="D1120" s="9" t="s">
        <v>14</v>
      </c>
      <c r="E1120" s="18" t="n">
        <v>1505</v>
      </c>
      <c r="F1120" s="19" t="n">
        <f aca="false">B1120*E1120</f>
        <v>21070</v>
      </c>
    </row>
    <row r="1121" customFormat="false" ht="15" hidden="false" customHeight="true" outlineLevel="0" collapsed="false">
      <c r="B1121" s="17" t="n">
        <v>0.82</v>
      </c>
      <c r="C1121" s="3" t="s">
        <v>10</v>
      </c>
      <c r="D1121" s="9" t="s">
        <v>68</v>
      </c>
      <c r="E1121" s="18" t="n">
        <v>1543.26</v>
      </c>
      <c r="F1121" s="19" t="n">
        <f aca="false">B1121*E1121</f>
        <v>1265.4732</v>
      </c>
    </row>
    <row r="1122" customFormat="false" ht="15" hidden="false" customHeight="true" outlineLevel="0" collapsed="false">
      <c r="B1122" s="17" t="n">
        <v>0.06</v>
      </c>
      <c r="C1122" s="3" t="s">
        <v>10</v>
      </c>
      <c r="D1122" s="9" t="s">
        <v>309</v>
      </c>
      <c r="E1122" s="18" t="n">
        <v>2458.2</v>
      </c>
      <c r="F1122" s="19" t="n">
        <f aca="false">B1122*E1122</f>
        <v>147.492</v>
      </c>
    </row>
    <row r="1123" customFormat="false" ht="15" hidden="false" customHeight="true" outlineLevel="0" collapsed="false">
      <c r="B1123" s="17" t="n">
        <v>0.06</v>
      </c>
      <c r="C1123" s="3" t="s">
        <v>10</v>
      </c>
      <c r="D1123" s="9" t="s">
        <v>226</v>
      </c>
      <c r="E1123" s="18" t="n">
        <v>8333.33333333333</v>
      </c>
      <c r="F1123" s="19" t="n">
        <f aca="false">B1123*E1123</f>
        <v>500</v>
      </c>
    </row>
    <row r="1124" customFormat="false" ht="15" hidden="false" customHeight="true" outlineLevel="0" collapsed="false">
      <c r="B1124" s="17" t="n">
        <v>0.08</v>
      </c>
      <c r="C1124" s="3" t="s">
        <v>10</v>
      </c>
      <c r="D1124" s="9" t="s">
        <v>317</v>
      </c>
      <c r="E1124" s="18" t="n">
        <v>22172</v>
      </c>
      <c r="F1124" s="19" t="n">
        <f aca="false">B1124*E1124</f>
        <v>1773.76</v>
      </c>
    </row>
    <row r="1125" customFormat="false" ht="15" hidden="false" customHeight="true" outlineLevel="0" collapsed="false">
      <c r="B1125" s="17" t="n">
        <v>0.04</v>
      </c>
      <c r="C1125" s="3" t="s">
        <v>10</v>
      </c>
      <c r="D1125" s="9" t="s">
        <v>305</v>
      </c>
      <c r="E1125" s="18" t="n">
        <v>32000</v>
      </c>
      <c r="F1125" s="19" t="n">
        <f aca="false">B1125*E1125</f>
        <v>1280</v>
      </c>
    </row>
    <row r="1126" customFormat="false" ht="15" hidden="false" customHeight="true" outlineLevel="0" collapsed="false">
      <c r="B1126" s="17" t="n">
        <v>0.4</v>
      </c>
      <c r="C1126" s="3" t="s">
        <v>53</v>
      </c>
      <c r="D1126" s="9" t="s">
        <v>180</v>
      </c>
      <c r="E1126" s="18" t="n">
        <v>2244</v>
      </c>
      <c r="F1126" s="19" t="n">
        <f aca="false">B1126*E1126</f>
        <v>897.6</v>
      </c>
    </row>
    <row r="1127" customFormat="false" ht="15" hidden="false" customHeight="true" outlineLevel="0" collapsed="false">
      <c r="B1127" s="17" t="n">
        <v>0.5</v>
      </c>
      <c r="C1127" s="3" t="s">
        <v>10</v>
      </c>
      <c r="D1127" s="9" t="s">
        <v>315</v>
      </c>
      <c r="E1127" s="18" t="n">
        <v>5576.92307692308</v>
      </c>
      <c r="F1127" s="19" t="n">
        <f aca="false">B1127*E1127</f>
        <v>2788.46153846154</v>
      </c>
    </row>
    <row r="1128" customFormat="false" ht="15.75" hidden="false" customHeight="false" outlineLevel="0" collapsed="false">
      <c r="B1128" s="25"/>
      <c r="C1128" s="3"/>
      <c r="D1128" s="9"/>
      <c r="E1128" s="3"/>
      <c r="F1128" s="26" t="n">
        <f aca="false">SUM(F1120:F1125)</f>
        <v>26036.7252</v>
      </c>
    </row>
    <row r="1129" customFormat="false" ht="15.75" hidden="false" customHeight="false" outlineLevel="0" collapsed="false">
      <c r="B1129" s="25" t="s">
        <v>47</v>
      </c>
      <c r="C1129" s="56" t="n">
        <v>16</v>
      </c>
      <c r="D1129" s="9" t="s">
        <v>69</v>
      </c>
      <c r="E1129" s="3"/>
      <c r="F1129" s="37"/>
    </row>
    <row r="1130" customFormat="false" ht="15.75" hidden="false" customHeight="false" outlineLevel="0" collapsed="false">
      <c r="B1130" s="25"/>
      <c r="C1130" s="3"/>
      <c r="D1130" s="28" t="s">
        <v>77</v>
      </c>
      <c r="E1130" s="3"/>
      <c r="F1130" s="26" t="n">
        <f aca="false">F1128/C1129</f>
        <v>1627.295325</v>
      </c>
    </row>
    <row r="1131" customFormat="false" ht="15.75" hidden="false" customHeight="false" outlineLevel="0" collapsed="false">
      <c r="B1131" s="25"/>
      <c r="C1131" s="3"/>
      <c r="D1131" s="28" t="s">
        <v>26</v>
      </c>
      <c r="E1131" s="29" t="n">
        <f aca="false">E3</f>
        <v>0.45</v>
      </c>
      <c r="F1131" s="26" t="n">
        <f aca="false">F1130*E1131+F1130</f>
        <v>2359.57822125</v>
      </c>
    </row>
    <row r="1132" customFormat="false" ht="15.75" hidden="false" customHeight="false" outlineLevel="0" collapsed="false">
      <c r="B1132" s="25"/>
      <c r="C1132" s="3"/>
      <c r="D1132" s="28" t="s">
        <v>29</v>
      </c>
      <c r="E1132" s="29" t="n">
        <f aca="false">E4</f>
        <v>1.6</v>
      </c>
      <c r="F1132" s="30" t="n">
        <f aca="false">F1131*E1132+F1131</f>
        <v>6134.90337525</v>
      </c>
    </row>
    <row r="1133" customFormat="false" ht="15.75" hidden="false" customHeight="false" outlineLevel="0" collapsed="false">
      <c r="B1133" s="25"/>
      <c r="C1133" s="3"/>
      <c r="D1133" s="28" t="s">
        <v>32</v>
      </c>
      <c r="E1133" s="29" t="n">
        <v>0.21</v>
      </c>
      <c r="F1133" s="26" t="n">
        <f aca="false">F1132*1.21</f>
        <v>7423.2330840525</v>
      </c>
    </row>
    <row r="1134" customFormat="false" ht="15.75" hidden="false" customHeight="false" outlineLevel="0" collapsed="false">
      <c r="B1134" s="25"/>
      <c r="C1134" s="31" t="s">
        <v>114</v>
      </c>
      <c r="D1134" s="9"/>
      <c r="E1134" s="3"/>
      <c r="F1134" s="26"/>
    </row>
    <row r="1135" customFormat="false" ht="16.5" hidden="false" customHeight="true" outlineLevel="0" collapsed="false">
      <c r="B1135" s="33"/>
      <c r="C1135" s="35"/>
      <c r="D1135" s="40"/>
      <c r="E1135" s="35" t="s">
        <v>124</v>
      </c>
      <c r="F1135" s="48"/>
    </row>
    <row r="1137" customFormat="false" ht="15.75" hidden="false" customHeight="false" outlineLevel="0" collapsed="false">
      <c r="B1137" s="11"/>
      <c r="C1137" s="12" t="n">
        <v>74</v>
      </c>
      <c r="D1137" s="13" t="s">
        <v>318</v>
      </c>
      <c r="E1137" s="14"/>
      <c r="F1137" s="15"/>
    </row>
    <row r="1138" customFormat="false" ht="15" hidden="false" customHeight="true" outlineLevel="0" collapsed="false">
      <c r="B1138" s="17" t="n">
        <v>0.6</v>
      </c>
      <c r="C1138" s="3" t="s">
        <v>10</v>
      </c>
      <c r="D1138" s="9" t="s">
        <v>315</v>
      </c>
      <c r="E1138" s="18" t="n">
        <v>5576.92307692308</v>
      </c>
      <c r="F1138" s="19" t="n">
        <f aca="false">B1138*E1138</f>
        <v>3346.15384615385</v>
      </c>
    </row>
    <row r="1139" customFormat="false" ht="15" hidden="false" customHeight="true" outlineLevel="0" collapsed="false">
      <c r="B1139" s="17" t="n">
        <v>4</v>
      </c>
      <c r="C1139" s="3" t="s">
        <v>10</v>
      </c>
      <c r="D1139" s="9" t="s">
        <v>299</v>
      </c>
      <c r="E1139" s="18" t="n">
        <v>10170</v>
      </c>
      <c r="F1139" s="19" t="n">
        <f aca="false">B1139*E1139</f>
        <v>40680</v>
      </c>
    </row>
    <row r="1140" customFormat="false" ht="15" hidden="false" customHeight="true" outlineLevel="0" collapsed="false">
      <c r="B1140" s="17" t="n">
        <v>0.56</v>
      </c>
      <c r="C1140" s="3" t="s">
        <v>10</v>
      </c>
      <c r="D1140" s="9" t="s">
        <v>68</v>
      </c>
      <c r="E1140" s="18" t="n">
        <v>1543.26</v>
      </c>
      <c r="F1140" s="19" t="n">
        <f aca="false">B1140*E1140</f>
        <v>864.2256</v>
      </c>
    </row>
    <row r="1141" customFormat="false" ht="15" hidden="false" customHeight="true" outlineLevel="0" collapsed="false">
      <c r="B1141" s="17" t="n">
        <v>8</v>
      </c>
      <c r="C1141" s="3" t="s">
        <v>10</v>
      </c>
      <c r="D1141" s="9" t="s">
        <v>25</v>
      </c>
      <c r="E1141" s="42"/>
      <c r="F1141" s="19" t="n">
        <f aca="false">B1141*E1141</f>
        <v>0</v>
      </c>
    </row>
    <row r="1142" customFormat="false" ht="15" hidden="false" customHeight="true" outlineLevel="0" collapsed="false">
      <c r="B1142" s="17" t="n">
        <v>0.02</v>
      </c>
      <c r="C1142" s="3" t="s">
        <v>10</v>
      </c>
      <c r="D1142" s="9" t="s">
        <v>305</v>
      </c>
      <c r="E1142" s="18" t="n">
        <v>32000</v>
      </c>
      <c r="F1142" s="19" t="n">
        <f aca="false">B1142*E1142</f>
        <v>640</v>
      </c>
    </row>
    <row r="1143" customFormat="false" ht="15.75" hidden="false" customHeight="false" outlineLevel="0" collapsed="false">
      <c r="B1143" s="25"/>
      <c r="C1143" s="3"/>
      <c r="D1143" s="9"/>
      <c r="E1143" s="3"/>
      <c r="F1143" s="26" t="n">
        <f aca="false">SUM(F1138:F1142)</f>
        <v>45530.3794461539</v>
      </c>
    </row>
    <row r="1144" customFormat="false" ht="15.75" hidden="false" customHeight="false" outlineLevel="0" collapsed="false">
      <c r="B1144" s="25" t="s">
        <v>47</v>
      </c>
      <c r="C1144" s="56" t="n">
        <v>30</v>
      </c>
      <c r="D1144" s="9" t="s">
        <v>69</v>
      </c>
      <c r="E1144" s="3"/>
      <c r="F1144" s="37"/>
    </row>
    <row r="1145" customFormat="false" ht="15.75" hidden="false" customHeight="false" outlineLevel="0" collapsed="false">
      <c r="B1145" s="25"/>
      <c r="C1145" s="3"/>
      <c r="D1145" s="28" t="s">
        <v>77</v>
      </c>
      <c r="E1145" s="3"/>
      <c r="F1145" s="26" t="n">
        <f aca="false">F1143/C1144</f>
        <v>1517.6793148718</v>
      </c>
    </row>
    <row r="1146" customFormat="false" ht="15.75" hidden="false" customHeight="false" outlineLevel="0" collapsed="false">
      <c r="B1146" s="25"/>
      <c r="C1146" s="3"/>
      <c r="D1146" s="28" t="s">
        <v>26</v>
      </c>
      <c r="E1146" s="29" t="n">
        <f aca="false">E3</f>
        <v>0.45</v>
      </c>
      <c r="F1146" s="26" t="n">
        <f aca="false">F1145*E1146+F1145</f>
        <v>2200.6350065641</v>
      </c>
    </row>
    <row r="1147" customFormat="false" ht="15.75" hidden="false" customHeight="false" outlineLevel="0" collapsed="false">
      <c r="B1147" s="25"/>
      <c r="C1147" s="3"/>
      <c r="D1147" s="28" t="s">
        <v>29</v>
      </c>
      <c r="E1147" s="29" t="n">
        <f aca="false">E4</f>
        <v>1.6</v>
      </c>
      <c r="F1147" s="30" t="n">
        <f aca="false">F1146*E1147+F1146</f>
        <v>5721.65101706667</v>
      </c>
    </row>
    <row r="1148" customFormat="false" ht="15.75" hidden="false" customHeight="false" outlineLevel="0" collapsed="false">
      <c r="B1148" s="25"/>
      <c r="C1148" s="3"/>
      <c r="D1148" s="28" t="s">
        <v>32</v>
      </c>
      <c r="E1148" s="29" t="n">
        <v>0.21</v>
      </c>
      <c r="F1148" s="26" t="n">
        <f aca="false">F1147*1.21</f>
        <v>6923.19773065067</v>
      </c>
    </row>
    <row r="1149" customFormat="false" ht="15.75" hidden="false" customHeight="false" outlineLevel="0" collapsed="false">
      <c r="B1149" s="25"/>
      <c r="C1149" s="31" t="s">
        <v>114</v>
      </c>
      <c r="D1149" s="9"/>
      <c r="E1149" s="3"/>
      <c r="F1149" s="26"/>
    </row>
    <row r="1150" customFormat="false" ht="16.5" hidden="false" customHeight="true" outlineLevel="0" collapsed="false">
      <c r="B1150" s="33"/>
      <c r="C1150" s="35"/>
      <c r="D1150" s="40"/>
      <c r="E1150" s="35" t="s">
        <v>124</v>
      </c>
      <c r="F1150" s="48"/>
    </row>
    <row r="1152" customFormat="false" ht="15.75" hidden="false" customHeight="false" outlineLevel="0" collapsed="false">
      <c r="B1152" s="11"/>
      <c r="C1152" s="12" t="n">
        <v>75</v>
      </c>
      <c r="D1152" s="13" t="s">
        <v>319</v>
      </c>
      <c r="E1152" s="14"/>
      <c r="F1152" s="15"/>
    </row>
    <row r="1153" customFormat="false" ht="15" hidden="false" customHeight="true" outlineLevel="0" collapsed="false">
      <c r="B1153" s="17" t="n">
        <v>0.1</v>
      </c>
      <c r="C1153" s="3" t="s">
        <v>10</v>
      </c>
      <c r="D1153" s="9" t="s">
        <v>320</v>
      </c>
      <c r="E1153" s="18" t="n">
        <v>5893.33333333333</v>
      </c>
      <c r="F1153" s="19" t="n">
        <f aca="false">B1153*E1153</f>
        <v>589.333333333333</v>
      </c>
    </row>
    <row r="1154" customFormat="false" ht="15" hidden="false" customHeight="true" outlineLevel="0" collapsed="false">
      <c r="B1154" s="17" t="n">
        <v>0.1</v>
      </c>
      <c r="C1154" s="3" t="s">
        <v>10</v>
      </c>
      <c r="D1154" s="9" t="s">
        <v>321</v>
      </c>
      <c r="E1154" s="18" t="n">
        <v>7833.33333333333</v>
      </c>
      <c r="F1154" s="19" t="n">
        <f aca="false">B1154*E1154</f>
        <v>783.333333333333</v>
      </c>
    </row>
    <row r="1155" customFormat="false" ht="15" hidden="false" customHeight="true" outlineLevel="0" collapsed="false">
      <c r="B1155" s="17" t="n">
        <v>0.1</v>
      </c>
      <c r="C1155" s="3" t="s">
        <v>10</v>
      </c>
      <c r="D1155" s="9" t="s">
        <v>309</v>
      </c>
      <c r="E1155" s="18" t="n">
        <v>2458.2</v>
      </c>
      <c r="F1155" s="19" t="n">
        <f aca="false">B1155*E1155</f>
        <v>245.82</v>
      </c>
    </row>
    <row r="1156" customFormat="false" ht="15" hidden="false" customHeight="true" outlineLevel="0" collapsed="false">
      <c r="B1156" s="17" t="n">
        <v>0.1</v>
      </c>
      <c r="C1156" s="3" t="s">
        <v>10</v>
      </c>
      <c r="D1156" s="9" t="s">
        <v>303</v>
      </c>
      <c r="E1156" s="18" t="n">
        <v>1799</v>
      </c>
      <c r="F1156" s="19" t="n">
        <f aca="false">B1156*E1156</f>
        <v>179.9</v>
      </c>
    </row>
    <row r="1157" customFormat="false" ht="15" hidden="false" customHeight="true" outlineLevel="0" collapsed="false">
      <c r="B1157" s="17" t="n">
        <v>2</v>
      </c>
      <c r="C1157" s="3" t="s">
        <v>6</v>
      </c>
      <c r="D1157" s="9" t="s">
        <v>322</v>
      </c>
      <c r="E1157" s="18" t="n">
        <v>0.14</v>
      </c>
      <c r="F1157" s="19" t="n">
        <f aca="false">B1157*E1157</f>
        <v>0.28</v>
      </c>
    </row>
    <row r="1158" customFormat="false" ht="15.75" hidden="false" customHeight="false" outlineLevel="0" collapsed="false">
      <c r="B1158" s="25"/>
      <c r="C1158" s="3"/>
      <c r="D1158" s="9"/>
      <c r="E1158" s="3"/>
      <c r="F1158" s="26" t="n">
        <f aca="false">SUM(F1153:F1157)</f>
        <v>1798.66666666667</v>
      </c>
    </row>
    <row r="1159" customFormat="false" ht="15.75" hidden="false" customHeight="false" outlineLevel="0" collapsed="false">
      <c r="B1159" s="25" t="s">
        <v>47</v>
      </c>
      <c r="C1159" s="56" t="n">
        <v>1</v>
      </c>
      <c r="D1159" s="9" t="s">
        <v>69</v>
      </c>
      <c r="E1159" s="3"/>
      <c r="F1159" s="37"/>
    </row>
    <row r="1160" customFormat="false" ht="15.75" hidden="false" customHeight="false" outlineLevel="0" collapsed="false">
      <c r="B1160" s="25"/>
      <c r="C1160" s="3"/>
      <c r="D1160" s="28" t="s">
        <v>77</v>
      </c>
      <c r="E1160" s="3"/>
      <c r="F1160" s="26" t="n">
        <f aca="false">F1158/C1159</f>
        <v>1798.66666666667</v>
      </c>
    </row>
    <row r="1161" customFormat="false" ht="15.75" hidden="false" customHeight="false" outlineLevel="0" collapsed="false">
      <c r="B1161" s="25"/>
      <c r="C1161" s="3"/>
      <c r="D1161" s="28" t="s">
        <v>26</v>
      </c>
      <c r="E1161" s="29" t="n">
        <f aca="false">E3</f>
        <v>0.45</v>
      </c>
      <c r="F1161" s="26" t="n">
        <f aca="false">F1160*E1161+F1160</f>
        <v>2608.06666666667</v>
      </c>
    </row>
    <row r="1162" customFormat="false" ht="15.75" hidden="false" customHeight="false" outlineLevel="0" collapsed="false">
      <c r="B1162" s="25"/>
      <c r="C1162" s="3"/>
      <c r="D1162" s="28" t="s">
        <v>29</v>
      </c>
      <c r="E1162" s="29" t="n">
        <f aca="false">E4</f>
        <v>1.6</v>
      </c>
      <c r="F1162" s="30" t="n">
        <f aca="false">F1161*E1162+F1161</f>
        <v>6780.97333333333</v>
      </c>
    </row>
    <row r="1163" customFormat="false" ht="15.75" hidden="false" customHeight="false" outlineLevel="0" collapsed="false">
      <c r="B1163" s="25"/>
      <c r="C1163" s="3"/>
      <c r="D1163" s="28" t="s">
        <v>32</v>
      </c>
      <c r="E1163" s="29" t="n">
        <v>0.21</v>
      </c>
      <c r="F1163" s="26" t="n">
        <f aca="false">F1162*1.21</f>
        <v>8204.97773333333</v>
      </c>
    </row>
    <row r="1164" customFormat="false" ht="15.75" hidden="false" customHeight="false" outlineLevel="0" collapsed="false">
      <c r="B1164" s="25"/>
      <c r="C1164" s="31" t="s">
        <v>114</v>
      </c>
      <c r="D1164" s="9"/>
      <c r="E1164" s="3"/>
      <c r="F1164" s="26"/>
    </row>
    <row r="1165" customFormat="false" ht="16.5" hidden="false" customHeight="true" outlineLevel="0" collapsed="false">
      <c r="B1165" s="33"/>
      <c r="C1165" s="35"/>
      <c r="D1165" s="40"/>
      <c r="E1165" s="35" t="s">
        <v>124</v>
      </c>
      <c r="F1165" s="48"/>
    </row>
    <row r="1167" customFormat="false" ht="15.75" hidden="false" customHeight="false" outlineLevel="0" collapsed="false">
      <c r="B1167" s="16"/>
      <c r="C1167" s="16"/>
      <c r="D1167" s="16"/>
      <c r="E1167" s="16"/>
      <c r="F1167" s="16"/>
    </row>
    <row r="1168" customFormat="false" ht="15" hidden="false" customHeight="true" outlineLevel="0" collapsed="false">
      <c r="B1168" s="16"/>
      <c r="C1168" s="16"/>
      <c r="D1168" s="16"/>
      <c r="E1168" s="16"/>
      <c r="F1168" s="16"/>
    </row>
    <row r="1169" customFormat="false" ht="15" hidden="false" customHeight="true" outlineLevel="0" collapsed="false">
      <c r="B1169" s="16"/>
      <c r="C1169" s="16"/>
      <c r="D1169" s="16"/>
      <c r="E1169" s="16"/>
      <c r="F1169" s="16"/>
    </row>
    <row r="1170" customFormat="false" ht="15" hidden="false" customHeight="true" outlineLevel="0" collapsed="false">
      <c r="B1170" s="16"/>
      <c r="C1170" s="16"/>
      <c r="D1170" s="16"/>
      <c r="E1170" s="16"/>
      <c r="F1170" s="16"/>
    </row>
    <row r="1171" customFormat="false" ht="15" hidden="false" customHeight="true" outlineLevel="0" collapsed="false">
      <c r="B1171" s="16"/>
      <c r="C1171" s="16"/>
      <c r="D1171" s="16"/>
      <c r="E1171" s="16"/>
      <c r="F1171" s="16"/>
    </row>
    <row r="1172" customFormat="false" ht="15" hidden="false" customHeight="true" outlineLevel="0" collapsed="false">
      <c r="B1172" s="16"/>
      <c r="C1172" s="16"/>
      <c r="D1172" s="16"/>
      <c r="E1172" s="16"/>
      <c r="F1172" s="16"/>
    </row>
    <row r="1173" customFormat="false" ht="15" hidden="false" customHeight="true" outlineLevel="0" collapsed="false">
      <c r="B1173" s="16"/>
      <c r="C1173" s="16"/>
      <c r="D1173" s="16"/>
      <c r="E1173" s="16"/>
      <c r="F1173" s="16"/>
    </row>
    <row r="1174" customFormat="false" ht="15" hidden="false" customHeight="true" outlineLevel="0" collapsed="false">
      <c r="B1174" s="16"/>
      <c r="C1174" s="16"/>
      <c r="D1174" s="16"/>
      <c r="E1174" s="16"/>
      <c r="F1174" s="16"/>
    </row>
    <row r="1175" customFormat="false" ht="15" hidden="false" customHeight="true" outlineLevel="0" collapsed="false">
      <c r="B1175" s="16"/>
      <c r="C1175" s="16"/>
      <c r="D1175" s="16"/>
      <c r="E1175" s="16"/>
      <c r="F1175" s="16"/>
    </row>
    <row r="1176" customFormat="false" ht="15" hidden="false" customHeight="true" outlineLevel="0" collapsed="false">
      <c r="B1176" s="16"/>
      <c r="C1176" s="16"/>
      <c r="D1176" s="16"/>
      <c r="E1176" s="16"/>
      <c r="F1176" s="16"/>
    </row>
    <row r="1177" customFormat="false" ht="15" hidden="false" customHeight="true" outlineLevel="0" collapsed="false">
      <c r="B1177" s="16"/>
      <c r="C1177" s="16"/>
      <c r="D1177" s="16"/>
      <c r="E1177" s="16"/>
      <c r="F1177" s="16"/>
    </row>
    <row r="1178" customFormat="false" ht="15.75" hidden="false" customHeight="false" outlineLevel="0" collapsed="false">
      <c r="B1178" s="16"/>
      <c r="C1178" s="16"/>
      <c r="D1178" s="16"/>
      <c r="E1178" s="16"/>
      <c r="F1178" s="16"/>
    </row>
    <row r="1179" customFormat="false" ht="15.75" hidden="false" customHeight="false" outlineLevel="0" collapsed="false">
      <c r="B1179" s="16"/>
      <c r="C1179" s="16"/>
      <c r="D1179" s="16"/>
      <c r="E1179" s="16"/>
      <c r="F1179" s="16"/>
    </row>
    <row r="1180" customFormat="false" ht="15.75" hidden="false" customHeight="false" outlineLevel="0" collapsed="false">
      <c r="B1180" s="16"/>
      <c r="C1180" s="16"/>
      <c r="D1180" s="16"/>
      <c r="E1180" s="16"/>
      <c r="F1180" s="16"/>
    </row>
    <row r="1181" customFormat="false" ht="15.75" hidden="false" customHeight="false" outlineLevel="0" collapsed="false">
      <c r="B1181" s="16"/>
      <c r="C1181" s="16"/>
      <c r="D1181" s="16"/>
      <c r="E1181" s="16"/>
      <c r="F1181" s="16"/>
    </row>
    <row r="1182" customFormat="false" ht="15.75" hidden="false" customHeight="false" outlineLevel="0" collapsed="false">
      <c r="B1182" s="16"/>
      <c r="C1182" s="16"/>
      <c r="D1182" s="16"/>
      <c r="E1182" s="16"/>
      <c r="F1182" s="16"/>
    </row>
    <row r="1183" customFormat="false" ht="15.75" hidden="false" customHeight="false" outlineLevel="0" collapsed="false">
      <c r="B1183" s="16"/>
      <c r="C1183" s="16"/>
      <c r="D1183" s="16"/>
      <c r="E1183" s="16"/>
      <c r="F1183" s="16"/>
    </row>
    <row r="1184" customFormat="false" ht="15.75" hidden="false" customHeight="false" outlineLevel="0" collapsed="false">
      <c r="B1184" s="16"/>
      <c r="C1184" s="16"/>
      <c r="D1184" s="16"/>
      <c r="E1184" s="16"/>
      <c r="F1184" s="16"/>
    </row>
    <row r="1185" customFormat="false" ht="16.5" hidden="false" customHeight="true" outlineLevel="0" collapsed="false">
      <c r="B1185" s="16"/>
      <c r="C1185" s="16"/>
      <c r="D1185" s="16"/>
      <c r="E1185" s="16"/>
      <c r="F1185" s="16"/>
    </row>
  </sheetData>
  <printOptions headings="false" gridLines="false" gridLinesSet="true" horizontalCentered="false" verticalCentered="false"/>
  <pageMargins left="0.4" right="0.75" top="0.45" bottom="0.2375" header="0.220138888888889" footer="0"/>
  <pageSetup paperSize="9" scale="8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  <rowBreaks count="3" manualBreakCount="3">
    <brk id="69" man="true" max="16383" min="0"/>
    <brk id="116" man="true" max="16383" min="0"/>
    <brk id="18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35"/>
  <sheetViews>
    <sheetView showFormulas="false" showGridLines="true" showRowColHeaders="true" showZeros="true" rightToLeft="false" tabSelected="false" showOutlineSymbols="true" defaultGridColor="true" view="normal" topLeftCell="A46" colorId="64" zoomScale="95" zoomScaleNormal="95" zoomScalePageLayoutView="100" workbookViewId="0">
      <selection pane="topLeft" activeCell="I58" activeCellId="0" sqref="I58"/>
    </sheetView>
  </sheetViews>
  <sheetFormatPr defaultColWidth="11.4453125" defaultRowHeight="12.75" zeroHeight="false" outlineLevelRow="0" outlineLevelCol="0"/>
  <cols>
    <col collapsed="false" customWidth="true" hidden="false" outlineLevel="0" max="1" min="1" style="58" width="6.71"/>
    <col collapsed="false" customWidth="true" hidden="false" outlineLevel="0" max="2" min="2" style="58" width="28.43"/>
    <col collapsed="false" customWidth="true" hidden="false" outlineLevel="0" max="3" min="3" style="58" width="25.85"/>
    <col collapsed="false" customWidth="true" hidden="false" outlineLevel="0" max="4" min="4" style="58" width="12.86"/>
    <col collapsed="false" customWidth="true" hidden="false" outlineLevel="0" max="5" min="5" style="58" width="10.29"/>
    <col collapsed="false" customWidth="true" hidden="false" outlineLevel="0" max="6" min="6" style="58" width="9.14"/>
    <col collapsed="false" customWidth="true" hidden="false" outlineLevel="0" max="7" min="7" style="58" width="27.15"/>
    <col collapsed="false" customWidth="true" hidden="false" outlineLevel="0" max="8" min="8" style="58" width="30.43"/>
    <col collapsed="false" customWidth="true" hidden="false" outlineLevel="0" max="9" min="9" style="59" width="20"/>
    <col collapsed="false" customWidth="true" hidden="false" outlineLevel="0" max="10" min="10" style="58" width="14"/>
    <col collapsed="false" customWidth="true" hidden="false" outlineLevel="0" max="11" min="11" style="58" width="29.14"/>
  </cols>
  <sheetData>
    <row r="1" customFormat="false" ht="21.75" hidden="false" customHeight="true" outlineLevel="0" collapsed="false">
      <c r="A1" s="16"/>
    </row>
    <row r="2" customFormat="false" ht="21.75" hidden="false" customHeight="true" outlineLevel="0" collapsed="false"/>
    <row r="3" customFormat="false" ht="30" hidden="false" customHeight="true" outlineLevel="0" collapsed="false">
      <c r="B3" s="60" t="s">
        <v>323</v>
      </c>
      <c r="G3" s="61" t="s">
        <v>324</v>
      </c>
      <c r="H3" s="62" t="s">
        <v>325</v>
      </c>
    </row>
    <row r="4" customFormat="false" ht="15" hidden="false" customHeight="true" outlineLevel="0" collapsed="false"/>
    <row r="5" customFormat="false" ht="15" hidden="false" customHeight="true" outlineLevel="0" collapsed="false"/>
    <row r="6" customFormat="false" ht="18" hidden="false" customHeight="true" outlineLevel="0" collapsed="false">
      <c r="A6" s="63" t="s">
        <v>326</v>
      </c>
      <c r="B6" s="64" t="s">
        <v>327</v>
      </c>
      <c r="C6" s="65" t="s">
        <v>328</v>
      </c>
      <c r="D6" s="65" t="s">
        <v>329</v>
      </c>
      <c r="E6" s="66" t="s">
        <v>330</v>
      </c>
      <c r="F6" s="63" t="s">
        <v>331</v>
      </c>
      <c r="G6" s="65" t="s">
        <v>332</v>
      </c>
      <c r="H6" s="65" t="s">
        <v>333</v>
      </c>
      <c r="I6" s="67" t="s">
        <v>334</v>
      </c>
      <c r="K6" s="68" t="s">
        <v>8</v>
      </c>
    </row>
    <row r="7" customFormat="false" ht="15.75" hidden="false" customHeight="true" outlineLevel="0" collapsed="false">
      <c r="A7" s="69" t="n">
        <v>1</v>
      </c>
      <c r="B7" s="70" t="s">
        <v>55</v>
      </c>
      <c r="C7" s="71" t="s">
        <v>335</v>
      </c>
      <c r="D7" s="71" t="n">
        <v>1.5</v>
      </c>
      <c r="E7" s="71" t="s">
        <v>336</v>
      </c>
      <c r="F7" s="71" t="n">
        <v>2775.23</v>
      </c>
      <c r="G7" s="71" t="s">
        <v>337</v>
      </c>
      <c r="H7" s="72" t="n">
        <v>1850.15333333333</v>
      </c>
      <c r="I7" s="73" t="n">
        <v>1</v>
      </c>
      <c r="K7" s="68" t="s">
        <v>12</v>
      </c>
    </row>
    <row r="8" customFormat="false" ht="15.75" hidden="false" customHeight="true" outlineLevel="0" collapsed="false">
      <c r="A8" s="69" t="n">
        <v>2</v>
      </c>
      <c r="B8" s="70" t="s">
        <v>90</v>
      </c>
      <c r="C8" s="71" t="s">
        <v>338</v>
      </c>
      <c r="D8" s="71" t="n">
        <v>500</v>
      </c>
      <c r="E8" s="71" t="s">
        <v>339</v>
      </c>
      <c r="F8" s="71" t="n">
        <v>8329</v>
      </c>
      <c r="G8" s="71" t="s">
        <v>337</v>
      </c>
      <c r="H8" s="72" t="n">
        <v>16658</v>
      </c>
      <c r="I8" s="73" t="n">
        <v>1</v>
      </c>
      <c r="K8" s="68" t="s">
        <v>14</v>
      </c>
    </row>
    <row r="9" customFormat="false" ht="15" hidden="false" customHeight="true" outlineLevel="0" collapsed="false">
      <c r="A9" s="69" t="n">
        <v>3</v>
      </c>
      <c r="B9" s="70" t="s">
        <v>119</v>
      </c>
      <c r="C9" s="71" t="s">
        <v>340</v>
      </c>
      <c r="D9" s="71" t="n">
        <v>150</v>
      </c>
      <c r="E9" s="71" t="s">
        <v>341</v>
      </c>
      <c r="F9" s="71" t="n">
        <v>1900</v>
      </c>
      <c r="G9" s="71" t="s">
        <v>337</v>
      </c>
      <c r="H9" s="72" t="n">
        <v>12666.6666666667</v>
      </c>
      <c r="I9" s="73" t="n">
        <v>1</v>
      </c>
      <c r="K9" s="68" t="s">
        <v>16</v>
      </c>
    </row>
    <row r="10" customFormat="false" ht="15" hidden="false" customHeight="true" outlineLevel="0" collapsed="false">
      <c r="A10" s="69" t="n">
        <v>4</v>
      </c>
      <c r="B10" s="74" t="s">
        <v>342</v>
      </c>
      <c r="C10" s="71" t="s">
        <v>343</v>
      </c>
      <c r="D10" s="71" t="n">
        <v>500</v>
      </c>
      <c r="E10" s="71" t="s">
        <v>341</v>
      </c>
      <c r="F10" s="71" t="n">
        <v>4365.6</v>
      </c>
      <c r="G10" s="71" t="s">
        <v>337</v>
      </c>
      <c r="H10" s="72" t="n">
        <v>8731.2</v>
      </c>
      <c r="I10" s="73" t="n">
        <v>1</v>
      </c>
      <c r="K10" s="68" t="s">
        <v>18</v>
      </c>
    </row>
    <row r="11" customFormat="false" ht="15" hidden="false" customHeight="true" outlineLevel="0" collapsed="false">
      <c r="A11" s="69" t="n">
        <v>5</v>
      </c>
      <c r="B11" s="74" t="s">
        <v>344</v>
      </c>
      <c r="C11" s="75" t="s">
        <v>345</v>
      </c>
      <c r="D11" s="71"/>
      <c r="E11" s="71"/>
      <c r="F11" s="71"/>
      <c r="G11" s="71"/>
      <c r="H11" s="72"/>
      <c r="I11" s="73" t="n">
        <v>1</v>
      </c>
      <c r="K11" s="68" t="s">
        <v>19</v>
      </c>
    </row>
    <row r="12" customFormat="false" ht="15" hidden="false" customHeight="true" outlineLevel="0" collapsed="false">
      <c r="A12" s="69" t="n">
        <v>6</v>
      </c>
      <c r="B12" s="74" t="s">
        <v>346</v>
      </c>
      <c r="C12" s="71" t="s">
        <v>347</v>
      </c>
      <c r="D12" s="71" t="n">
        <v>50</v>
      </c>
      <c r="E12" s="71" t="s">
        <v>341</v>
      </c>
      <c r="F12" s="71" t="n">
        <v>1400</v>
      </c>
      <c r="G12" s="71" t="s">
        <v>337</v>
      </c>
      <c r="H12" s="72" t="n">
        <v>28000</v>
      </c>
      <c r="I12" s="73" t="n">
        <v>1</v>
      </c>
      <c r="K12" s="68" t="s">
        <v>21</v>
      </c>
    </row>
    <row r="13" customFormat="false" ht="15" hidden="false" customHeight="true" outlineLevel="0" collapsed="false">
      <c r="A13" s="69" t="n">
        <v>7</v>
      </c>
      <c r="B13" s="76" t="s">
        <v>348</v>
      </c>
      <c r="C13" s="77" t="s">
        <v>349</v>
      </c>
      <c r="D13" s="71"/>
      <c r="E13" s="71"/>
      <c r="F13" s="78" t="n">
        <v>2650</v>
      </c>
      <c r="G13" s="71" t="s">
        <v>337</v>
      </c>
      <c r="H13" s="72" t="n">
        <v>2650</v>
      </c>
      <c r="I13" s="73" t="n">
        <v>1</v>
      </c>
      <c r="K13" s="68" t="s">
        <v>24</v>
      </c>
    </row>
    <row r="14" customFormat="false" ht="15" hidden="false" customHeight="true" outlineLevel="0" collapsed="false">
      <c r="A14" s="69" t="n">
        <v>8</v>
      </c>
      <c r="B14" s="76" t="s">
        <v>350</v>
      </c>
      <c r="C14" s="77" t="s">
        <v>349</v>
      </c>
      <c r="D14" s="71"/>
      <c r="E14" s="71"/>
      <c r="F14" s="78" t="n">
        <v>1399.5</v>
      </c>
      <c r="G14" s="71" t="s">
        <v>337</v>
      </c>
      <c r="H14" s="72" t="n">
        <v>1399.5</v>
      </c>
      <c r="I14" s="73" t="n">
        <v>1</v>
      </c>
      <c r="K14" s="68" t="s">
        <v>27</v>
      </c>
    </row>
    <row r="15" customFormat="false" ht="15" hidden="false" customHeight="true" outlineLevel="0" collapsed="false">
      <c r="A15" s="69" t="n">
        <v>9</v>
      </c>
      <c r="B15" s="70" t="s">
        <v>101</v>
      </c>
      <c r="C15" s="79" t="s">
        <v>351</v>
      </c>
      <c r="D15" s="71" t="n">
        <v>1</v>
      </c>
      <c r="E15" s="71" t="s">
        <v>10</v>
      </c>
      <c r="F15" s="71" t="n">
        <v>7900</v>
      </c>
      <c r="G15" s="71"/>
      <c r="H15" s="72" t="n">
        <v>7900</v>
      </c>
      <c r="I15" s="73" t="n">
        <v>1</v>
      </c>
      <c r="K15" s="68" t="s">
        <v>30</v>
      </c>
    </row>
    <row r="16" customFormat="false" ht="15" hidden="false" customHeight="true" outlineLevel="0" collapsed="false">
      <c r="A16" s="69" t="n">
        <v>10</v>
      </c>
      <c r="B16" s="74" t="s">
        <v>352</v>
      </c>
      <c r="C16" s="75" t="s">
        <v>345</v>
      </c>
      <c r="D16" s="71"/>
      <c r="E16" s="71"/>
      <c r="F16" s="71"/>
      <c r="G16" s="71"/>
      <c r="H16" s="72"/>
      <c r="I16" s="73" t="n">
        <v>1</v>
      </c>
      <c r="K16" s="68" t="s">
        <v>33</v>
      </c>
    </row>
    <row r="17" customFormat="false" ht="15" hidden="false" customHeight="true" outlineLevel="0" collapsed="false">
      <c r="A17" s="69" t="n">
        <v>11</v>
      </c>
      <c r="B17" s="70" t="s">
        <v>21</v>
      </c>
      <c r="C17" s="71" t="s">
        <v>353</v>
      </c>
      <c r="D17" s="71" t="n">
        <v>90</v>
      </c>
      <c r="E17" s="71" t="s">
        <v>341</v>
      </c>
      <c r="F17" s="71" t="n">
        <v>2715</v>
      </c>
      <c r="G17" s="71" t="s">
        <v>337</v>
      </c>
      <c r="H17" s="72" t="n">
        <v>30166.6666666667</v>
      </c>
      <c r="I17" s="73" t="n">
        <v>65</v>
      </c>
      <c r="K17" s="68" t="s">
        <v>35</v>
      </c>
    </row>
    <row r="18" customFormat="false" ht="15" hidden="false" customHeight="true" outlineLevel="0" collapsed="false">
      <c r="A18" s="69" t="n">
        <v>12</v>
      </c>
      <c r="B18" s="76" t="s">
        <v>354</v>
      </c>
      <c r="C18" s="77" t="s">
        <v>349</v>
      </c>
      <c r="D18" s="71"/>
      <c r="E18" s="71"/>
      <c r="F18" s="78" t="n">
        <v>1949</v>
      </c>
      <c r="G18" s="71" t="s">
        <v>337</v>
      </c>
      <c r="H18" s="72" t="n">
        <v>1949</v>
      </c>
      <c r="I18" s="73" t="n">
        <v>1</v>
      </c>
      <c r="K18" s="68" t="s">
        <v>37</v>
      </c>
    </row>
    <row r="19" customFormat="false" ht="15" hidden="false" customHeight="true" outlineLevel="0" collapsed="false">
      <c r="A19" s="69" t="n">
        <v>13</v>
      </c>
      <c r="B19" s="70" t="s">
        <v>145</v>
      </c>
      <c r="C19" s="77" t="s">
        <v>349</v>
      </c>
      <c r="D19" s="71" t="n">
        <v>170</v>
      </c>
      <c r="E19" s="71" t="s">
        <v>341</v>
      </c>
      <c r="F19" s="71" t="n">
        <v>2290</v>
      </c>
      <c r="G19" s="71" t="s">
        <v>337</v>
      </c>
      <c r="H19" s="72" t="n">
        <v>2290</v>
      </c>
      <c r="I19" s="73" t="n">
        <v>1</v>
      </c>
      <c r="K19" s="68" t="s">
        <v>38</v>
      </c>
    </row>
    <row r="20" customFormat="false" ht="15" hidden="false" customHeight="true" outlineLevel="0" collapsed="false">
      <c r="A20" s="69" t="n">
        <v>14</v>
      </c>
      <c r="B20" s="70" t="s">
        <v>68</v>
      </c>
      <c r="C20" s="71" t="s">
        <v>355</v>
      </c>
      <c r="D20" s="71" t="n">
        <v>1</v>
      </c>
      <c r="E20" s="71" t="s">
        <v>10</v>
      </c>
      <c r="F20" s="78" t="n">
        <v>1543.26</v>
      </c>
      <c r="G20" s="71" t="s">
        <v>337</v>
      </c>
      <c r="H20" s="72" t="n">
        <v>1543.26</v>
      </c>
      <c r="I20" s="73" t="n">
        <v>1</v>
      </c>
      <c r="K20" s="68" t="s">
        <v>40</v>
      </c>
    </row>
    <row r="21" customFormat="false" ht="15" hidden="false" customHeight="true" outlineLevel="0" collapsed="false">
      <c r="A21" s="69" t="n">
        <v>15</v>
      </c>
      <c r="B21" s="74" t="s">
        <v>356</v>
      </c>
      <c r="C21" s="71" t="s">
        <v>357</v>
      </c>
      <c r="D21" s="71" t="n">
        <v>10</v>
      </c>
      <c r="E21" s="71" t="s">
        <v>341</v>
      </c>
      <c r="F21" s="71" t="n">
        <v>1288</v>
      </c>
      <c r="G21" s="71" t="s">
        <v>337</v>
      </c>
      <c r="H21" s="72" t="n">
        <v>128800</v>
      </c>
      <c r="I21" s="73" t="n">
        <v>1</v>
      </c>
      <c r="K21" s="68" t="s">
        <v>42</v>
      </c>
    </row>
    <row r="22" customFormat="false" ht="15" hidden="false" customHeight="true" outlineLevel="0" collapsed="false">
      <c r="A22" s="69" t="n">
        <v>16</v>
      </c>
      <c r="B22" s="76" t="s">
        <v>358</v>
      </c>
      <c r="C22" s="77" t="s">
        <v>349</v>
      </c>
      <c r="D22" s="71"/>
      <c r="E22" s="71"/>
      <c r="F22" s="78" t="n">
        <v>1590</v>
      </c>
      <c r="G22" s="71" t="s">
        <v>337</v>
      </c>
      <c r="H22" s="72" t="n">
        <v>1590</v>
      </c>
      <c r="I22" s="73" t="n">
        <v>5</v>
      </c>
      <c r="K22" s="68" t="s">
        <v>44</v>
      </c>
    </row>
    <row r="23" customFormat="false" ht="15" hidden="false" customHeight="true" outlineLevel="0" collapsed="false">
      <c r="A23" s="69" t="n">
        <v>17</v>
      </c>
      <c r="B23" s="70" t="s">
        <v>87</v>
      </c>
      <c r="C23" s="77" t="s">
        <v>349</v>
      </c>
      <c r="D23" s="71" t="n">
        <v>500</v>
      </c>
      <c r="E23" s="71" t="s">
        <v>341</v>
      </c>
      <c r="F23" s="71" t="n">
        <v>299</v>
      </c>
      <c r="G23" s="71" t="s">
        <v>337</v>
      </c>
      <c r="H23" s="72" t="n">
        <v>299</v>
      </c>
      <c r="I23" s="73" t="n">
        <v>1</v>
      </c>
      <c r="K23" s="68" t="s">
        <v>45</v>
      </c>
    </row>
    <row r="24" customFormat="false" ht="15" hidden="false" customHeight="true" outlineLevel="0" collapsed="false">
      <c r="A24" s="69" t="n">
        <v>18</v>
      </c>
      <c r="B24" s="76" t="s">
        <v>284</v>
      </c>
      <c r="C24" s="77" t="s">
        <v>349</v>
      </c>
      <c r="D24" s="71"/>
      <c r="E24" s="71"/>
      <c r="F24" s="71" t="n">
        <v>9089</v>
      </c>
      <c r="G24" s="71" t="s">
        <v>337</v>
      </c>
      <c r="H24" s="72" t="n">
        <v>9089</v>
      </c>
      <c r="I24" s="73" t="n">
        <v>1</v>
      </c>
      <c r="K24" s="68" t="s">
        <v>46</v>
      </c>
    </row>
    <row r="25" customFormat="false" ht="15" hidden="false" customHeight="true" outlineLevel="0" collapsed="false">
      <c r="A25" s="69" t="n">
        <v>19</v>
      </c>
      <c r="B25" s="74" t="s">
        <v>359</v>
      </c>
      <c r="C25" s="75" t="s">
        <v>345</v>
      </c>
      <c r="D25" s="71"/>
      <c r="E25" s="71"/>
      <c r="F25" s="71"/>
      <c r="G25" s="71"/>
      <c r="H25" s="72"/>
      <c r="I25" s="73" t="n">
        <v>1</v>
      </c>
      <c r="K25" s="68" t="s">
        <v>49</v>
      </c>
    </row>
    <row r="26" customFormat="false" ht="17.25" hidden="false" customHeight="true" outlineLevel="0" collapsed="false">
      <c r="A26" s="69" t="n">
        <v>20</v>
      </c>
      <c r="B26" s="76" t="s">
        <v>360</v>
      </c>
      <c r="C26" s="77" t="s">
        <v>349</v>
      </c>
      <c r="D26" s="71"/>
      <c r="E26" s="71"/>
      <c r="F26" s="71" t="n">
        <v>2199</v>
      </c>
      <c r="G26" s="71" t="s">
        <v>337</v>
      </c>
      <c r="H26" s="72" t="n">
        <v>2199</v>
      </c>
      <c r="I26" s="73" t="n">
        <v>5</v>
      </c>
    </row>
    <row r="27" customFormat="false" ht="17.25" hidden="false" customHeight="true" outlineLevel="0" collapsed="false">
      <c r="A27" s="69" t="n">
        <v>21</v>
      </c>
      <c r="B27" s="76" t="s">
        <v>361</v>
      </c>
      <c r="C27" s="75" t="s">
        <v>345</v>
      </c>
      <c r="D27" s="71"/>
      <c r="E27" s="71"/>
      <c r="F27" s="71" t="n">
        <v>449</v>
      </c>
      <c r="G27" s="71" t="s">
        <v>362</v>
      </c>
      <c r="H27" s="72" t="n">
        <v>449</v>
      </c>
      <c r="I27" s="73" t="n">
        <v>1</v>
      </c>
    </row>
    <row r="28" customFormat="false" ht="15" hidden="false" customHeight="true" outlineLevel="0" collapsed="false">
      <c r="A28" s="69" t="n">
        <v>22</v>
      </c>
      <c r="B28" s="74" t="s">
        <v>363</v>
      </c>
      <c r="C28" s="77" t="s">
        <v>349</v>
      </c>
      <c r="D28" s="71"/>
      <c r="E28" s="71"/>
      <c r="F28" s="71" t="n">
        <v>9490</v>
      </c>
      <c r="G28" s="71" t="s">
        <v>337</v>
      </c>
      <c r="H28" s="72" t="n">
        <v>9490</v>
      </c>
      <c r="I28" s="73" t="n">
        <v>1</v>
      </c>
    </row>
    <row r="29" customFormat="false" ht="15" hidden="false" customHeight="true" outlineLevel="0" collapsed="false">
      <c r="A29" s="69" t="n">
        <v>23</v>
      </c>
      <c r="B29" s="74" t="s">
        <v>364</v>
      </c>
      <c r="C29" s="77" t="s">
        <v>349</v>
      </c>
      <c r="D29" s="71"/>
      <c r="E29" s="71"/>
      <c r="F29" s="71" t="n">
        <v>6514.5</v>
      </c>
      <c r="G29" s="71" t="s">
        <v>337</v>
      </c>
      <c r="H29" s="72" t="n">
        <v>6514.5</v>
      </c>
      <c r="I29" s="73" t="n">
        <v>1</v>
      </c>
      <c r="K29" s="68" t="s">
        <v>365</v>
      </c>
    </row>
    <row r="30" customFormat="false" ht="15" hidden="false" customHeight="true" outlineLevel="0" collapsed="false">
      <c r="A30" s="69" t="n">
        <v>24</v>
      </c>
      <c r="B30" s="76" t="s">
        <v>366</v>
      </c>
      <c r="C30" s="75" t="s">
        <v>345</v>
      </c>
      <c r="D30" s="71"/>
      <c r="E30" s="71"/>
      <c r="F30" s="71"/>
      <c r="G30" s="71"/>
      <c r="H30" s="72"/>
      <c r="I30" s="73" t="n">
        <v>1</v>
      </c>
      <c r="K30" s="68" t="s">
        <v>367</v>
      </c>
    </row>
    <row r="31" customFormat="false" ht="15" hidden="false" customHeight="true" outlineLevel="0" collapsed="false">
      <c r="A31" s="69" t="n">
        <v>25</v>
      </c>
      <c r="B31" s="76" t="s">
        <v>368</v>
      </c>
      <c r="C31" s="77" t="s">
        <v>349</v>
      </c>
      <c r="D31" s="71"/>
      <c r="E31" s="71"/>
      <c r="F31" s="71" t="n">
        <v>1099</v>
      </c>
      <c r="G31" s="71" t="s">
        <v>337</v>
      </c>
      <c r="H31" s="72" t="n">
        <v>1099</v>
      </c>
      <c r="I31" s="73" t="n">
        <v>1</v>
      </c>
      <c r="K31" s="68" t="s">
        <v>161</v>
      </c>
    </row>
    <row r="32" customFormat="false" ht="15" hidden="false" customHeight="true" outlineLevel="0" collapsed="false">
      <c r="A32" s="69" t="n">
        <v>26</v>
      </c>
      <c r="B32" s="74" t="s">
        <v>369</v>
      </c>
      <c r="C32" s="71" t="s">
        <v>370</v>
      </c>
      <c r="D32" s="71" t="n">
        <v>150</v>
      </c>
      <c r="E32" s="71" t="s">
        <v>341</v>
      </c>
      <c r="F32" s="71" t="n">
        <v>1459</v>
      </c>
      <c r="G32" s="71" t="s">
        <v>337</v>
      </c>
      <c r="H32" s="72" t="n">
        <v>9726.66666666667</v>
      </c>
      <c r="I32" s="73" t="n">
        <v>1</v>
      </c>
      <c r="K32" s="68" t="s">
        <v>155</v>
      </c>
    </row>
    <row r="33" customFormat="false" ht="15" hidden="false" customHeight="true" outlineLevel="0" collapsed="false">
      <c r="A33" s="69" t="n">
        <v>27</v>
      </c>
      <c r="B33" s="74" t="s">
        <v>371</v>
      </c>
      <c r="C33" s="77" t="s">
        <v>349</v>
      </c>
      <c r="D33" s="71" t="n">
        <v>250</v>
      </c>
      <c r="E33" s="71" t="s">
        <v>341</v>
      </c>
      <c r="F33" s="71" t="n">
        <v>7750</v>
      </c>
      <c r="G33" s="71" t="s">
        <v>337</v>
      </c>
      <c r="H33" s="72" t="n">
        <v>7750</v>
      </c>
      <c r="I33" s="73" t="n">
        <v>1</v>
      </c>
      <c r="K33" s="68" t="s">
        <v>171</v>
      </c>
    </row>
    <row r="34" customFormat="false" ht="15" hidden="false" customHeight="true" outlineLevel="0" collapsed="false">
      <c r="A34" s="69" t="n">
        <v>28</v>
      </c>
      <c r="B34" s="74" t="s">
        <v>372</v>
      </c>
      <c r="C34" s="77" t="s">
        <v>349</v>
      </c>
      <c r="D34" s="71" t="n">
        <v>40</v>
      </c>
      <c r="E34" s="71" t="s">
        <v>341</v>
      </c>
      <c r="F34" s="71" t="n">
        <v>6350</v>
      </c>
      <c r="G34" s="71" t="s">
        <v>337</v>
      </c>
      <c r="H34" s="72" t="n">
        <v>6350</v>
      </c>
      <c r="I34" s="73" t="n">
        <v>1</v>
      </c>
      <c r="K34" s="68" t="s">
        <v>172</v>
      </c>
    </row>
    <row r="35" customFormat="false" ht="15" hidden="false" customHeight="true" outlineLevel="0" collapsed="false">
      <c r="A35" s="69" t="n">
        <v>29</v>
      </c>
      <c r="B35" s="74" t="s">
        <v>373</v>
      </c>
      <c r="C35" s="75" t="s">
        <v>345</v>
      </c>
      <c r="D35" s="71"/>
      <c r="E35" s="71"/>
      <c r="F35" s="71"/>
      <c r="G35" s="71"/>
      <c r="H35" s="72"/>
      <c r="I35" s="73" t="n">
        <v>1</v>
      </c>
      <c r="K35" s="68" t="s">
        <v>173</v>
      </c>
    </row>
    <row r="36" customFormat="false" ht="15" hidden="false" customHeight="true" outlineLevel="0" collapsed="false">
      <c r="A36" s="69" t="n">
        <v>31</v>
      </c>
      <c r="B36" s="70" t="s">
        <v>128</v>
      </c>
      <c r="C36" s="77" t="s">
        <v>349</v>
      </c>
      <c r="D36" s="71"/>
      <c r="E36" s="71"/>
      <c r="F36" s="71" t="n">
        <v>3999</v>
      </c>
      <c r="G36" s="71" t="s">
        <v>337</v>
      </c>
      <c r="H36" s="72" t="n">
        <v>3999</v>
      </c>
      <c r="I36" s="73" t="n">
        <v>1</v>
      </c>
      <c r="K36" s="68" t="s">
        <v>178</v>
      </c>
    </row>
    <row r="37" customFormat="false" ht="15" hidden="false" customHeight="true" outlineLevel="0" collapsed="false">
      <c r="A37" s="69" t="n">
        <v>32</v>
      </c>
      <c r="B37" s="74" t="s">
        <v>374</v>
      </c>
      <c r="C37" s="75" t="s">
        <v>345</v>
      </c>
      <c r="D37" s="71"/>
      <c r="E37" s="71"/>
      <c r="F37" s="71"/>
      <c r="G37" s="71"/>
      <c r="H37" s="72"/>
      <c r="I37" s="73" t="n">
        <v>1</v>
      </c>
      <c r="K37" s="68" t="s">
        <v>182</v>
      </c>
    </row>
    <row r="38" customFormat="false" ht="15" hidden="false" customHeight="true" outlineLevel="0" collapsed="false">
      <c r="A38" s="69" t="n">
        <v>33</v>
      </c>
      <c r="B38" s="74" t="s">
        <v>194</v>
      </c>
      <c r="C38" s="77" t="s">
        <v>349</v>
      </c>
      <c r="D38" s="71"/>
      <c r="E38" s="71"/>
      <c r="F38" s="71" t="n">
        <v>6519</v>
      </c>
      <c r="G38" s="71" t="s">
        <v>337</v>
      </c>
      <c r="H38" s="72" t="n">
        <v>6519</v>
      </c>
      <c r="I38" s="73" t="n">
        <v>1</v>
      </c>
      <c r="K38" s="68" t="s">
        <v>375</v>
      </c>
    </row>
    <row r="39" customFormat="false" ht="15" hidden="false" customHeight="true" outlineLevel="0" collapsed="false">
      <c r="A39" s="69" t="n">
        <v>34</v>
      </c>
      <c r="B39" s="70" t="s">
        <v>41</v>
      </c>
      <c r="C39" s="77" t="s">
        <v>349</v>
      </c>
      <c r="D39" s="71"/>
      <c r="E39" s="71"/>
      <c r="F39" s="71" t="n">
        <v>1499</v>
      </c>
      <c r="G39" s="71" t="s">
        <v>337</v>
      </c>
      <c r="H39" s="72" t="n">
        <v>1499</v>
      </c>
      <c r="I39" s="73" t="n">
        <v>6</v>
      </c>
      <c r="K39" s="68" t="s">
        <v>186</v>
      </c>
    </row>
    <row r="40" customFormat="false" ht="15" hidden="false" customHeight="true" outlineLevel="0" collapsed="false">
      <c r="A40" s="69" t="n">
        <v>35</v>
      </c>
      <c r="B40" s="76" t="s">
        <v>376</v>
      </c>
      <c r="C40" s="77" t="s">
        <v>349</v>
      </c>
      <c r="D40" s="71"/>
      <c r="E40" s="71"/>
      <c r="F40" s="71" t="n">
        <v>1374</v>
      </c>
      <c r="G40" s="71" t="s">
        <v>337</v>
      </c>
      <c r="H40" s="72" t="n">
        <v>1374</v>
      </c>
      <c r="I40" s="73" t="n">
        <v>3</v>
      </c>
      <c r="K40" s="68" t="s">
        <v>38</v>
      </c>
    </row>
    <row r="41" customFormat="false" ht="15" hidden="false" customHeight="true" outlineLevel="0" collapsed="false">
      <c r="A41" s="69" t="n">
        <v>36</v>
      </c>
      <c r="B41" s="70" t="s">
        <v>121</v>
      </c>
      <c r="C41" s="77" t="s">
        <v>349</v>
      </c>
      <c r="D41" s="71" t="n">
        <v>200</v>
      </c>
      <c r="E41" s="71" t="s">
        <v>341</v>
      </c>
      <c r="F41" s="71" t="n">
        <v>7999</v>
      </c>
      <c r="G41" s="71" t="s">
        <v>337</v>
      </c>
      <c r="H41" s="72" t="n">
        <v>7999</v>
      </c>
      <c r="I41" s="73" t="n">
        <v>1</v>
      </c>
      <c r="K41" s="68" t="s">
        <v>189</v>
      </c>
    </row>
    <row r="42" customFormat="false" ht="15" hidden="false" customHeight="true" outlineLevel="0" collapsed="false">
      <c r="A42" s="69" t="n">
        <v>37</v>
      </c>
      <c r="B42" s="74" t="s">
        <v>377</v>
      </c>
      <c r="C42" s="75" t="s">
        <v>345</v>
      </c>
      <c r="D42" s="71"/>
      <c r="E42" s="71"/>
      <c r="F42" s="71"/>
      <c r="G42" s="71"/>
      <c r="H42" s="72"/>
      <c r="I42" s="73" t="n">
        <v>1</v>
      </c>
      <c r="K42" s="68" t="s">
        <v>206</v>
      </c>
    </row>
    <row r="43" customFormat="false" ht="15" hidden="false" customHeight="true" outlineLevel="0" collapsed="false">
      <c r="A43" s="69" t="n">
        <v>38</v>
      </c>
      <c r="B43" s="74" t="s">
        <v>378</v>
      </c>
      <c r="C43" s="71" t="s">
        <v>379</v>
      </c>
      <c r="D43" s="71" t="n">
        <v>38</v>
      </c>
      <c r="E43" s="71" t="s">
        <v>341</v>
      </c>
      <c r="F43" s="71" t="n">
        <v>1265</v>
      </c>
      <c r="G43" s="71" t="s">
        <v>337</v>
      </c>
      <c r="H43" s="72" t="n">
        <v>33289.4736842105</v>
      </c>
      <c r="I43" s="73" t="n">
        <v>1</v>
      </c>
      <c r="K43" s="68" t="s">
        <v>207</v>
      </c>
    </row>
    <row r="44" customFormat="false" ht="15" hidden="false" customHeight="true" outlineLevel="0" collapsed="false">
      <c r="A44" s="69" t="n">
        <v>39</v>
      </c>
      <c r="B44" s="74" t="s">
        <v>380</v>
      </c>
      <c r="C44" s="75" t="s">
        <v>345</v>
      </c>
      <c r="D44" s="71"/>
      <c r="E44" s="71"/>
      <c r="F44" s="71"/>
      <c r="G44" s="71"/>
      <c r="H44" s="72"/>
      <c r="I44" s="73" t="n">
        <v>1</v>
      </c>
      <c r="K44" s="68" t="s">
        <v>210</v>
      </c>
    </row>
    <row r="45" customFormat="false" ht="15" hidden="false" customHeight="true" outlineLevel="0" collapsed="false">
      <c r="A45" s="69" t="n">
        <v>40</v>
      </c>
      <c r="B45" s="74" t="s">
        <v>381</v>
      </c>
      <c r="C45" s="75" t="s">
        <v>345</v>
      </c>
      <c r="D45" s="71"/>
      <c r="E45" s="71"/>
      <c r="F45" s="71"/>
      <c r="G45" s="71"/>
      <c r="H45" s="72"/>
      <c r="I45" s="73" t="n">
        <v>1</v>
      </c>
      <c r="K45" s="68" t="s">
        <v>217</v>
      </c>
    </row>
    <row r="46" customFormat="false" ht="15" hidden="false" customHeight="true" outlineLevel="0" collapsed="false">
      <c r="A46" s="69" t="n">
        <v>41</v>
      </c>
      <c r="B46" s="76" t="s">
        <v>382</v>
      </c>
      <c r="C46" s="71" t="s">
        <v>347</v>
      </c>
      <c r="D46" s="71" t="n">
        <v>20</v>
      </c>
      <c r="E46" s="71" t="s">
        <v>341</v>
      </c>
      <c r="F46" s="71" t="n">
        <v>862</v>
      </c>
      <c r="G46" s="71" t="s">
        <v>337</v>
      </c>
      <c r="H46" s="72" t="n">
        <v>43100</v>
      </c>
      <c r="I46" s="73" t="n">
        <v>1</v>
      </c>
      <c r="K46" s="68" t="s">
        <v>200</v>
      </c>
    </row>
    <row r="47" customFormat="false" ht="15" hidden="false" customHeight="true" outlineLevel="0" collapsed="false">
      <c r="A47" s="69" t="n">
        <v>42</v>
      </c>
      <c r="B47" s="74" t="s">
        <v>383</v>
      </c>
      <c r="C47" s="71" t="s">
        <v>384</v>
      </c>
      <c r="D47" s="71" t="n">
        <v>200</v>
      </c>
      <c r="E47" s="71" t="s">
        <v>341</v>
      </c>
      <c r="F47" s="71" t="n">
        <v>1450</v>
      </c>
      <c r="G47" s="71" t="s">
        <v>337</v>
      </c>
      <c r="H47" s="72" t="n">
        <v>7250</v>
      </c>
      <c r="I47" s="73" t="n">
        <v>1</v>
      </c>
      <c r="K47" s="68" t="s">
        <v>132</v>
      </c>
    </row>
    <row r="48" customFormat="false" ht="15" hidden="false" customHeight="true" outlineLevel="0" collapsed="false">
      <c r="A48" s="69" t="n">
        <v>43</v>
      </c>
      <c r="B48" s="74" t="s">
        <v>385</v>
      </c>
      <c r="C48" s="71" t="s">
        <v>386</v>
      </c>
      <c r="D48" s="71" t="n">
        <v>50</v>
      </c>
      <c r="E48" s="71" t="s">
        <v>341</v>
      </c>
      <c r="F48" s="71" t="n">
        <v>1057</v>
      </c>
      <c r="G48" s="71" t="s">
        <v>337</v>
      </c>
      <c r="H48" s="72" t="n">
        <v>21140</v>
      </c>
      <c r="I48" s="73" t="n">
        <v>1</v>
      </c>
      <c r="K48" s="68" t="s">
        <v>387</v>
      </c>
    </row>
    <row r="49" customFormat="false" ht="15" hidden="false" customHeight="true" outlineLevel="0" collapsed="false">
      <c r="A49" s="69" t="n">
        <v>44</v>
      </c>
      <c r="B49" s="74" t="s">
        <v>388</v>
      </c>
      <c r="C49" s="77" t="s">
        <v>349</v>
      </c>
      <c r="D49" s="71"/>
      <c r="E49" s="71"/>
      <c r="F49" s="71" t="n">
        <v>10613.95</v>
      </c>
      <c r="G49" s="71" t="s">
        <v>337</v>
      </c>
      <c r="H49" s="72" t="n">
        <v>10613.95</v>
      </c>
      <c r="I49" s="73" t="n">
        <v>1</v>
      </c>
      <c r="K49" s="68" t="s">
        <v>389</v>
      </c>
    </row>
    <row r="50" customFormat="false" ht="15" hidden="false" customHeight="true" outlineLevel="0" collapsed="false">
      <c r="A50" s="69" t="n">
        <v>45</v>
      </c>
      <c r="B50" s="70" t="s">
        <v>80</v>
      </c>
      <c r="C50" s="75" t="s">
        <v>345</v>
      </c>
      <c r="D50" s="71"/>
      <c r="E50" s="71"/>
      <c r="F50" s="71"/>
      <c r="G50" s="71"/>
      <c r="H50" s="72"/>
      <c r="I50" s="73" t="n">
        <v>1</v>
      </c>
      <c r="K50" s="68" t="s">
        <v>390</v>
      </c>
    </row>
    <row r="51" customFormat="false" ht="15" hidden="false" customHeight="true" outlineLevel="0" collapsed="false">
      <c r="A51" s="69" t="n">
        <v>46</v>
      </c>
      <c r="B51" s="74" t="s">
        <v>391</v>
      </c>
      <c r="C51" s="77" t="s">
        <v>349</v>
      </c>
      <c r="D51" s="71"/>
      <c r="E51" s="71"/>
      <c r="F51" s="71" t="n">
        <v>4499</v>
      </c>
      <c r="G51" s="71" t="s">
        <v>337</v>
      </c>
      <c r="H51" s="72" t="n">
        <v>4499</v>
      </c>
      <c r="I51" s="73" t="n">
        <v>1</v>
      </c>
    </row>
    <row r="52" customFormat="false" ht="15" hidden="false" customHeight="true" outlineLevel="0" collapsed="false">
      <c r="A52" s="69" t="n">
        <v>47</v>
      </c>
      <c r="B52" s="70" t="s">
        <v>122</v>
      </c>
      <c r="C52" s="71" t="s">
        <v>392</v>
      </c>
      <c r="D52" s="71" t="n">
        <v>90</v>
      </c>
      <c r="E52" s="71" t="s">
        <v>341</v>
      </c>
      <c r="F52" s="71" t="n">
        <v>1262</v>
      </c>
      <c r="G52" s="71" t="s">
        <v>337</v>
      </c>
      <c r="H52" s="72" t="n">
        <v>14022.2222222222</v>
      </c>
      <c r="I52" s="73" t="n">
        <v>1</v>
      </c>
    </row>
    <row r="53" customFormat="false" ht="15" hidden="false" customHeight="true" outlineLevel="0" collapsed="false">
      <c r="A53" s="69" t="n">
        <v>48</v>
      </c>
      <c r="B53" s="74" t="s">
        <v>393</v>
      </c>
      <c r="C53" s="71" t="s">
        <v>394</v>
      </c>
      <c r="D53" s="71" t="n">
        <v>8</v>
      </c>
      <c r="E53" s="71" t="s">
        <v>395</v>
      </c>
      <c r="F53" s="71" t="n">
        <v>6492</v>
      </c>
      <c r="G53" s="71" t="s">
        <v>337</v>
      </c>
      <c r="H53" s="72" t="n">
        <v>811.5</v>
      </c>
      <c r="I53" s="73" t="n">
        <v>1</v>
      </c>
    </row>
    <row r="54" customFormat="false" ht="15" hidden="false" customHeight="true" outlineLevel="0" collapsed="false">
      <c r="A54" s="69" t="n">
        <v>49</v>
      </c>
      <c r="B54" s="74" t="s">
        <v>396</v>
      </c>
      <c r="C54" s="71" t="s">
        <v>397</v>
      </c>
      <c r="D54" s="71" t="n">
        <v>200</v>
      </c>
      <c r="E54" s="71" t="s">
        <v>341</v>
      </c>
      <c r="F54" s="71" t="n">
        <v>1850</v>
      </c>
      <c r="G54" s="71" t="s">
        <v>337</v>
      </c>
      <c r="H54" s="72" t="n">
        <v>9250</v>
      </c>
      <c r="I54" s="73" t="n">
        <v>1</v>
      </c>
    </row>
    <row r="55" customFormat="false" ht="15" hidden="false" customHeight="true" outlineLevel="0" collapsed="false">
      <c r="A55" s="69" t="n">
        <v>50</v>
      </c>
      <c r="B55" s="74" t="s">
        <v>398</v>
      </c>
      <c r="C55" s="75" t="s">
        <v>345</v>
      </c>
      <c r="D55" s="71"/>
      <c r="E55" s="71"/>
      <c r="F55" s="71"/>
      <c r="G55" s="71"/>
      <c r="H55" s="72"/>
      <c r="I55" s="73" t="n">
        <v>1</v>
      </c>
    </row>
    <row r="56" customFormat="false" ht="15" hidden="false" customHeight="true" outlineLevel="0" collapsed="false">
      <c r="A56" s="69" t="n">
        <v>51</v>
      </c>
      <c r="B56" s="70" t="s">
        <v>129</v>
      </c>
      <c r="C56" s="75" t="s">
        <v>345</v>
      </c>
      <c r="D56" s="71"/>
      <c r="E56" s="71"/>
      <c r="F56" s="71"/>
      <c r="G56" s="71"/>
      <c r="H56" s="72"/>
      <c r="I56" s="73" t="n">
        <v>1</v>
      </c>
    </row>
    <row r="57" customFormat="false" ht="15" hidden="false" customHeight="true" outlineLevel="0" collapsed="false">
      <c r="A57" s="69" t="n">
        <v>52</v>
      </c>
      <c r="B57" s="74" t="s">
        <v>399</v>
      </c>
      <c r="C57" s="71" t="s">
        <v>384</v>
      </c>
      <c r="D57" s="71" t="n">
        <v>50</v>
      </c>
      <c r="E57" s="71" t="s">
        <v>341</v>
      </c>
      <c r="F57" s="71" t="n">
        <v>550</v>
      </c>
      <c r="G57" s="71" t="s">
        <v>337</v>
      </c>
      <c r="H57" s="72" t="n">
        <v>11000</v>
      </c>
      <c r="I57" s="73" t="n">
        <v>1</v>
      </c>
    </row>
    <row r="58" customFormat="false" ht="15" hidden="false" customHeight="true" outlineLevel="0" collapsed="false">
      <c r="A58" s="69" t="n">
        <v>53</v>
      </c>
      <c r="B58" s="70" t="s">
        <v>7</v>
      </c>
      <c r="C58" s="79" t="s">
        <v>351</v>
      </c>
      <c r="D58" s="71" t="n">
        <v>1</v>
      </c>
      <c r="E58" s="71" t="s">
        <v>10</v>
      </c>
      <c r="F58" s="71" t="n">
        <v>7900</v>
      </c>
      <c r="G58" s="71"/>
      <c r="H58" s="72" t="n">
        <v>7900</v>
      </c>
      <c r="I58" s="73" t="n">
        <v>65</v>
      </c>
    </row>
    <row r="59" customFormat="false" ht="15" hidden="false" customHeight="true" outlineLevel="0" collapsed="false">
      <c r="A59" s="69" t="n">
        <v>54</v>
      </c>
      <c r="B59" s="70" t="s">
        <v>109</v>
      </c>
      <c r="C59" s="75" t="s">
        <v>345</v>
      </c>
      <c r="D59" s="71"/>
      <c r="E59" s="71"/>
      <c r="F59" s="71"/>
      <c r="G59" s="71"/>
      <c r="H59" s="72"/>
      <c r="I59" s="73" t="n">
        <v>1</v>
      </c>
    </row>
    <row r="60" customFormat="false" ht="15" hidden="false" customHeight="true" outlineLevel="0" collapsed="false">
      <c r="A60" s="69" t="n">
        <v>55</v>
      </c>
      <c r="B60" s="74" t="s">
        <v>400</v>
      </c>
      <c r="C60" s="77" t="s">
        <v>349</v>
      </c>
      <c r="D60" s="71"/>
      <c r="E60" s="71"/>
      <c r="F60" s="71" t="n">
        <v>9089</v>
      </c>
      <c r="G60" s="71" t="s">
        <v>337</v>
      </c>
      <c r="H60" s="72" t="n">
        <v>9089</v>
      </c>
      <c r="I60" s="73" t="n">
        <v>1</v>
      </c>
    </row>
    <row r="61" customFormat="false" ht="15" hidden="false" customHeight="true" outlineLevel="0" collapsed="false">
      <c r="A61" s="69" t="n">
        <v>56</v>
      </c>
      <c r="B61" s="74" t="s">
        <v>401</v>
      </c>
      <c r="C61" s="77" t="s">
        <v>349</v>
      </c>
      <c r="D61" s="71"/>
      <c r="E61" s="71"/>
      <c r="F61" s="71" t="n">
        <v>1790</v>
      </c>
      <c r="G61" s="71" t="s">
        <v>337</v>
      </c>
      <c r="H61" s="72" t="n">
        <v>1790</v>
      </c>
      <c r="I61" s="73" t="n">
        <v>1</v>
      </c>
    </row>
    <row r="62" customFormat="false" ht="15" hidden="false" customHeight="true" outlineLevel="0" collapsed="false">
      <c r="A62" s="69" t="n">
        <v>57</v>
      </c>
      <c r="B62" s="74" t="s">
        <v>402</v>
      </c>
      <c r="C62" s="77" t="s">
        <v>349</v>
      </c>
      <c r="D62" s="71"/>
      <c r="E62" s="71"/>
      <c r="F62" s="71" t="n">
        <v>13497.08</v>
      </c>
      <c r="G62" s="71" t="s">
        <v>337</v>
      </c>
      <c r="H62" s="72" t="n">
        <v>13497.08</v>
      </c>
      <c r="I62" s="73" t="n">
        <v>1</v>
      </c>
    </row>
    <row r="63" customFormat="false" ht="15" hidden="false" customHeight="true" outlineLevel="0" collapsed="false">
      <c r="A63" s="69" t="n">
        <v>58</v>
      </c>
      <c r="B63" s="76" t="s">
        <v>403</v>
      </c>
      <c r="C63" s="71" t="s">
        <v>404</v>
      </c>
      <c r="D63" s="71" t="n">
        <v>18</v>
      </c>
      <c r="E63" s="71" t="s">
        <v>341</v>
      </c>
      <c r="F63" s="71" t="n">
        <v>200</v>
      </c>
      <c r="G63" s="71" t="s">
        <v>337</v>
      </c>
      <c r="H63" s="72" t="n">
        <v>11111.1111111111</v>
      </c>
      <c r="I63" s="73" t="n">
        <v>1</v>
      </c>
    </row>
    <row r="64" customFormat="false" ht="15" hidden="false" customHeight="true" outlineLevel="0" collapsed="false">
      <c r="A64" s="69" t="n">
        <v>59</v>
      </c>
      <c r="B64" s="74" t="s">
        <v>405</v>
      </c>
      <c r="C64" s="75" t="s">
        <v>345</v>
      </c>
      <c r="D64" s="71"/>
      <c r="E64" s="71"/>
      <c r="F64" s="71"/>
      <c r="G64" s="71"/>
      <c r="H64" s="72"/>
      <c r="I64" s="73" t="n">
        <v>1</v>
      </c>
    </row>
    <row r="65" customFormat="false" ht="15" hidden="false" customHeight="true" outlineLevel="0" collapsed="false">
      <c r="A65" s="69" t="n">
        <v>60</v>
      </c>
      <c r="B65" s="74" t="s">
        <v>406</v>
      </c>
      <c r="C65" s="71" t="s">
        <v>386</v>
      </c>
      <c r="D65" s="71" t="n">
        <v>100</v>
      </c>
      <c r="E65" s="71" t="s">
        <v>339</v>
      </c>
      <c r="F65" s="71" t="n">
        <v>1549</v>
      </c>
      <c r="G65" s="71" t="s">
        <v>337</v>
      </c>
      <c r="H65" s="72" t="n">
        <v>15490</v>
      </c>
      <c r="I65" s="73" t="n">
        <v>1</v>
      </c>
    </row>
    <row r="66" customFormat="false" ht="15" hidden="false" customHeight="true" outlineLevel="0" collapsed="false">
      <c r="A66" s="69" t="n">
        <v>61</v>
      </c>
      <c r="B66" s="76" t="s">
        <v>407</v>
      </c>
      <c r="C66" s="77" t="s">
        <v>349</v>
      </c>
      <c r="D66" s="71"/>
      <c r="E66" s="71"/>
      <c r="F66" s="71" t="n">
        <v>6091</v>
      </c>
      <c r="G66" s="71" t="s">
        <v>337</v>
      </c>
      <c r="H66" s="72" t="n">
        <v>6091</v>
      </c>
      <c r="I66" s="73" t="n">
        <v>4</v>
      </c>
    </row>
    <row r="67" customFormat="false" ht="15" hidden="false" customHeight="true" outlineLevel="0" collapsed="false">
      <c r="A67" s="69" t="n">
        <v>62</v>
      </c>
      <c r="B67" s="70" t="s">
        <v>67</v>
      </c>
      <c r="C67" s="71" t="s">
        <v>408</v>
      </c>
      <c r="D67" s="71" t="n">
        <v>200</v>
      </c>
      <c r="E67" s="71" t="s">
        <v>409</v>
      </c>
      <c r="F67" s="71" t="n">
        <v>7590</v>
      </c>
      <c r="G67" s="71" t="s">
        <v>337</v>
      </c>
      <c r="H67" s="72" t="n">
        <v>16250</v>
      </c>
      <c r="I67" s="73" t="n">
        <v>1</v>
      </c>
    </row>
    <row r="68" customFormat="false" ht="15" hidden="false" customHeight="true" outlineLevel="0" collapsed="false">
      <c r="A68" s="69" t="n">
        <v>63</v>
      </c>
      <c r="B68" s="74" t="s">
        <v>410</v>
      </c>
      <c r="C68" s="71" t="s">
        <v>411</v>
      </c>
      <c r="D68" s="71" t="n">
        <v>500</v>
      </c>
      <c r="E68" s="71" t="s">
        <v>341</v>
      </c>
      <c r="F68" s="71" t="n">
        <v>3790</v>
      </c>
      <c r="G68" s="71" t="s">
        <v>337</v>
      </c>
      <c r="H68" s="72" t="n">
        <v>7580</v>
      </c>
      <c r="I68" s="73" t="n">
        <v>1</v>
      </c>
    </row>
    <row r="69" customFormat="false" ht="15" hidden="false" customHeight="true" outlineLevel="0" collapsed="false">
      <c r="A69" s="69" t="n">
        <v>64</v>
      </c>
      <c r="B69" s="74" t="s">
        <v>412</v>
      </c>
      <c r="C69" s="77" t="s">
        <v>349</v>
      </c>
      <c r="D69" s="71"/>
      <c r="E69" s="71"/>
      <c r="F69" s="71" t="n">
        <v>6490</v>
      </c>
      <c r="G69" s="71" t="s">
        <v>337</v>
      </c>
      <c r="H69" s="72" t="n">
        <v>6490</v>
      </c>
      <c r="I69" s="73" t="n">
        <v>1</v>
      </c>
    </row>
    <row r="70" customFormat="false" ht="15" hidden="false" customHeight="true" outlineLevel="0" collapsed="false">
      <c r="A70" s="69" t="n">
        <v>65</v>
      </c>
      <c r="B70" s="76" t="s">
        <v>413</v>
      </c>
      <c r="C70" s="71" t="s">
        <v>414</v>
      </c>
      <c r="D70" s="71" t="n">
        <v>26</v>
      </c>
      <c r="E70" s="71" t="s">
        <v>341</v>
      </c>
      <c r="F70" s="71" t="n">
        <v>850</v>
      </c>
      <c r="G70" s="71" t="s">
        <v>337</v>
      </c>
      <c r="H70" s="72" t="n">
        <v>32692.3076923077</v>
      </c>
      <c r="I70" s="73" t="n">
        <v>1</v>
      </c>
    </row>
    <row r="71" customFormat="false" ht="15" hidden="false" customHeight="true" outlineLevel="0" collapsed="false">
      <c r="A71" s="69" t="n">
        <v>66</v>
      </c>
      <c r="B71" s="74" t="s">
        <v>415</v>
      </c>
      <c r="C71" s="71" t="s">
        <v>416</v>
      </c>
      <c r="D71" s="71" t="n">
        <v>25</v>
      </c>
      <c r="E71" s="71" t="s">
        <v>341</v>
      </c>
      <c r="F71" s="71" t="n">
        <v>994</v>
      </c>
      <c r="G71" s="71" t="s">
        <v>337</v>
      </c>
      <c r="H71" s="72" t="n">
        <v>39760</v>
      </c>
      <c r="I71" s="73" t="n">
        <v>1</v>
      </c>
    </row>
    <row r="72" customFormat="false" ht="15" hidden="false" customHeight="true" outlineLevel="0" collapsed="false">
      <c r="A72" s="69" t="n">
        <v>67</v>
      </c>
      <c r="B72" s="74" t="s">
        <v>417</v>
      </c>
      <c r="C72" s="71" t="s">
        <v>416</v>
      </c>
      <c r="D72" s="71" t="n">
        <v>25</v>
      </c>
      <c r="E72" s="71" t="s">
        <v>341</v>
      </c>
      <c r="F72" s="71" t="n">
        <v>994</v>
      </c>
      <c r="G72" s="71" t="s">
        <v>337</v>
      </c>
      <c r="H72" s="72" t="n">
        <v>39760</v>
      </c>
      <c r="I72" s="73" t="n">
        <v>1</v>
      </c>
    </row>
    <row r="73" customFormat="false" ht="15" hidden="false" customHeight="true" outlineLevel="0" collapsed="false">
      <c r="A73" s="69" t="n">
        <v>68</v>
      </c>
      <c r="B73" s="74" t="s">
        <v>418</v>
      </c>
      <c r="C73" s="75" t="s">
        <v>345</v>
      </c>
      <c r="D73" s="71"/>
      <c r="E73" s="71"/>
      <c r="F73" s="71"/>
      <c r="G73" s="71"/>
      <c r="H73" s="72"/>
      <c r="I73" s="73" t="n">
        <v>1</v>
      </c>
    </row>
    <row r="74" customFormat="false" ht="15" hidden="false" customHeight="true" outlineLevel="0" collapsed="false">
      <c r="A74" s="69" t="n">
        <v>69</v>
      </c>
      <c r="B74" s="70" t="s">
        <v>419</v>
      </c>
      <c r="C74" s="77" t="s">
        <v>349</v>
      </c>
      <c r="D74" s="71"/>
      <c r="E74" s="71"/>
      <c r="F74" s="71" t="n">
        <v>21135</v>
      </c>
      <c r="G74" s="71" t="s">
        <v>337</v>
      </c>
      <c r="H74" s="72" t="n">
        <v>21135</v>
      </c>
      <c r="I74" s="73" t="n">
        <v>1</v>
      </c>
    </row>
    <row r="75" customFormat="false" ht="15" hidden="false" customHeight="true" outlineLevel="0" collapsed="false">
      <c r="A75" s="69" t="n">
        <v>70</v>
      </c>
      <c r="B75" s="70" t="s">
        <v>82</v>
      </c>
      <c r="C75" s="77" t="s">
        <v>349</v>
      </c>
      <c r="D75" s="71" t="n">
        <v>1</v>
      </c>
      <c r="E75" s="71" t="s">
        <v>10</v>
      </c>
      <c r="F75" s="71" t="n">
        <v>2580.6</v>
      </c>
      <c r="G75" s="71" t="s">
        <v>337</v>
      </c>
      <c r="H75" s="72" t="n">
        <v>2580.6</v>
      </c>
      <c r="I75" s="73" t="n">
        <v>1</v>
      </c>
    </row>
    <row r="76" customFormat="false" ht="15" hidden="false" customHeight="true" outlineLevel="0" collapsed="false">
      <c r="A76" s="69" t="n">
        <v>71</v>
      </c>
      <c r="B76" s="70" t="s">
        <v>73</v>
      </c>
      <c r="C76" s="77" t="s">
        <v>349</v>
      </c>
      <c r="D76" s="71" t="n">
        <v>1</v>
      </c>
      <c r="E76" s="71" t="s">
        <v>420</v>
      </c>
      <c r="F76" s="71" t="n">
        <v>1665</v>
      </c>
      <c r="G76" s="71" t="s">
        <v>337</v>
      </c>
      <c r="H76" s="72" t="n">
        <v>1665</v>
      </c>
      <c r="I76" s="73" t="n">
        <v>1</v>
      </c>
    </row>
    <row r="77" customFormat="false" ht="15" hidden="false" customHeight="true" outlineLevel="0" collapsed="false">
      <c r="A77" s="69" t="n">
        <v>72</v>
      </c>
      <c r="B77" s="74" t="s">
        <v>421</v>
      </c>
      <c r="C77" s="75" t="s">
        <v>351</v>
      </c>
      <c r="D77" s="71"/>
      <c r="E77" s="71"/>
      <c r="F77" s="71"/>
      <c r="G77" s="71"/>
      <c r="H77" s="72"/>
      <c r="I77" s="73" t="n">
        <v>1</v>
      </c>
    </row>
    <row r="78" customFormat="false" ht="15" hidden="false" customHeight="true" outlineLevel="0" collapsed="false">
      <c r="A78" s="69" t="n">
        <v>73</v>
      </c>
      <c r="B78" s="70" t="s">
        <v>14</v>
      </c>
      <c r="C78" s="77" t="s">
        <v>349</v>
      </c>
      <c r="D78" s="71"/>
      <c r="E78" s="71"/>
      <c r="F78" s="71" t="n">
        <v>2025</v>
      </c>
      <c r="G78" s="71" t="s">
        <v>337</v>
      </c>
      <c r="H78" s="72" t="n">
        <v>2025</v>
      </c>
      <c r="I78" s="73" t="n">
        <v>10</v>
      </c>
    </row>
    <row r="79" customFormat="false" ht="15" hidden="false" customHeight="true" outlineLevel="0" collapsed="false">
      <c r="A79" s="69" t="n">
        <v>74</v>
      </c>
      <c r="B79" s="70" t="s">
        <v>152</v>
      </c>
      <c r="C79" s="77" t="s">
        <v>349</v>
      </c>
      <c r="D79" s="71"/>
      <c r="E79" s="71"/>
      <c r="F79" s="71" t="n">
        <v>8760</v>
      </c>
      <c r="G79" s="71" t="s">
        <v>337</v>
      </c>
      <c r="H79" s="72" t="n">
        <v>8760</v>
      </c>
      <c r="I79" s="73" t="n">
        <v>1</v>
      </c>
    </row>
    <row r="80" customFormat="false" ht="15" hidden="false" customHeight="true" outlineLevel="0" collapsed="false">
      <c r="A80" s="69" t="n">
        <v>75</v>
      </c>
      <c r="B80" s="70" t="s">
        <v>97</v>
      </c>
      <c r="C80" s="77" t="s">
        <v>349</v>
      </c>
      <c r="D80" s="71"/>
      <c r="E80" s="71"/>
      <c r="F80" s="71" t="n">
        <v>16457.5</v>
      </c>
      <c r="G80" s="71" t="s">
        <v>337</v>
      </c>
      <c r="H80" s="72" t="n">
        <v>16457.5</v>
      </c>
      <c r="I80" s="73" t="n">
        <v>1</v>
      </c>
    </row>
    <row r="81" customFormat="false" ht="15" hidden="false" customHeight="true" outlineLevel="0" collapsed="false">
      <c r="A81" s="69" t="n">
        <v>77</v>
      </c>
      <c r="B81" s="76" t="s">
        <v>422</v>
      </c>
      <c r="C81" s="77" t="s">
        <v>349</v>
      </c>
      <c r="D81" s="71"/>
      <c r="E81" s="71"/>
      <c r="F81" s="71" t="n">
        <v>5290</v>
      </c>
      <c r="G81" s="71" t="s">
        <v>337</v>
      </c>
      <c r="H81" s="72" t="n">
        <v>5290</v>
      </c>
      <c r="I81" s="73" t="n">
        <v>10</v>
      </c>
    </row>
    <row r="82" customFormat="false" ht="15" hidden="false" customHeight="true" outlineLevel="0" collapsed="false">
      <c r="A82" s="69" t="n">
        <v>78</v>
      </c>
      <c r="B82" s="74" t="s">
        <v>423</v>
      </c>
      <c r="C82" s="75" t="s">
        <v>345</v>
      </c>
      <c r="D82" s="71"/>
      <c r="E82" s="71"/>
      <c r="F82" s="71"/>
      <c r="G82" s="71"/>
      <c r="H82" s="72"/>
      <c r="I82" s="73" t="n">
        <v>1</v>
      </c>
    </row>
    <row r="83" customFormat="false" ht="15" hidden="false" customHeight="true" outlineLevel="0" collapsed="false">
      <c r="A83" s="69" t="n">
        <v>79</v>
      </c>
      <c r="B83" s="74" t="s">
        <v>180</v>
      </c>
      <c r="C83" s="71" t="s">
        <v>424</v>
      </c>
      <c r="D83" s="71" t="n">
        <v>1</v>
      </c>
      <c r="E83" s="71" t="s">
        <v>336</v>
      </c>
      <c r="F83" s="71" t="n">
        <v>2581</v>
      </c>
      <c r="G83" s="71" t="s">
        <v>337</v>
      </c>
      <c r="H83" s="72" t="n">
        <v>2581</v>
      </c>
      <c r="I83" s="73" t="n">
        <v>1</v>
      </c>
    </row>
    <row r="84" customFormat="false" ht="15" hidden="false" customHeight="true" outlineLevel="0" collapsed="false">
      <c r="A84" s="69" t="n">
        <v>81</v>
      </c>
      <c r="B84" s="76" t="s">
        <v>425</v>
      </c>
      <c r="C84" s="77" t="s">
        <v>349</v>
      </c>
      <c r="D84" s="71"/>
      <c r="E84" s="71"/>
      <c r="F84" s="71" t="n">
        <v>3999</v>
      </c>
      <c r="G84" s="71" t="s">
        <v>337</v>
      </c>
      <c r="H84" s="72" t="n">
        <v>3999</v>
      </c>
      <c r="I84" s="73" t="n">
        <v>1</v>
      </c>
    </row>
    <row r="85" customFormat="false" ht="15" hidden="false" customHeight="true" outlineLevel="0" collapsed="false">
      <c r="A85" s="69" t="n">
        <v>82</v>
      </c>
      <c r="B85" s="76" t="s">
        <v>426</v>
      </c>
      <c r="C85" s="75" t="s">
        <v>345</v>
      </c>
      <c r="D85" s="71"/>
      <c r="E85" s="71"/>
      <c r="F85" s="71"/>
      <c r="G85" s="71"/>
      <c r="H85" s="72"/>
      <c r="I85" s="73" t="n">
        <v>1</v>
      </c>
    </row>
    <row r="86" customFormat="false" ht="15" hidden="false" customHeight="true" outlineLevel="0" collapsed="false">
      <c r="A86" s="69" t="n">
        <v>83</v>
      </c>
      <c r="B86" s="76" t="s">
        <v>427</v>
      </c>
      <c r="C86" s="75" t="s">
        <v>345</v>
      </c>
      <c r="D86" s="71"/>
      <c r="E86" s="71"/>
      <c r="F86" s="71" t="n">
        <v>1499</v>
      </c>
      <c r="G86" s="71" t="s">
        <v>362</v>
      </c>
      <c r="H86" s="72" t="n">
        <v>1499</v>
      </c>
      <c r="I86" s="73" t="n">
        <v>1</v>
      </c>
    </row>
    <row r="87" customFormat="false" ht="15" hidden="false" customHeight="true" outlineLevel="0" collapsed="false">
      <c r="A87" s="69" t="n">
        <v>84</v>
      </c>
      <c r="B87" s="76" t="s">
        <v>428</v>
      </c>
      <c r="C87" s="75" t="s">
        <v>345</v>
      </c>
      <c r="D87" s="71"/>
      <c r="E87" s="71"/>
      <c r="F87" s="71"/>
      <c r="G87" s="71"/>
      <c r="H87" s="72"/>
      <c r="I87" s="73" t="n">
        <v>1</v>
      </c>
    </row>
    <row r="88" customFormat="false" ht="15" hidden="false" customHeight="true" outlineLevel="0" collapsed="false">
      <c r="A88" s="69" t="n">
        <v>85</v>
      </c>
      <c r="B88" s="74" t="s">
        <v>429</v>
      </c>
      <c r="C88" s="77" t="s">
        <v>349</v>
      </c>
      <c r="D88" s="71"/>
      <c r="E88" s="71"/>
      <c r="F88" s="71" t="n">
        <v>7527.5</v>
      </c>
      <c r="G88" s="71" t="s">
        <v>337</v>
      </c>
      <c r="H88" s="72" t="n">
        <v>7527.5</v>
      </c>
      <c r="I88" s="73" t="n">
        <v>1</v>
      </c>
    </row>
    <row r="89" customFormat="false" ht="15" hidden="false" customHeight="true" outlineLevel="0" collapsed="false">
      <c r="A89" s="69" t="n">
        <v>86</v>
      </c>
      <c r="B89" s="70" t="s">
        <v>135</v>
      </c>
      <c r="C89" s="71" t="s">
        <v>430</v>
      </c>
      <c r="D89" s="71" t="n">
        <v>10</v>
      </c>
      <c r="E89" s="71" t="s">
        <v>341</v>
      </c>
      <c r="F89" s="71" t="n">
        <v>300</v>
      </c>
      <c r="G89" s="71" t="s">
        <v>337</v>
      </c>
      <c r="H89" s="72" t="n">
        <v>30000</v>
      </c>
      <c r="I89" s="73" t="n">
        <v>1</v>
      </c>
    </row>
    <row r="90" customFormat="false" ht="15" hidden="false" customHeight="true" outlineLevel="0" collapsed="false">
      <c r="A90" s="69" t="n">
        <v>87</v>
      </c>
      <c r="B90" s="76" t="s">
        <v>431</v>
      </c>
      <c r="C90" s="75" t="s">
        <v>345</v>
      </c>
      <c r="D90" s="71"/>
      <c r="E90" s="71"/>
      <c r="F90" s="71"/>
      <c r="G90" s="71"/>
      <c r="H90" s="72"/>
      <c r="I90" s="73" t="n">
        <v>1</v>
      </c>
    </row>
    <row r="91" customFormat="false" ht="15" hidden="false" customHeight="true" outlineLevel="0" collapsed="false">
      <c r="A91" s="69" t="n">
        <v>88</v>
      </c>
      <c r="B91" s="74" t="s">
        <v>432</v>
      </c>
      <c r="C91" s="77" t="s">
        <v>349</v>
      </c>
      <c r="D91" s="71" t="n">
        <v>22</v>
      </c>
      <c r="E91" s="71" t="s">
        <v>341</v>
      </c>
      <c r="F91" s="71" t="n">
        <v>1629</v>
      </c>
      <c r="G91" s="71" t="s">
        <v>337</v>
      </c>
      <c r="H91" s="72" t="n">
        <v>1629</v>
      </c>
      <c r="I91" s="73" t="n">
        <v>1</v>
      </c>
    </row>
    <row r="92" customFormat="false" ht="15" hidden="false" customHeight="true" outlineLevel="0" collapsed="false">
      <c r="A92" s="69" t="n">
        <v>89</v>
      </c>
      <c r="B92" s="74" t="s">
        <v>433</v>
      </c>
      <c r="C92" s="75" t="s">
        <v>345</v>
      </c>
      <c r="D92" s="71"/>
      <c r="E92" s="71"/>
      <c r="F92" s="71"/>
      <c r="G92" s="71"/>
      <c r="H92" s="72"/>
      <c r="I92" s="73" t="n">
        <v>1</v>
      </c>
    </row>
    <row r="93" customFormat="false" ht="15" hidden="false" customHeight="true" outlineLevel="0" collapsed="false">
      <c r="A93" s="69" t="n">
        <v>90</v>
      </c>
      <c r="B93" s="74" t="s">
        <v>434</v>
      </c>
      <c r="C93" s="71" t="s">
        <v>408</v>
      </c>
      <c r="D93" s="71" t="n">
        <v>220</v>
      </c>
      <c r="E93" s="71" t="s">
        <v>409</v>
      </c>
      <c r="F93" s="71" t="n">
        <v>3370</v>
      </c>
      <c r="G93" s="71" t="s">
        <v>337</v>
      </c>
      <c r="H93" s="72" t="n">
        <v>4127.27272727273</v>
      </c>
      <c r="I93" s="73" t="n">
        <v>1</v>
      </c>
    </row>
    <row r="94" customFormat="false" ht="15" hidden="false" customHeight="true" outlineLevel="0" collapsed="false">
      <c r="A94" s="69" t="n">
        <v>91</v>
      </c>
      <c r="B94" s="74" t="s">
        <v>435</v>
      </c>
      <c r="C94" s="77" t="s">
        <v>349</v>
      </c>
      <c r="D94" s="71"/>
      <c r="E94" s="71"/>
      <c r="F94" s="71" t="n">
        <v>3237.84</v>
      </c>
      <c r="G94" s="71" t="s">
        <v>337</v>
      </c>
      <c r="H94" s="72" t="n">
        <v>3237.84</v>
      </c>
      <c r="I94" s="73" t="n">
        <v>1</v>
      </c>
    </row>
    <row r="95" customFormat="false" ht="15" hidden="false" customHeight="true" outlineLevel="0" collapsed="false">
      <c r="A95" s="69" t="n">
        <v>92</v>
      </c>
      <c r="B95" s="76" t="s">
        <v>436</v>
      </c>
      <c r="C95" s="71" t="s">
        <v>437</v>
      </c>
      <c r="D95" s="71" t="n">
        <v>280</v>
      </c>
      <c r="E95" s="71" t="s">
        <v>341</v>
      </c>
      <c r="F95" s="71" t="n">
        <v>3455</v>
      </c>
      <c r="G95" s="71" t="s">
        <v>337</v>
      </c>
      <c r="H95" s="72" t="n">
        <v>12339.2857142857</v>
      </c>
      <c r="I95" s="73" t="n">
        <v>1</v>
      </c>
    </row>
    <row r="96" customFormat="false" ht="15" hidden="false" customHeight="true" outlineLevel="0" collapsed="false">
      <c r="A96" s="69" t="n">
        <v>93</v>
      </c>
      <c r="B96" s="70" t="s">
        <v>75</v>
      </c>
      <c r="C96" s="77" t="s">
        <v>349</v>
      </c>
      <c r="D96" s="71"/>
      <c r="E96" s="71"/>
      <c r="F96" s="71" t="n">
        <v>2719.5</v>
      </c>
      <c r="G96" s="71" t="s">
        <v>337</v>
      </c>
      <c r="H96" s="72" t="n">
        <v>2719.5</v>
      </c>
      <c r="I96" s="73" t="n">
        <v>1</v>
      </c>
    </row>
    <row r="97" customFormat="false" ht="15" hidden="false" customHeight="true" outlineLevel="0" collapsed="false">
      <c r="A97" s="69" t="n">
        <v>94</v>
      </c>
      <c r="B97" s="76" t="s">
        <v>438</v>
      </c>
      <c r="C97" s="71" t="s">
        <v>439</v>
      </c>
      <c r="D97" s="71" t="n">
        <v>7.5</v>
      </c>
      <c r="E97" s="71" t="s">
        <v>341</v>
      </c>
      <c r="F97" s="71" t="n">
        <v>299</v>
      </c>
      <c r="G97" s="71" t="s">
        <v>337</v>
      </c>
      <c r="H97" s="72" t="n">
        <v>39866.6666666667</v>
      </c>
      <c r="I97" s="73" t="n">
        <v>5</v>
      </c>
    </row>
    <row r="98" customFormat="false" ht="15" hidden="false" customHeight="true" outlineLevel="0" collapsed="false">
      <c r="A98" s="69" t="n">
        <v>95</v>
      </c>
      <c r="B98" s="74" t="s">
        <v>440</v>
      </c>
      <c r="C98" s="77" t="s">
        <v>349</v>
      </c>
      <c r="D98" s="71"/>
      <c r="E98" s="71"/>
      <c r="F98" s="71" t="n">
        <v>4107</v>
      </c>
      <c r="G98" s="71" t="s">
        <v>337</v>
      </c>
      <c r="H98" s="72" t="n">
        <v>4107</v>
      </c>
      <c r="I98" s="73" t="n">
        <v>1</v>
      </c>
    </row>
    <row r="99" customFormat="false" ht="15" hidden="false" customHeight="true" outlineLevel="0" collapsed="false">
      <c r="A99" s="69" t="n">
        <v>96</v>
      </c>
      <c r="B99" s="74" t="s">
        <v>441</v>
      </c>
      <c r="C99" s="77" t="s">
        <v>349</v>
      </c>
      <c r="D99" s="71"/>
      <c r="E99" s="71"/>
      <c r="F99" s="71" t="n">
        <v>8034.45</v>
      </c>
      <c r="G99" s="71" t="s">
        <v>337</v>
      </c>
      <c r="H99" s="72" t="n">
        <v>8034.45</v>
      </c>
      <c r="I99" s="73" t="n">
        <v>1</v>
      </c>
    </row>
    <row r="100" customFormat="false" ht="15" hidden="false" customHeight="true" outlineLevel="0" collapsed="false">
      <c r="A100" s="69" t="n">
        <v>97</v>
      </c>
      <c r="B100" s="74" t="s">
        <v>442</v>
      </c>
      <c r="C100" s="71" t="s">
        <v>443</v>
      </c>
      <c r="D100" s="71" t="n">
        <v>1</v>
      </c>
      <c r="E100" s="71" t="s">
        <v>10</v>
      </c>
      <c r="F100" s="71" t="n">
        <v>7590</v>
      </c>
      <c r="G100" s="71" t="s">
        <v>337</v>
      </c>
      <c r="H100" s="72" t="n">
        <v>7590</v>
      </c>
      <c r="I100" s="73" t="n">
        <v>1</v>
      </c>
    </row>
    <row r="101" customFormat="false" ht="15" hidden="false" customHeight="true" outlineLevel="0" collapsed="false">
      <c r="A101" s="69" t="n">
        <v>98</v>
      </c>
      <c r="B101" s="70" t="s">
        <v>130</v>
      </c>
      <c r="C101" s="71" t="s">
        <v>444</v>
      </c>
      <c r="D101" s="71" t="n">
        <v>950</v>
      </c>
      <c r="E101" s="71" t="s">
        <v>341</v>
      </c>
      <c r="F101" s="71" t="n">
        <v>2480</v>
      </c>
      <c r="G101" s="71" t="s">
        <v>337</v>
      </c>
      <c r="H101" s="72" t="n">
        <v>2610.52631578947</v>
      </c>
      <c r="I101" s="73" t="n">
        <v>1</v>
      </c>
    </row>
    <row r="102" customFormat="false" ht="15" hidden="false" customHeight="true" outlineLevel="0" collapsed="false">
      <c r="A102" s="69" t="n">
        <v>99</v>
      </c>
      <c r="B102" s="74" t="s">
        <v>445</v>
      </c>
      <c r="C102" s="75" t="s">
        <v>345</v>
      </c>
      <c r="D102" s="71"/>
      <c r="E102" s="71"/>
      <c r="F102" s="71"/>
      <c r="G102" s="71"/>
      <c r="H102" s="72"/>
      <c r="I102" s="73" t="n">
        <v>1</v>
      </c>
    </row>
    <row r="103" customFormat="false" ht="15" hidden="false" customHeight="true" outlineLevel="0" collapsed="false">
      <c r="A103" s="69" t="n">
        <v>100</v>
      </c>
      <c r="B103" s="74" t="s">
        <v>446</v>
      </c>
      <c r="C103" s="77" t="s">
        <v>349</v>
      </c>
      <c r="D103" s="71"/>
      <c r="E103" s="71"/>
      <c r="F103" s="71" t="n">
        <v>5180</v>
      </c>
      <c r="G103" s="71" t="s">
        <v>337</v>
      </c>
      <c r="H103" s="72" t="n">
        <v>5180</v>
      </c>
      <c r="I103" s="73" t="n">
        <v>1</v>
      </c>
    </row>
    <row r="104" customFormat="false" ht="15" hidden="false" customHeight="true" outlineLevel="0" collapsed="false">
      <c r="A104" s="69" t="n">
        <v>101</v>
      </c>
      <c r="B104" s="76" t="s">
        <v>447</v>
      </c>
      <c r="C104" s="77" t="s">
        <v>349</v>
      </c>
      <c r="D104" s="71" t="n">
        <v>1</v>
      </c>
      <c r="E104" s="71" t="s">
        <v>10</v>
      </c>
      <c r="F104" s="71" t="n">
        <v>1600</v>
      </c>
      <c r="G104" s="71" t="s">
        <v>337</v>
      </c>
      <c r="H104" s="72" t="n">
        <v>1600</v>
      </c>
      <c r="I104" s="73" t="n">
        <v>1</v>
      </c>
    </row>
    <row r="105" customFormat="false" ht="15" hidden="false" customHeight="true" outlineLevel="0" collapsed="false">
      <c r="A105" s="69" t="n">
        <v>102</v>
      </c>
      <c r="B105" s="76" t="s">
        <v>448</v>
      </c>
      <c r="C105" s="71" t="s">
        <v>392</v>
      </c>
      <c r="D105" s="71" t="n">
        <v>500</v>
      </c>
      <c r="E105" s="71" t="s">
        <v>339</v>
      </c>
      <c r="F105" s="71" t="n">
        <v>6550</v>
      </c>
      <c r="G105" s="71" t="s">
        <v>337</v>
      </c>
      <c r="H105" s="72" t="n">
        <v>13100</v>
      </c>
      <c r="I105" s="73" t="n">
        <v>1</v>
      </c>
    </row>
    <row r="106" customFormat="false" ht="15" hidden="false" customHeight="true" outlineLevel="0" collapsed="false">
      <c r="A106" s="69" t="n">
        <v>103</v>
      </c>
      <c r="B106" s="74" t="s">
        <v>449</v>
      </c>
      <c r="C106" s="77" t="s">
        <v>349</v>
      </c>
      <c r="D106" s="71"/>
      <c r="E106" s="71"/>
      <c r="F106" s="71" t="n">
        <v>1612.5</v>
      </c>
      <c r="G106" s="71" t="s">
        <v>337</v>
      </c>
      <c r="H106" s="72" t="n">
        <v>1612.5</v>
      </c>
      <c r="I106" s="73" t="n">
        <v>1</v>
      </c>
    </row>
    <row r="107" customFormat="false" ht="15" hidden="false" customHeight="true" outlineLevel="0" collapsed="false">
      <c r="A107" s="69" t="n">
        <v>104</v>
      </c>
      <c r="B107" s="70" t="s">
        <v>126</v>
      </c>
      <c r="C107" s="75" t="s">
        <v>345</v>
      </c>
      <c r="D107" s="71"/>
      <c r="E107" s="71"/>
      <c r="F107" s="71"/>
      <c r="G107" s="71"/>
      <c r="H107" s="72"/>
      <c r="I107" s="73" t="n">
        <v>1</v>
      </c>
    </row>
    <row r="108" customFormat="false" ht="15" hidden="false" customHeight="true" outlineLevel="0" collapsed="false">
      <c r="A108" s="69" t="n">
        <v>106</v>
      </c>
      <c r="B108" s="74" t="s">
        <v>450</v>
      </c>
      <c r="C108" s="71" t="s">
        <v>451</v>
      </c>
      <c r="D108" s="71" t="n">
        <v>500</v>
      </c>
      <c r="E108" s="71" t="s">
        <v>341</v>
      </c>
      <c r="F108" s="71" t="n">
        <v>4019</v>
      </c>
      <c r="G108" s="71" t="s">
        <v>337</v>
      </c>
      <c r="H108" s="72" t="n">
        <v>8038</v>
      </c>
      <c r="I108" s="73" t="n">
        <v>1</v>
      </c>
    </row>
    <row r="109" customFormat="false" ht="15" hidden="false" customHeight="true" outlineLevel="0" collapsed="false">
      <c r="A109" s="69" t="n">
        <v>107</v>
      </c>
      <c r="B109" s="70" t="s">
        <v>102</v>
      </c>
      <c r="C109" s="77" t="s">
        <v>349</v>
      </c>
      <c r="D109" s="71"/>
      <c r="E109" s="71"/>
      <c r="F109" s="71" t="n">
        <v>2025</v>
      </c>
      <c r="G109" s="71" t="s">
        <v>337</v>
      </c>
      <c r="H109" s="72" t="n">
        <v>2025</v>
      </c>
      <c r="I109" s="73" t="n">
        <v>1</v>
      </c>
    </row>
    <row r="110" customFormat="false" ht="15" hidden="false" customHeight="true" outlineLevel="0" collapsed="false">
      <c r="A110" s="69" t="n">
        <v>109</v>
      </c>
      <c r="B110" s="70" t="s">
        <v>153</v>
      </c>
      <c r="C110" s="77" t="s">
        <v>349</v>
      </c>
      <c r="D110" s="71"/>
      <c r="E110" s="71"/>
      <c r="F110" s="71" t="n">
        <v>8468</v>
      </c>
      <c r="G110" s="71" t="s">
        <v>337</v>
      </c>
      <c r="H110" s="72" t="n">
        <v>8468</v>
      </c>
      <c r="I110" s="73" t="n">
        <v>1</v>
      </c>
    </row>
    <row r="111" customFormat="false" ht="15" hidden="false" customHeight="true" outlineLevel="0" collapsed="false">
      <c r="A111" s="69" t="n">
        <v>113</v>
      </c>
      <c r="B111" s="74" t="s">
        <v>452</v>
      </c>
      <c r="C111" s="71" t="s">
        <v>453</v>
      </c>
      <c r="D111" s="71" t="n">
        <v>250</v>
      </c>
      <c r="E111" s="71" t="s">
        <v>341</v>
      </c>
      <c r="F111" s="71" t="n">
        <v>750</v>
      </c>
      <c r="G111" s="71" t="s">
        <v>337</v>
      </c>
      <c r="H111" s="72" t="n">
        <v>3000</v>
      </c>
      <c r="I111" s="73" t="n">
        <v>1</v>
      </c>
    </row>
    <row r="112" customFormat="false" ht="15" hidden="false" customHeight="true" outlineLevel="0" collapsed="false">
      <c r="A112" s="69" t="n">
        <v>115</v>
      </c>
      <c r="B112" s="70" t="s">
        <v>94</v>
      </c>
      <c r="C112" s="75" t="s">
        <v>345</v>
      </c>
      <c r="D112" s="71"/>
      <c r="E112" s="71"/>
      <c r="F112" s="71"/>
      <c r="G112" s="71"/>
      <c r="H112" s="72"/>
      <c r="I112" s="73" t="n">
        <v>1</v>
      </c>
    </row>
    <row r="113" customFormat="false" ht="15" hidden="false" customHeight="true" outlineLevel="0" collapsed="false">
      <c r="A113" s="69" t="n">
        <v>116</v>
      </c>
      <c r="B113" s="74" t="s">
        <v>454</v>
      </c>
      <c r="C113" s="75" t="s">
        <v>345</v>
      </c>
      <c r="D113" s="71"/>
      <c r="E113" s="71"/>
      <c r="F113" s="71"/>
      <c r="G113" s="71"/>
      <c r="H113" s="72"/>
      <c r="I113" s="73" t="n">
        <v>1</v>
      </c>
    </row>
    <row r="114" customFormat="false" ht="15" hidden="false" customHeight="true" outlineLevel="0" collapsed="false">
      <c r="A114" s="69" t="n">
        <v>117</v>
      </c>
      <c r="B114" s="74" t="s">
        <v>455</v>
      </c>
      <c r="C114" s="75" t="s">
        <v>345</v>
      </c>
      <c r="D114" s="71"/>
      <c r="E114" s="71"/>
      <c r="F114" s="71"/>
      <c r="G114" s="71"/>
      <c r="H114" s="72"/>
      <c r="I114" s="73" t="n">
        <v>1</v>
      </c>
    </row>
    <row r="115" customFormat="false" ht="15" hidden="false" customHeight="true" outlineLevel="0" collapsed="false">
      <c r="A115" s="69" t="n">
        <v>119</v>
      </c>
      <c r="B115" s="74" t="s">
        <v>456</v>
      </c>
      <c r="C115" s="71" t="s">
        <v>457</v>
      </c>
      <c r="D115" s="71" t="n">
        <v>300</v>
      </c>
      <c r="E115" s="71" t="s">
        <v>341</v>
      </c>
      <c r="F115" s="71" t="n">
        <v>7990</v>
      </c>
      <c r="G115" s="71" t="s">
        <v>337</v>
      </c>
      <c r="H115" s="72" t="n">
        <v>26633.3333333333</v>
      </c>
      <c r="I115" s="73" t="n">
        <v>1</v>
      </c>
    </row>
    <row r="116" customFormat="false" ht="15" hidden="false" customHeight="true" outlineLevel="0" collapsed="false">
      <c r="A116" s="69" t="n">
        <v>120</v>
      </c>
      <c r="B116" s="74" t="s">
        <v>458</v>
      </c>
      <c r="C116" s="75" t="s">
        <v>345</v>
      </c>
      <c r="D116" s="71"/>
      <c r="E116" s="71"/>
      <c r="F116" s="71"/>
      <c r="G116" s="71"/>
      <c r="H116" s="72"/>
      <c r="I116" s="73" t="n">
        <v>1</v>
      </c>
    </row>
    <row r="117" customFormat="false" ht="15" hidden="false" customHeight="true" outlineLevel="0" collapsed="false">
      <c r="A117" s="69" t="n">
        <v>121</v>
      </c>
      <c r="B117" s="70" t="s">
        <v>133</v>
      </c>
      <c r="C117" s="75" t="s">
        <v>345</v>
      </c>
      <c r="D117" s="71"/>
      <c r="E117" s="71"/>
      <c r="F117" s="71"/>
      <c r="G117" s="71"/>
      <c r="H117" s="72"/>
      <c r="I117" s="73" t="n">
        <v>1</v>
      </c>
    </row>
    <row r="118" customFormat="false" ht="15" hidden="false" customHeight="true" outlineLevel="0" collapsed="false">
      <c r="A118" s="69" t="n">
        <v>122</v>
      </c>
      <c r="B118" s="70" t="s">
        <v>24</v>
      </c>
      <c r="C118" s="75" t="s">
        <v>345</v>
      </c>
      <c r="D118" s="71"/>
      <c r="E118" s="71"/>
      <c r="F118" s="71"/>
      <c r="G118" s="71"/>
      <c r="H118" s="72"/>
      <c r="I118" s="73" t="n">
        <v>1</v>
      </c>
    </row>
    <row r="119" customFormat="false" ht="15" hidden="false" customHeight="true" outlineLevel="0" collapsed="false">
      <c r="A119" s="69" t="n">
        <v>125</v>
      </c>
      <c r="B119" s="70" t="s">
        <v>18</v>
      </c>
      <c r="C119" s="77" t="s">
        <v>349</v>
      </c>
      <c r="D119" s="71"/>
      <c r="E119" s="71"/>
      <c r="F119" s="71" t="n">
        <v>2565</v>
      </c>
      <c r="G119" s="71" t="s">
        <v>337</v>
      </c>
      <c r="H119" s="72" t="n">
        <v>2565</v>
      </c>
      <c r="I119" s="73" t="n">
        <v>1</v>
      </c>
    </row>
    <row r="120" customFormat="false" ht="15" hidden="false" customHeight="true" outlineLevel="0" collapsed="false">
      <c r="A120" s="69" t="n">
        <v>126</v>
      </c>
      <c r="B120" s="70" t="s">
        <v>65</v>
      </c>
      <c r="C120" s="77" t="s">
        <v>349</v>
      </c>
      <c r="D120" s="71"/>
      <c r="E120" s="71"/>
      <c r="F120" s="71" t="n">
        <v>1392.36</v>
      </c>
      <c r="G120" s="71" t="s">
        <v>337</v>
      </c>
      <c r="H120" s="72" t="n">
        <v>1392.36</v>
      </c>
      <c r="I120" s="73" t="n">
        <v>1</v>
      </c>
    </row>
    <row r="121" customFormat="false" ht="15" hidden="false" customHeight="true" outlineLevel="0" collapsed="false">
      <c r="A121" s="69" t="n">
        <v>127</v>
      </c>
      <c r="B121" s="74" t="s">
        <v>459</v>
      </c>
      <c r="C121" s="75" t="s">
        <v>345</v>
      </c>
      <c r="D121" s="71"/>
      <c r="E121" s="71"/>
      <c r="F121" s="71"/>
      <c r="G121" s="71"/>
      <c r="H121" s="72"/>
      <c r="I121" s="73" t="n">
        <v>1</v>
      </c>
    </row>
    <row r="122" customFormat="false" ht="15" hidden="false" customHeight="true" outlineLevel="0" collapsed="false">
      <c r="A122" s="69" t="n">
        <v>128</v>
      </c>
      <c r="B122" s="70" t="s">
        <v>11</v>
      </c>
      <c r="C122" s="77" t="s">
        <v>349</v>
      </c>
      <c r="D122" s="71"/>
      <c r="E122" s="71"/>
      <c r="F122" s="71" t="n">
        <v>14609.5</v>
      </c>
      <c r="G122" s="71" t="s">
        <v>337</v>
      </c>
      <c r="H122" s="72" t="n">
        <v>14609.5</v>
      </c>
      <c r="I122" s="73" t="n">
        <v>1</v>
      </c>
    </row>
    <row r="123" customFormat="false" ht="15" hidden="false" customHeight="true" outlineLevel="0" collapsed="false">
      <c r="A123" s="69" t="n">
        <v>129</v>
      </c>
      <c r="B123" s="70" t="s">
        <v>143</v>
      </c>
      <c r="C123" s="77" t="s">
        <v>349</v>
      </c>
      <c r="D123" s="71"/>
      <c r="E123" s="71"/>
      <c r="F123" s="71" t="n">
        <v>14609.5</v>
      </c>
      <c r="G123" s="71" t="s">
        <v>337</v>
      </c>
      <c r="H123" s="72" t="n">
        <v>14609.5</v>
      </c>
      <c r="I123" s="73" t="n">
        <v>1</v>
      </c>
    </row>
    <row r="124" customFormat="false" ht="15" hidden="false" customHeight="true" outlineLevel="0" collapsed="false">
      <c r="A124" s="69" t="n">
        <v>130</v>
      </c>
      <c r="B124" s="70" t="s">
        <v>146</v>
      </c>
      <c r="C124" s="75" t="s">
        <v>345</v>
      </c>
      <c r="D124" s="71"/>
      <c r="E124" s="71"/>
      <c r="F124" s="71" t="n">
        <v>950</v>
      </c>
      <c r="G124" s="71" t="s">
        <v>362</v>
      </c>
      <c r="H124" s="72" t="n">
        <v>950</v>
      </c>
      <c r="I124" s="73" t="n">
        <v>1</v>
      </c>
    </row>
    <row r="125" customFormat="false" ht="15" hidden="false" customHeight="true" outlineLevel="0" collapsed="false">
      <c r="A125" s="69" t="n">
        <v>131</v>
      </c>
      <c r="B125" s="70" t="s">
        <v>43</v>
      </c>
      <c r="C125" s="77" t="s">
        <v>349</v>
      </c>
      <c r="D125" s="71"/>
      <c r="E125" s="71"/>
      <c r="F125" s="71" t="n">
        <v>4564.5</v>
      </c>
      <c r="G125" s="71" t="s">
        <v>337</v>
      </c>
      <c r="H125" s="72" t="n">
        <v>4564.5</v>
      </c>
      <c r="I125" s="73" t="n">
        <v>1</v>
      </c>
    </row>
    <row r="126" customFormat="false" ht="15" hidden="false" customHeight="true" outlineLevel="0" collapsed="false">
      <c r="A126" s="69" t="n">
        <v>132</v>
      </c>
      <c r="B126" s="70" t="s">
        <v>123</v>
      </c>
      <c r="C126" s="77" t="s">
        <v>349</v>
      </c>
      <c r="D126" s="71"/>
      <c r="E126" s="71"/>
      <c r="F126" s="71" t="n">
        <v>2199</v>
      </c>
      <c r="G126" s="71" t="s">
        <v>337</v>
      </c>
      <c r="H126" s="72" t="n">
        <v>2199</v>
      </c>
      <c r="I126" s="73" t="n">
        <v>1</v>
      </c>
    </row>
    <row r="127" customFormat="false" ht="15" hidden="false" customHeight="true" outlineLevel="0" collapsed="false">
      <c r="A127" s="69" t="n">
        <v>134</v>
      </c>
      <c r="B127" s="74" t="s">
        <v>460</v>
      </c>
      <c r="C127" s="77" t="s">
        <v>349</v>
      </c>
      <c r="D127" s="71"/>
      <c r="E127" s="71"/>
      <c r="F127" s="71" t="n">
        <v>6552.5</v>
      </c>
      <c r="G127" s="71" t="s">
        <v>337</v>
      </c>
      <c r="H127" s="72" t="n">
        <v>6552.5</v>
      </c>
      <c r="I127" s="73" t="n">
        <v>1</v>
      </c>
    </row>
    <row r="128" customFormat="false" ht="15" hidden="false" customHeight="true" outlineLevel="0" collapsed="false">
      <c r="A128" s="69" t="n">
        <v>135</v>
      </c>
      <c r="B128" s="74" t="s">
        <v>461</v>
      </c>
      <c r="C128" s="75" t="s">
        <v>345</v>
      </c>
      <c r="D128" s="71"/>
      <c r="E128" s="71"/>
      <c r="F128" s="71"/>
      <c r="G128" s="71"/>
      <c r="H128" s="72"/>
      <c r="I128" s="73" t="n">
        <v>1</v>
      </c>
    </row>
    <row r="129" customFormat="false" ht="15" hidden="false" customHeight="true" outlineLevel="0" collapsed="false">
      <c r="A129" s="69" t="n">
        <v>136</v>
      </c>
      <c r="B129" s="76" t="s">
        <v>462</v>
      </c>
      <c r="C129" s="75" t="s">
        <v>345</v>
      </c>
      <c r="D129" s="71"/>
      <c r="E129" s="71"/>
      <c r="F129" s="71"/>
      <c r="G129" s="71"/>
      <c r="H129" s="72"/>
      <c r="I129" s="73" t="n">
        <v>1</v>
      </c>
    </row>
    <row r="130" customFormat="false" ht="15" hidden="false" customHeight="true" outlineLevel="0" collapsed="false">
      <c r="A130" s="69" t="n">
        <v>137</v>
      </c>
      <c r="B130" s="76" t="s">
        <v>463</v>
      </c>
      <c r="C130" s="77" t="s">
        <v>349</v>
      </c>
      <c r="D130" s="71"/>
      <c r="E130" s="71"/>
      <c r="F130" s="71" t="n">
        <v>1398</v>
      </c>
      <c r="G130" s="71" t="s">
        <v>337</v>
      </c>
      <c r="H130" s="72" t="n">
        <v>1398</v>
      </c>
      <c r="I130" s="73" t="n">
        <v>1</v>
      </c>
    </row>
    <row r="131" customFormat="false" ht="15" hidden="false" customHeight="true" outlineLevel="0" collapsed="false">
      <c r="A131" s="69" t="n">
        <v>138</v>
      </c>
      <c r="B131" s="70" t="s">
        <v>112</v>
      </c>
      <c r="C131" s="75" t="s">
        <v>345</v>
      </c>
      <c r="D131" s="71"/>
      <c r="E131" s="71"/>
      <c r="F131" s="71"/>
      <c r="G131" s="71"/>
      <c r="H131" s="72"/>
      <c r="I131" s="73" t="n">
        <v>1</v>
      </c>
    </row>
    <row r="132" customFormat="false" ht="15" hidden="false" customHeight="true" outlineLevel="0" collapsed="false">
      <c r="A132" s="69" t="n">
        <v>139</v>
      </c>
      <c r="B132" s="70" t="s">
        <v>464</v>
      </c>
      <c r="C132" s="75" t="s">
        <v>345</v>
      </c>
      <c r="D132" s="71"/>
      <c r="E132" s="71"/>
      <c r="F132" s="71"/>
      <c r="G132" s="71"/>
      <c r="H132" s="72"/>
      <c r="I132" s="73" t="n">
        <v>1</v>
      </c>
    </row>
    <row r="133" customFormat="false" ht="15" hidden="false" customHeight="true" outlineLevel="0" collapsed="false">
      <c r="A133" s="69" t="n">
        <v>140</v>
      </c>
      <c r="B133" s="70" t="s">
        <v>85</v>
      </c>
      <c r="C133" s="77" t="s">
        <v>349</v>
      </c>
      <c r="D133" s="71"/>
      <c r="E133" s="71"/>
      <c r="F133" s="71" t="n">
        <v>3989</v>
      </c>
      <c r="G133" s="71" t="s">
        <v>337</v>
      </c>
      <c r="H133" s="72" t="n">
        <v>3989</v>
      </c>
      <c r="I133" s="73" t="n">
        <v>1</v>
      </c>
    </row>
    <row r="134" customFormat="false" ht="15" hidden="false" customHeight="true" outlineLevel="0" collapsed="false">
      <c r="A134" s="69" t="n">
        <v>141</v>
      </c>
      <c r="B134" s="74" t="s">
        <v>465</v>
      </c>
      <c r="C134" s="71" t="s">
        <v>386</v>
      </c>
      <c r="D134" s="71" t="n">
        <v>200</v>
      </c>
      <c r="E134" s="71" t="s">
        <v>341</v>
      </c>
      <c r="F134" s="71" t="n">
        <v>3765</v>
      </c>
      <c r="G134" s="71" t="s">
        <v>337</v>
      </c>
      <c r="H134" s="72" t="n">
        <v>18825</v>
      </c>
      <c r="I134" s="73" t="n">
        <v>1</v>
      </c>
    </row>
    <row r="135" customFormat="false" ht="15" hidden="false" customHeight="true" outlineLevel="0" collapsed="false">
      <c r="A135" s="69" t="n">
        <v>142</v>
      </c>
      <c r="B135" s="70" t="s">
        <v>63</v>
      </c>
      <c r="C135" s="71" t="s">
        <v>466</v>
      </c>
      <c r="D135" s="71" t="n">
        <v>400</v>
      </c>
      <c r="E135" s="71" t="s">
        <v>341</v>
      </c>
      <c r="F135" s="71" t="n">
        <v>4650</v>
      </c>
      <c r="G135" s="71" t="s">
        <v>337</v>
      </c>
      <c r="H135" s="72" t="n">
        <v>11625</v>
      </c>
      <c r="I135" s="73" t="n">
        <v>1</v>
      </c>
    </row>
    <row r="136" customFormat="false" ht="15" hidden="false" customHeight="true" outlineLevel="0" collapsed="false">
      <c r="A136" s="69" t="n">
        <v>143</v>
      </c>
      <c r="B136" s="76" t="s">
        <v>467</v>
      </c>
      <c r="C136" s="71" t="s">
        <v>468</v>
      </c>
      <c r="D136" s="71" t="n">
        <v>7</v>
      </c>
      <c r="E136" s="71" t="s">
        <v>341</v>
      </c>
      <c r="F136" s="71" t="n">
        <v>209</v>
      </c>
      <c r="G136" s="71" t="s">
        <v>337</v>
      </c>
      <c r="H136" s="72" t="n">
        <v>29857.1428571429</v>
      </c>
      <c r="I136" s="73" t="n">
        <v>1</v>
      </c>
    </row>
    <row r="137" customFormat="false" ht="15" hidden="false" customHeight="true" outlineLevel="0" collapsed="false">
      <c r="A137" s="69" t="n">
        <v>144</v>
      </c>
      <c r="B137" s="70" t="s">
        <v>141</v>
      </c>
      <c r="C137" s="77" t="s">
        <v>349</v>
      </c>
      <c r="D137" s="71"/>
      <c r="E137" s="71"/>
      <c r="F137" s="71" t="n">
        <v>15656.5</v>
      </c>
      <c r="G137" s="71" t="s">
        <v>337</v>
      </c>
      <c r="H137" s="72" t="n">
        <v>15656.5</v>
      </c>
      <c r="I137" s="73" t="n">
        <v>1</v>
      </c>
    </row>
    <row r="138" customFormat="false" ht="15" hidden="false" customHeight="true" outlineLevel="0" collapsed="false">
      <c r="A138" s="69" t="n">
        <v>145</v>
      </c>
      <c r="B138" s="70" t="s">
        <v>211</v>
      </c>
      <c r="C138" s="77" t="s">
        <v>349</v>
      </c>
      <c r="D138" s="71"/>
      <c r="E138" s="71"/>
      <c r="F138" s="71" t="n">
        <v>13029.25</v>
      </c>
      <c r="G138" s="71" t="s">
        <v>337</v>
      </c>
      <c r="H138" s="72" t="n">
        <v>13029.25</v>
      </c>
      <c r="I138" s="73" t="n">
        <v>1</v>
      </c>
    </row>
    <row r="139" customFormat="false" ht="15" hidden="false" customHeight="true" outlineLevel="0" collapsed="false">
      <c r="A139" s="69" t="n">
        <v>146</v>
      </c>
      <c r="B139" s="76" t="s">
        <v>469</v>
      </c>
      <c r="C139" s="77" t="s">
        <v>349</v>
      </c>
      <c r="D139" s="71"/>
      <c r="E139" s="71"/>
      <c r="F139" s="71" t="n">
        <v>989</v>
      </c>
      <c r="G139" s="71" t="s">
        <v>337</v>
      </c>
      <c r="H139" s="72" t="n">
        <v>989</v>
      </c>
      <c r="I139" s="73" t="n">
        <v>1</v>
      </c>
    </row>
    <row r="140" customFormat="false" ht="15" hidden="false" customHeight="true" outlineLevel="0" collapsed="false">
      <c r="A140" s="69" t="n">
        <v>147</v>
      </c>
      <c r="B140" s="70" t="s">
        <v>89</v>
      </c>
      <c r="C140" s="77" t="s">
        <v>349</v>
      </c>
      <c r="D140" s="71"/>
      <c r="E140" s="71"/>
      <c r="F140" s="71" t="n">
        <v>2133</v>
      </c>
      <c r="G140" s="71" t="s">
        <v>337</v>
      </c>
      <c r="H140" s="72" t="n">
        <v>2133</v>
      </c>
      <c r="I140" s="73" t="n">
        <v>1</v>
      </c>
    </row>
    <row r="141" customFormat="false" ht="15" hidden="false" customHeight="true" outlineLevel="0" collapsed="false">
      <c r="A141" s="69" t="n">
        <v>149</v>
      </c>
      <c r="B141" s="70" t="s">
        <v>98</v>
      </c>
      <c r="C141" s="77" t="s">
        <v>349</v>
      </c>
      <c r="D141" s="71"/>
      <c r="E141" s="71"/>
      <c r="F141" s="71" t="n">
        <v>9535.5</v>
      </c>
      <c r="G141" s="71" t="s">
        <v>337</v>
      </c>
      <c r="H141" s="72" t="n">
        <v>9535.5</v>
      </c>
      <c r="I141" s="73" t="n">
        <v>1</v>
      </c>
    </row>
    <row r="142" customFormat="false" ht="15" hidden="false" customHeight="true" outlineLevel="0" collapsed="false">
      <c r="A142" s="69" t="n">
        <v>150</v>
      </c>
      <c r="B142" s="74" t="s">
        <v>470</v>
      </c>
      <c r="C142" s="77" t="s">
        <v>349</v>
      </c>
      <c r="D142" s="71"/>
      <c r="E142" s="71"/>
      <c r="F142" s="71" t="n">
        <v>10399</v>
      </c>
      <c r="G142" s="71" t="s">
        <v>337</v>
      </c>
      <c r="H142" s="72" t="n">
        <v>10399</v>
      </c>
      <c r="I142" s="73" t="n">
        <v>1</v>
      </c>
    </row>
    <row r="143" customFormat="false" ht="15" hidden="false" customHeight="true" outlineLevel="0" collapsed="false">
      <c r="A143" s="69" t="n">
        <v>151</v>
      </c>
      <c r="B143" s="74" t="s">
        <v>471</v>
      </c>
      <c r="C143" s="71" t="s">
        <v>472</v>
      </c>
      <c r="D143" s="71" t="n">
        <v>100</v>
      </c>
      <c r="E143" s="71" t="s">
        <v>341</v>
      </c>
      <c r="F143" s="71" t="n">
        <v>1866</v>
      </c>
      <c r="G143" s="71" t="s">
        <v>337</v>
      </c>
      <c r="H143" s="72" t="n">
        <v>18660</v>
      </c>
      <c r="I143" s="73" t="n">
        <v>1</v>
      </c>
    </row>
    <row r="144" customFormat="false" ht="15" hidden="false" customHeight="true" outlineLevel="0" collapsed="false">
      <c r="A144" s="69" t="n">
        <v>154</v>
      </c>
      <c r="B144" s="74" t="s">
        <v>473</v>
      </c>
      <c r="C144" s="71" t="s">
        <v>474</v>
      </c>
      <c r="D144" s="71" t="n">
        <v>454</v>
      </c>
      <c r="E144" s="71" t="s">
        <v>341</v>
      </c>
      <c r="F144" s="71" t="n">
        <v>2125</v>
      </c>
      <c r="G144" s="71" t="s">
        <v>337</v>
      </c>
      <c r="H144" s="72" t="n">
        <v>4680.61674008811</v>
      </c>
      <c r="I144" s="73" t="n">
        <v>1</v>
      </c>
    </row>
    <row r="145" customFormat="false" ht="15" hidden="false" customHeight="true" outlineLevel="0" collapsed="false">
      <c r="A145" s="69" t="n">
        <v>156</v>
      </c>
      <c r="B145" s="76" t="s">
        <v>475</v>
      </c>
      <c r="C145" s="77" t="s">
        <v>349</v>
      </c>
      <c r="D145" s="71"/>
      <c r="E145" s="71"/>
      <c r="F145" s="71" t="n">
        <v>1149</v>
      </c>
      <c r="G145" s="71" t="s">
        <v>337</v>
      </c>
      <c r="H145" s="72" t="n">
        <v>1149</v>
      </c>
      <c r="I145" s="73" t="n">
        <v>1</v>
      </c>
    </row>
    <row r="146" customFormat="false" ht="15" hidden="false" customHeight="true" outlineLevel="0" collapsed="false">
      <c r="A146" s="69" t="n">
        <v>157</v>
      </c>
      <c r="B146" s="76" t="s">
        <v>476</v>
      </c>
      <c r="C146" s="77" t="s">
        <v>349</v>
      </c>
      <c r="D146" s="71"/>
      <c r="E146" s="71"/>
      <c r="F146" s="71" t="n">
        <v>1249</v>
      </c>
      <c r="G146" s="71" t="s">
        <v>337</v>
      </c>
      <c r="H146" s="72" t="n">
        <v>1249</v>
      </c>
      <c r="I146" s="73" t="n">
        <v>1</v>
      </c>
    </row>
    <row r="147" customFormat="false" ht="15" hidden="false" customHeight="true" outlineLevel="0" collapsed="false">
      <c r="A147" s="69" t="n">
        <v>158</v>
      </c>
      <c r="B147" s="76" t="s">
        <v>477</v>
      </c>
      <c r="C147" s="71" t="s">
        <v>386</v>
      </c>
      <c r="D147" s="71" t="n">
        <v>15</v>
      </c>
      <c r="E147" s="71" t="s">
        <v>341</v>
      </c>
      <c r="F147" s="71" t="n">
        <v>599</v>
      </c>
      <c r="G147" s="71" t="s">
        <v>337</v>
      </c>
      <c r="H147" s="72" t="n">
        <v>39933.3333333333</v>
      </c>
      <c r="I147" s="73" t="n">
        <v>1</v>
      </c>
    </row>
    <row r="148" customFormat="false" ht="15" hidden="false" customHeight="true" outlineLevel="0" collapsed="false">
      <c r="A148" s="69" t="n">
        <v>159</v>
      </c>
      <c r="B148" s="70" t="s">
        <v>149</v>
      </c>
      <c r="C148" s="71" t="s">
        <v>472</v>
      </c>
      <c r="D148" s="71" t="n">
        <v>100</v>
      </c>
      <c r="E148" s="71" t="s">
        <v>341</v>
      </c>
      <c r="F148" s="71" t="n">
        <v>1866</v>
      </c>
      <c r="G148" s="71" t="s">
        <v>337</v>
      </c>
      <c r="H148" s="72" t="n">
        <v>18660</v>
      </c>
      <c r="I148" s="73" t="n">
        <v>1</v>
      </c>
    </row>
    <row r="149" customFormat="false" ht="15" hidden="false" customHeight="true" outlineLevel="0" collapsed="false">
      <c r="A149" s="69" t="n">
        <v>160</v>
      </c>
      <c r="B149" s="70" t="s">
        <v>27</v>
      </c>
      <c r="C149" s="77" t="s">
        <v>349</v>
      </c>
      <c r="D149" s="71"/>
      <c r="E149" s="71"/>
      <c r="F149" s="71" t="n">
        <v>1674</v>
      </c>
      <c r="G149" s="71" t="s">
        <v>337</v>
      </c>
      <c r="H149" s="72" t="n">
        <v>1674</v>
      </c>
      <c r="I149" s="73" t="n">
        <v>1</v>
      </c>
    </row>
    <row r="150" customFormat="false" ht="15" hidden="false" customHeight="true" outlineLevel="0" collapsed="false">
      <c r="A150" s="69" t="n">
        <v>161</v>
      </c>
      <c r="B150" s="70" t="s">
        <v>136</v>
      </c>
      <c r="C150" s="77" t="s">
        <v>349</v>
      </c>
      <c r="D150" s="71"/>
      <c r="E150" s="71"/>
      <c r="F150" s="71" t="n">
        <v>3395</v>
      </c>
      <c r="G150" s="71" t="s">
        <v>337</v>
      </c>
      <c r="H150" s="72" t="n">
        <v>3395</v>
      </c>
      <c r="I150" s="73" t="n">
        <v>1</v>
      </c>
    </row>
    <row r="151" customFormat="false" ht="15" hidden="false" customHeight="true" outlineLevel="0" collapsed="false">
      <c r="A151" s="69" t="n">
        <v>163</v>
      </c>
      <c r="B151" s="70" t="s">
        <v>151</v>
      </c>
      <c r="C151" s="77" t="s">
        <v>349</v>
      </c>
      <c r="D151" s="71"/>
      <c r="E151" s="71"/>
      <c r="F151" s="71" t="n">
        <v>10909.05</v>
      </c>
      <c r="G151" s="71" t="s">
        <v>337</v>
      </c>
      <c r="H151" s="72" t="n">
        <v>10909.05</v>
      </c>
      <c r="I151" s="73" t="n">
        <v>1</v>
      </c>
    </row>
    <row r="152" customFormat="false" ht="15" hidden="false" customHeight="true" outlineLevel="0" collapsed="false">
      <c r="A152" s="69" t="n">
        <v>164</v>
      </c>
      <c r="B152" s="70" t="s">
        <v>156</v>
      </c>
      <c r="C152" s="77" t="s">
        <v>349</v>
      </c>
      <c r="D152" s="71"/>
      <c r="E152" s="71"/>
      <c r="F152" s="71" t="n">
        <v>10766</v>
      </c>
      <c r="G152" s="71" t="s">
        <v>337</v>
      </c>
      <c r="H152" s="72" t="n">
        <v>10766</v>
      </c>
      <c r="I152" s="73" t="n">
        <v>1</v>
      </c>
    </row>
    <row r="153" customFormat="false" ht="15" hidden="false" customHeight="true" outlineLevel="0" collapsed="false">
      <c r="A153" s="69" t="n">
        <v>167</v>
      </c>
      <c r="B153" s="76" t="s">
        <v>478</v>
      </c>
      <c r="C153" s="77" t="s">
        <v>349</v>
      </c>
      <c r="D153" s="71"/>
      <c r="E153" s="71"/>
      <c r="F153" s="71" t="n">
        <v>649</v>
      </c>
      <c r="G153" s="71" t="s">
        <v>337</v>
      </c>
      <c r="H153" s="72" t="n">
        <v>649</v>
      </c>
      <c r="I153" s="73" t="n">
        <v>1</v>
      </c>
    </row>
    <row r="154" customFormat="false" ht="15" hidden="false" customHeight="true" outlineLevel="0" collapsed="false">
      <c r="A154" s="69" t="n">
        <v>168</v>
      </c>
      <c r="B154" s="74" t="s">
        <v>479</v>
      </c>
      <c r="C154" s="75" t="s">
        <v>345</v>
      </c>
      <c r="D154" s="71" t="n">
        <v>250</v>
      </c>
      <c r="E154" s="71" t="s">
        <v>341</v>
      </c>
      <c r="F154" s="71" t="n">
        <v>826</v>
      </c>
      <c r="G154" s="71" t="s">
        <v>480</v>
      </c>
      <c r="H154" s="72" t="n">
        <v>3304</v>
      </c>
      <c r="I154" s="73" t="n">
        <v>1</v>
      </c>
    </row>
    <row r="155" customFormat="false" ht="15" hidden="false" customHeight="true" outlineLevel="0" collapsed="false">
      <c r="A155" s="69" t="n">
        <v>169</v>
      </c>
      <c r="B155" s="74" t="s">
        <v>481</v>
      </c>
      <c r="C155" s="75" t="s">
        <v>345</v>
      </c>
      <c r="D155" s="71"/>
      <c r="E155" s="71"/>
      <c r="F155" s="71"/>
      <c r="G155" s="71"/>
      <c r="H155" s="72"/>
      <c r="I155" s="73" t="n">
        <v>1</v>
      </c>
    </row>
    <row r="156" customFormat="false" ht="15" hidden="false" customHeight="true" outlineLevel="0" collapsed="false">
      <c r="A156" s="69" t="n">
        <v>170</v>
      </c>
      <c r="B156" s="70" t="s">
        <v>482</v>
      </c>
      <c r="C156" s="75" t="s">
        <v>345</v>
      </c>
      <c r="D156" s="71"/>
      <c r="E156" s="71"/>
      <c r="F156" s="71"/>
      <c r="G156" s="71"/>
      <c r="H156" s="72"/>
      <c r="I156" s="73" t="n">
        <v>1</v>
      </c>
    </row>
    <row r="157" customFormat="false" ht="15" hidden="false" customHeight="true" outlineLevel="0" collapsed="false">
      <c r="A157" s="69" t="n">
        <v>171</v>
      </c>
      <c r="B157" s="74" t="s">
        <v>483</v>
      </c>
      <c r="C157" s="75" t="s">
        <v>345</v>
      </c>
      <c r="D157" s="71"/>
      <c r="E157" s="71"/>
      <c r="F157" s="71"/>
      <c r="G157" s="71"/>
      <c r="H157" s="72"/>
      <c r="I157" s="73" t="n">
        <v>1</v>
      </c>
    </row>
    <row r="158" customFormat="false" ht="15" hidden="false" customHeight="true" outlineLevel="0" collapsed="false">
      <c r="A158" s="69" t="n">
        <v>172</v>
      </c>
      <c r="B158" s="74" t="s">
        <v>484</v>
      </c>
      <c r="C158" s="75" t="s">
        <v>345</v>
      </c>
      <c r="D158" s="71"/>
      <c r="E158" s="71"/>
      <c r="F158" s="71"/>
      <c r="G158" s="71"/>
      <c r="H158" s="72"/>
      <c r="I158" s="73" t="n">
        <v>1</v>
      </c>
    </row>
    <row r="159" customFormat="false" ht="15" hidden="false" customHeight="true" outlineLevel="0" collapsed="false">
      <c r="A159" s="69" t="n">
        <v>173</v>
      </c>
      <c r="B159" s="74" t="s">
        <v>485</v>
      </c>
      <c r="C159" s="75" t="s">
        <v>345</v>
      </c>
      <c r="D159" s="71"/>
      <c r="E159" s="71"/>
      <c r="F159" s="71"/>
      <c r="G159" s="71"/>
      <c r="H159" s="72"/>
      <c r="I159" s="73" t="n">
        <v>1</v>
      </c>
    </row>
    <row r="160" customFormat="false" ht="15" hidden="false" customHeight="true" outlineLevel="0" collapsed="false">
      <c r="A160" s="69" t="n">
        <v>175</v>
      </c>
      <c r="B160" s="70" t="s">
        <v>486</v>
      </c>
      <c r="C160" s="71" t="s">
        <v>487</v>
      </c>
      <c r="D160" s="71" t="n">
        <v>150</v>
      </c>
      <c r="E160" s="71" t="s">
        <v>341</v>
      </c>
      <c r="F160" s="71" t="n">
        <v>995</v>
      </c>
      <c r="G160" s="71" t="s">
        <v>337</v>
      </c>
      <c r="H160" s="72" t="n">
        <v>6633.33333333333</v>
      </c>
      <c r="I160" s="73" t="n">
        <v>1</v>
      </c>
    </row>
    <row r="161" customFormat="false" ht="15" hidden="false" customHeight="true" outlineLevel="0" collapsed="false">
      <c r="A161" s="69" t="n">
        <v>176</v>
      </c>
      <c r="B161" s="70" t="s">
        <v>30</v>
      </c>
      <c r="C161" s="77" t="s">
        <v>349</v>
      </c>
      <c r="D161" s="71"/>
      <c r="E161" s="71"/>
      <c r="F161" s="71" t="n">
        <v>1390</v>
      </c>
      <c r="G161" s="71" t="s">
        <v>337</v>
      </c>
      <c r="H161" s="72" t="n">
        <v>1390</v>
      </c>
      <c r="I161" s="73" t="n">
        <v>5</v>
      </c>
    </row>
    <row r="162" customFormat="false" ht="15" hidden="false" customHeight="true" outlineLevel="0" collapsed="false">
      <c r="A162" s="69" t="n">
        <v>177</v>
      </c>
      <c r="B162" s="76" t="s">
        <v>488</v>
      </c>
      <c r="C162" s="71" t="s">
        <v>489</v>
      </c>
      <c r="D162" s="71" t="n">
        <v>1</v>
      </c>
      <c r="E162" s="71" t="s">
        <v>490</v>
      </c>
      <c r="F162" s="71" t="n">
        <v>7740</v>
      </c>
      <c r="G162" s="71" t="s">
        <v>337</v>
      </c>
      <c r="H162" s="72" t="n">
        <v>7740</v>
      </c>
      <c r="I162" s="73" t="n">
        <v>1</v>
      </c>
    </row>
    <row r="163" customFormat="false" ht="15" hidden="false" customHeight="true" outlineLevel="0" collapsed="false">
      <c r="A163" s="69" t="n">
        <v>178</v>
      </c>
      <c r="B163" s="76" t="s">
        <v>491</v>
      </c>
      <c r="C163" s="71" t="s">
        <v>384</v>
      </c>
      <c r="D163" s="71" t="n">
        <v>50</v>
      </c>
      <c r="E163" s="71" t="s">
        <v>341</v>
      </c>
      <c r="F163" s="71" t="n">
        <v>490</v>
      </c>
      <c r="G163" s="71" t="s">
        <v>337</v>
      </c>
      <c r="H163" s="72" t="n">
        <v>9800</v>
      </c>
      <c r="I163" s="73" t="n">
        <v>1</v>
      </c>
    </row>
    <row r="164" customFormat="false" ht="15" hidden="false" customHeight="true" outlineLevel="0" collapsed="false">
      <c r="A164" s="69" t="n">
        <v>179</v>
      </c>
      <c r="B164" s="70" t="s">
        <v>86</v>
      </c>
      <c r="C164" s="71" t="s">
        <v>492</v>
      </c>
      <c r="D164" s="71" t="n">
        <v>500</v>
      </c>
      <c r="E164" s="71" t="s">
        <v>341</v>
      </c>
      <c r="F164" s="71" t="n">
        <v>1324.98</v>
      </c>
      <c r="G164" s="71" t="s">
        <v>337</v>
      </c>
      <c r="H164" s="72" t="n">
        <v>2649.96</v>
      </c>
      <c r="I164" s="73" t="n">
        <v>1</v>
      </c>
    </row>
    <row r="165" customFormat="false" ht="15" hidden="false" customHeight="true" outlineLevel="0" collapsed="false">
      <c r="A165" s="69" t="n">
        <v>180</v>
      </c>
      <c r="B165" s="74" t="s">
        <v>493</v>
      </c>
      <c r="C165" s="71" t="s">
        <v>494</v>
      </c>
      <c r="D165" s="71" t="n">
        <v>750</v>
      </c>
      <c r="E165" s="71" t="s">
        <v>339</v>
      </c>
      <c r="F165" s="71" t="n">
        <v>4300</v>
      </c>
      <c r="G165" s="71" t="s">
        <v>337</v>
      </c>
      <c r="H165" s="72" t="n">
        <v>5733.33333333333</v>
      </c>
      <c r="I165" s="73" t="n">
        <v>1</v>
      </c>
    </row>
    <row r="166" customFormat="false" ht="15" hidden="false" customHeight="true" outlineLevel="0" collapsed="false">
      <c r="A166" s="69" t="n">
        <v>181</v>
      </c>
      <c r="B166" s="74" t="s">
        <v>495</v>
      </c>
      <c r="C166" s="77" t="s">
        <v>349</v>
      </c>
      <c r="D166" s="71"/>
      <c r="E166" s="71"/>
      <c r="F166" s="71" t="n">
        <v>5512.5</v>
      </c>
      <c r="G166" s="71" t="s">
        <v>337</v>
      </c>
      <c r="H166" s="72" t="n">
        <v>5512.5</v>
      </c>
      <c r="I166" s="73" t="n">
        <v>1</v>
      </c>
    </row>
    <row r="167" customFormat="false" ht="15" hidden="false" customHeight="true" outlineLevel="0" collapsed="false">
      <c r="A167" s="69" t="n">
        <v>182</v>
      </c>
      <c r="B167" s="70" t="s">
        <v>54</v>
      </c>
      <c r="C167" s="75" t="s">
        <v>345</v>
      </c>
      <c r="D167" s="71"/>
      <c r="E167" s="71"/>
      <c r="F167" s="71"/>
      <c r="G167" s="71"/>
      <c r="H167" s="72"/>
      <c r="I167" s="73" t="n">
        <v>1</v>
      </c>
    </row>
    <row r="168" customFormat="false" ht="15" hidden="false" customHeight="true" outlineLevel="0" collapsed="false">
      <c r="A168" s="69" t="n">
        <v>183</v>
      </c>
      <c r="B168" s="70" t="s">
        <v>76</v>
      </c>
      <c r="C168" s="71" t="s">
        <v>496</v>
      </c>
      <c r="D168" s="71" t="n">
        <v>750</v>
      </c>
      <c r="E168" s="71" t="s">
        <v>339</v>
      </c>
      <c r="F168" s="71" t="n">
        <v>5950</v>
      </c>
      <c r="G168" s="71" t="s">
        <v>337</v>
      </c>
      <c r="H168" s="72" t="n">
        <v>7933.33333333333</v>
      </c>
      <c r="I168" s="73" t="n">
        <v>1</v>
      </c>
    </row>
    <row r="169" customFormat="false" ht="15" hidden="false" customHeight="true" outlineLevel="0" collapsed="false">
      <c r="A169" s="69" t="n">
        <v>185</v>
      </c>
      <c r="B169" s="70" t="s">
        <v>113</v>
      </c>
      <c r="C169" s="71" t="s">
        <v>497</v>
      </c>
      <c r="D169" s="71" t="n">
        <v>750</v>
      </c>
      <c r="E169" s="71" t="s">
        <v>339</v>
      </c>
      <c r="F169" s="71" t="n">
        <v>4749</v>
      </c>
      <c r="G169" s="71" t="s">
        <v>337</v>
      </c>
      <c r="H169" s="72" t="n">
        <v>6332</v>
      </c>
      <c r="I169" s="73" t="n">
        <v>1</v>
      </c>
    </row>
    <row r="170" customFormat="false" ht="15" hidden="false" customHeight="true" outlineLevel="0" collapsed="false">
      <c r="A170" s="69" t="n">
        <v>186</v>
      </c>
      <c r="B170" s="70" t="s">
        <v>56</v>
      </c>
      <c r="C170" s="77" t="s">
        <v>349</v>
      </c>
      <c r="D170" s="71"/>
      <c r="E170" s="71"/>
      <c r="F170" s="71" t="n">
        <v>1234</v>
      </c>
      <c r="G170" s="71" t="s">
        <v>337</v>
      </c>
      <c r="H170" s="72" t="n">
        <v>1234</v>
      </c>
      <c r="I170" s="73" t="n">
        <v>1</v>
      </c>
    </row>
    <row r="171" customFormat="false" ht="15" hidden="false" customHeight="true" outlineLevel="0" collapsed="false">
      <c r="A171" s="69" t="n">
        <v>187</v>
      </c>
      <c r="B171" s="76" t="s">
        <v>498</v>
      </c>
      <c r="C171" s="77" t="s">
        <v>349</v>
      </c>
      <c r="D171" s="71"/>
      <c r="E171" s="71"/>
      <c r="F171" s="71" t="n">
        <v>3000</v>
      </c>
      <c r="G171" s="71" t="s">
        <v>337</v>
      </c>
      <c r="H171" s="72" t="n">
        <v>3000</v>
      </c>
      <c r="I171" s="73" t="n">
        <v>1</v>
      </c>
    </row>
    <row r="172" customFormat="false" ht="15" hidden="false" customHeight="true" outlineLevel="0" collapsed="false">
      <c r="A172" s="69" t="n">
        <v>188</v>
      </c>
      <c r="B172" s="76" t="s">
        <v>499</v>
      </c>
      <c r="C172" s="75" t="s">
        <v>345</v>
      </c>
      <c r="D172" s="71"/>
      <c r="E172" s="71"/>
      <c r="F172" s="71"/>
      <c r="G172" s="71"/>
      <c r="H172" s="72"/>
      <c r="I172" s="73" t="n">
        <v>1</v>
      </c>
    </row>
    <row r="173" customFormat="false" ht="15" hidden="false" customHeight="true" outlineLevel="0" collapsed="false">
      <c r="A173" s="69" t="n">
        <v>189</v>
      </c>
      <c r="B173" s="72" t="s">
        <v>500</v>
      </c>
      <c r="C173" s="71" t="s">
        <v>501</v>
      </c>
      <c r="D173" s="71" t="n">
        <v>30</v>
      </c>
      <c r="E173" s="71" t="s">
        <v>341</v>
      </c>
      <c r="F173" s="71" t="n">
        <v>287.28</v>
      </c>
      <c r="G173" s="71" t="s">
        <v>337</v>
      </c>
      <c r="H173" s="72" t="n">
        <v>9576</v>
      </c>
      <c r="I173" s="73" t="n">
        <v>80</v>
      </c>
    </row>
    <row r="174" customFormat="false" ht="15" hidden="false" customHeight="true" outlineLevel="0" collapsed="false">
      <c r="A174" s="69" t="n">
        <v>190</v>
      </c>
      <c r="B174" s="72" t="s">
        <v>502</v>
      </c>
      <c r="C174" s="71" t="s">
        <v>489</v>
      </c>
      <c r="D174" s="71" t="n">
        <v>1</v>
      </c>
      <c r="E174" s="71" t="s">
        <v>490</v>
      </c>
      <c r="F174" s="71" t="n">
        <v>7740</v>
      </c>
      <c r="G174" s="71" t="s">
        <v>337</v>
      </c>
      <c r="H174" s="72" t="n">
        <v>7740</v>
      </c>
      <c r="I174" s="73" t="n">
        <v>1</v>
      </c>
    </row>
    <row r="175" customFormat="false" ht="15" hidden="false" customHeight="true" outlineLevel="0" collapsed="false">
      <c r="A175" s="69" t="n">
        <v>191</v>
      </c>
      <c r="B175" s="72" t="s">
        <v>285</v>
      </c>
      <c r="C175" s="77" t="s">
        <v>349</v>
      </c>
      <c r="D175" s="71"/>
      <c r="E175" s="71"/>
      <c r="F175" s="71" t="n">
        <v>3999</v>
      </c>
      <c r="G175" s="71" t="s">
        <v>337</v>
      </c>
      <c r="H175" s="72" t="n">
        <v>3999</v>
      </c>
      <c r="I175" s="73" t="n">
        <v>1</v>
      </c>
    </row>
    <row r="176" customFormat="false" ht="15" hidden="false" customHeight="true" outlineLevel="0" collapsed="false">
      <c r="A176" s="69" t="n">
        <v>192</v>
      </c>
      <c r="B176" s="72" t="s">
        <v>138</v>
      </c>
      <c r="C176" s="77" t="s">
        <v>349</v>
      </c>
      <c r="D176" s="71"/>
      <c r="E176" s="71"/>
      <c r="F176" s="71" t="n">
        <v>2694.5</v>
      </c>
      <c r="G176" s="71" t="s">
        <v>337</v>
      </c>
      <c r="H176" s="72" t="n">
        <v>2694.5</v>
      </c>
      <c r="I176" s="73" t="n">
        <v>1</v>
      </c>
    </row>
    <row r="177" customFormat="false" ht="15" hidden="false" customHeight="true" outlineLevel="0" collapsed="false">
      <c r="A177" s="69" t="n">
        <v>193</v>
      </c>
      <c r="B177" s="72" t="s">
        <v>154</v>
      </c>
      <c r="C177" s="77" t="s">
        <v>349</v>
      </c>
      <c r="D177" s="71"/>
      <c r="E177" s="71"/>
      <c r="F177" s="71" t="n">
        <v>4889</v>
      </c>
      <c r="G177" s="71" t="s">
        <v>337</v>
      </c>
      <c r="H177" s="72" t="n">
        <v>4889</v>
      </c>
      <c r="I177" s="73" t="n">
        <v>1</v>
      </c>
    </row>
    <row r="178" customFormat="false" ht="15" hidden="false" customHeight="true" outlineLevel="0" collapsed="false">
      <c r="A178" s="69" t="n">
        <v>194</v>
      </c>
      <c r="B178" s="72" t="s">
        <v>150</v>
      </c>
      <c r="C178" s="75" t="s">
        <v>345</v>
      </c>
      <c r="D178" s="71"/>
      <c r="E178" s="71"/>
      <c r="F178" s="71"/>
      <c r="G178" s="71"/>
      <c r="H178" s="72"/>
      <c r="I178" s="73" t="n">
        <v>1</v>
      </c>
    </row>
    <row r="179" customFormat="false" ht="15" hidden="false" customHeight="true" outlineLevel="0" collapsed="false">
      <c r="A179" s="69" t="n">
        <v>195</v>
      </c>
      <c r="B179" s="72" t="s">
        <v>148</v>
      </c>
      <c r="C179" s="77" t="s">
        <v>349</v>
      </c>
      <c r="D179" s="71"/>
      <c r="E179" s="71"/>
      <c r="F179" s="71" t="n">
        <v>9807</v>
      </c>
      <c r="G179" s="71" t="s">
        <v>337</v>
      </c>
      <c r="H179" s="72" t="n">
        <v>9807</v>
      </c>
      <c r="I179" s="73" t="n">
        <v>1</v>
      </c>
    </row>
    <row r="180" customFormat="false" ht="15" hidden="false" customHeight="true" outlineLevel="0" collapsed="false">
      <c r="A180" s="69" t="n">
        <v>196</v>
      </c>
      <c r="B180" s="72" t="s">
        <v>42</v>
      </c>
      <c r="C180" s="71" t="s">
        <v>503</v>
      </c>
      <c r="D180" s="71" t="n">
        <v>219</v>
      </c>
      <c r="E180" s="71" t="s">
        <v>341</v>
      </c>
      <c r="F180" s="71" t="n">
        <v>1339</v>
      </c>
      <c r="G180" s="71" t="s">
        <v>337</v>
      </c>
      <c r="H180" s="72" t="n">
        <v>6114.15525114155</v>
      </c>
      <c r="I180" s="73" t="n">
        <v>55</v>
      </c>
    </row>
    <row r="181" customFormat="false" ht="15" hidden="false" customHeight="true" outlineLevel="0" collapsed="false">
      <c r="A181" s="69" t="n">
        <v>197</v>
      </c>
      <c r="B181" s="72" t="s">
        <v>212</v>
      </c>
      <c r="C181" s="77" t="s">
        <v>349</v>
      </c>
      <c r="D181" s="71"/>
      <c r="E181" s="71"/>
      <c r="F181" s="71" t="n">
        <v>11815</v>
      </c>
      <c r="G181" s="71" t="s">
        <v>337</v>
      </c>
      <c r="H181" s="72" t="n">
        <v>11815</v>
      </c>
      <c r="I181" s="73" t="n">
        <v>1</v>
      </c>
    </row>
    <row r="182" customFormat="false" ht="15" hidden="false" customHeight="true" outlineLevel="0" collapsed="false">
      <c r="A182" s="69" t="n">
        <v>198</v>
      </c>
      <c r="B182" s="72" t="s">
        <v>213</v>
      </c>
      <c r="C182" s="71" t="s">
        <v>504</v>
      </c>
      <c r="D182" s="71" t="n">
        <v>330</v>
      </c>
      <c r="E182" s="71" t="s">
        <v>341</v>
      </c>
      <c r="F182" s="71" t="n">
        <v>3550</v>
      </c>
      <c r="G182" s="71" t="s">
        <v>337</v>
      </c>
      <c r="H182" s="72" t="n">
        <v>10757.5757575758</v>
      </c>
      <c r="I182" s="73" t="n">
        <v>1</v>
      </c>
    </row>
    <row r="183" customFormat="false" ht="15" hidden="false" customHeight="true" outlineLevel="0" collapsed="false">
      <c r="A183" s="69" t="n">
        <v>199</v>
      </c>
      <c r="B183" s="72" t="s">
        <v>214</v>
      </c>
      <c r="C183" s="71" t="s">
        <v>505</v>
      </c>
      <c r="D183" s="71" t="n">
        <v>1</v>
      </c>
      <c r="E183" s="71" t="s">
        <v>10</v>
      </c>
      <c r="F183" s="71" t="n">
        <v>1990</v>
      </c>
      <c r="G183" s="71" t="s">
        <v>337</v>
      </c>
      <c r="H183" s="72" t="n">
        <v>1990</v>
      </c>
      <c r="I183" s="73" t="n">
        <v>1</v>
      </c>
    </row>
    <row r="184" customFormat="false" ht="15" hidden="false" customHeight="true" outlineLevel="0" collapsed="false">
      <c r="A184" s="69" t="n">
        <v>200</v>
      </c>
      <c r="B184" s="72" t="s">
        <v>506</v>
      </c>
      <c r="C184" s="75" t="s">
        <v>345</v>
      </c>
      <c r="D184" s="71"/>
      <c r="E184" s="71"/>
      <c r="F184" s="71"/>
      <c r="G184" s="71"/>
      <c r="H184" s="72"/>
      <c r="I184" s="73" t="n">
        <v>1</v>
      </c>
    </row>
    <row r="185" customFormat="false" ht="15" hidden="false" customHeight="true" outlineLevel="0" collapsed="false">
      <c r="A185" s="69" t="n">
        <v>201</v>
      </c>
      <c r="B185" s="72" t="s">
        <v>216</v>
      </c>
      <c r="C185" s="75" t="s">
        <v>345</v>
      </c>
      <c r="D185" s="71"/>
      <c r="E185" s="71"/>
      <c r="F185" s="71"/>
      <c r="G185" s="71"/>
      <c r="H185" s="72"/>
      <c r="I185" s="73" t="n">
        <v>1</v>
      </c>
    </row>
    <row r="186" customFormat="false" ht="15" hidden="false" customHeight="true" outlineLevel="0" collapsed="false">
      <c r="A186" s="69" t="n">
        <v>202</v>
      </c>
      <c r="B186" s="72" t="s">
        <v>218</v>
      </c>
      <c r="C186" s="71" t="s">
        <v>507</v>
      </c>
      <c r="D186" s="71" t="n">
        <v>150</v>
      </c>
      <c r="E186" s="71" t="s">
        <v>341</v>
      </c>
      <c r="F186" s="71" t="n">
        <v>4440</v>
      </c>
      <c r="G186" s="71" t="s">
        <v>337</v>
      </c>
      <c r="H186" s="72" t="n">
        <v>29600</v>
      </c>
      <c r="I186" s="73" t="n">
        <v>1</v>
      </c>
    </row>
    <row r="187" customFormat="false" ht="15" hidden="false" customHeight="true" outlineLevel="0" collapsed="false">
      <c r="A187" s="69" t="n">
        <v>203</v>
      </c>
      <c r="B187" s="72" t="s">
        <v>221</v>
      </c>
      <c r="C187" s="71" t="s">
        <v>508</v>
      </c>
      <c r="D187" s="71" t="n">
        <v>100</v>
      </c>
      <c r="E187" s="71" t="s">
        <v>341</v>
      </c>
      <c r="F187" s="71" t="n">
        <v>1790</v>
      </c>
      <c r="G187" s="71" t="s">
        <v>337</v>
      </c>
      <c r="H187" s="72" t="n">
        <v>17900</v>
      </c>
      <c r="I187" s="73" t="n">
        <v>1</v>
      </c>
    </row>
    <row r="188" customFormat="false" ht="15" hidden="false" customHeight="true" outlineLevel="0" collapsed="false">
      <c r="A188" s="69" t="n">
        <v>204</v>
      </c>
      <c r="B188" s="72" t="s">
        <v>45</v>
      </c>
      <c r="C188" s="71" t="s">
        <v>509</v>
      </c>
      <c r="D188" s="71" t="n">
        <v>444</v>
      </c>
      <c r="E188" s="71" t="s">
        <v>341</v>
      </c>
      <c r="F188" s="71" t="n">
        <v>4350</v>
      </c>
      <c r="G188" s="71" t="s">
        <v>337</v>
      </c>
      <c r="H188" s="72" t="n">
        <v>9797.2972972973</v>
      </c>
      <c r="I188" s="73" t="n">
        <v>350</v>
      </c>
    </row>
    <row r="189" customFormat="false" ht="15" hidden="false" customHeight="true" outlineLevel="0" collapsed="false">
      <c r="A189" s="69" t="n">
        <v>205</v>
      </c>
      <c r="B189" s="72" t="s">
        <v>510</v>
      </c>
      <c r="C189" s="75" t="s">
        <v>345</v>
      </c>
      <c r="D189" s="71"/>
      <c r="E189" s="71"/>
      <c r="F189" s="71"/>
      <c r="G189" s="71"/>
      <c r="H189" s="72"/>
      <c r="I189" s="73" t="n">
        <v>1</v>
      </c>
    </row>
    <row r="190" customFormat="false" ht="15" hidden="false" customHeight="true" outlineLevel="0" collapsed="false">
      <c r="A190" s="69" t="n">
        <v>206</v>
      </c>
      <c r="B190" s="72" t="s">
        <v>511</v>
      </c>
      <c r="C190" s="71" t="s">
        <v>512</v>
      </c>
      <c r="D190" s="71" t="n">
        <v>700</v>
      </c>
      <c r="E190" s="71" t="s">
        <v>513</v>
      </c>
      <c r="F190" s="71" t="n">
        <v>4400</v>
      </c>
      <c r="G190" s="71" t="s">
        <v>337</v>
      </c>
      <c r="H190" s="72" t="n">
        <v>6285.71428571429</v>
      </c>
      <c r="I190" s="73" t="n">
        <v>1</v>
      </c>
    </row>
    <row r="191" customFormat="false" ht="15" hidden="false" customHeight="true" outlineLevel="0" collapsed="false">
      <c r="A191" s="69" t="n">
        <v>207</v>
      </c>
      <c r="B191" s="72" t="s">
        <v>235</v>
      </c>
      <c r="C191" s="71" t="s">
        <v>514</v>
      </c>
      <c r="D191" s="71" t="n">
        <v>500</v>
      </c>
      <c r="E191" s="71" t="s">
        <v>513</v>
      </c>
      <c r="F191" s="71" t="n">
        <v>1450</v>
      </c>
      <c r="G191" s="71" t="s">
        <v>337</v>
      </c>
      <c r="H191" s="72" t="n">
        <v>2900</v>
      </c>
      <c r="I191" s="73" t="n">
        <v>1</v>
      </c>
    </row>
    <row r="192" customFormat="false" ht="15" hidden="false" customHeight="true" outlineLevel="0" collapsed="false">
      <c r="A192" s="69" t="n">
        <v>208</v>
      </c>
      <c r="B192" s="72" t="s">
        <v>233</v>
      </c>
      <c r="C192" s="77" t="s">
        <v>349</v>
      </c>
      <c r="D192" s="71" t="n">
        <v>30</v>
      </c>
      <c r="E192" s="71" t="s">
        <v>341</v>
      </c>
      <c r="F192" s="71" t="n">
        <v>1249</v>
      </c>
      <c r="G192" s="71" t="s">
        <v>337</v>
      </c>
      <c r="H192" s="72" t="n">
        <v>1249</v>
      </c>
      <c r="I192" s="73" t="n">
        <v>1</v>
      </c>
    </row>
    <row r="193" customFormat="false" ht="15" hidden="false" customHeight="true" outlineLevel="0" collapsed="false">
      <c r="A193" s="69" t="n">
        <v>209</v>
      </c>
      <c r="B193" s="72" t="s">
        <v>232</v>
      </c>
      <c r="C193" s="77" t="s">
        <v>349</v>
      </c>
      <c r="D193" s="71"/>
      <c r="E193" s="71"/>
      <c r="F193" s="71" t="n">
        <v>3974.75</v>
      </c>
      <c r="G193" s="71" t="s">
        <v>337</v>
      </c>
      <c r="H193" s="72" t="n">
        <v>3974.75</v>
      </c>
      <c r="I193" s="73" t="n">
        <v>1</v>
      </c>
    </row>
    <row r="194" customFormat="false" ht="15" hidden="false" customHeight="true" outlineLevel="0" collapsed="false">
      <c r="A194" s="69" t="n">
        <v>210</v>
      </c>
      <c r="B194" s="72" t="s">
        <v>248</v>
      </c>
      <c r="C194" s="71" t="s">
        <v>515</v>
      </c>
      <c r="D194" s="71" t="n">
        <v>750</v>
      </c>
      <c r="E194" s="71" t="s">
        <v>339</v>
      </c>
      <c r="F194" s="71" t="n">
        <v>1740</v>
      </c>
      <c r="G194" s="71" t="s">
        <v>337</v>
      </c>
      <c r="H194" s="72" t="n">
        <v>2320</v>
      </c>
      <c r="I194" s="73" t="n">
        <v>1</v>
      </c>
    </row>
    <row r="195" customFormat="false" ht="15" hidden="false" customHeight="true" outlineLevel="0" collapsed="false">
      <c r="A195" s="69" t="n">
        <v>211</v>
      </c>
      <c r="B195" s="72" t="s">
        <v>516</v>
      </c>
      <c r="C195" s="77" t="s">
        <v>349</v>
      </c>
      <c r="D195" s="71"/>
      <c r="E195" s="71"/>
      <c r="F195" s="71" t="n">
        <v>5390</v>
      </c>
      <c r="G195" s="71" t="s">
        <v>337</v>
      </c>
      <c r="H195" s="72" t="n">
        <v>5390</v>
      </c>
      <c r="I195" s="73" t="n">
        <v>1</v>
      </c>
    </row>
    <row r="196" customFormat="false" ht="15" hidden="false" customHeight="true" outlineLevel="0" collapsed="false">
      <c r="A196" s="69" t="n">
        <v>212</v>
      </c>
      <c r="B196" s="72" t="s">
        <v>517</v>
      </c>
      <c r="C196" s="71" t="s">
        <v>347</v>
      </c>
      <c r="D196" s="71" t="n">
        <v>20</v>
      </c>
      <c r="E196" s="71" t="s">
        <v>341</v>
      </c>
      <c r="F196" s="71" t="n">
        <v>949</v>
      </c>
      <c r="G196" s="71" t="s">
        <v>337</v>
      </c>
      <c r="H196" s="72" t="n">
        <v>47450</v>
      </c>
      <c r="I196" s="73" t="n">
        <v>1</v>
      </c>
    </row>
    <row r="197" customFormat="false" ht="15" hidden="false" customHeight="true" outlineLevel="0" collapsed="false">
      <c r="A197" s="69" t="n">
        <v>213</v>
      </c>
      <c r="B197" s="72" t="s">
        <v>518</v>
      </c>
      <c r="C197" s="71" t="s">
        <v>508</v>
      </c>
      <c r="D197" s="71" t="n">
        <v>820</v>
      </c>
      <c r="E197" s="71" t="s">
        <v>341</v>
      </c>
      <c r="F197" s="71" t="n">
        <v>3490</v>
      </c>
      <c r="G197" s="71" t="s">
        <v>337</v>
      </c>
      <c r="H197" s="72" t="n">
        <v>4256.09756097561</v>
      </c>
      <c r="I197" s="73" t="n">
        <v>1</v>
      </c>
    </row>
    <row r="198" customFormat="false" ht="15" hidden="false" customHeight="true" outlineLevel="0" collapsed="false">
      <c r="A198" s="69" t="n">
        <v>214</v>
      </c>
      <c r="B198" s="72" t="s">
        <v>519</v>
      </c>
      <c r="C198" s="71" t="s">
        <v>515</v>
      </c>
      <c r="D198" s="71" t="n">
        <v>750</v>
      </c>
      <c r="E198" s="71" t="s">
        <v>339</v>
      </c>
      <c r="F198" s="71" t="n">
        <v>1740</v>
      </c>
      <c r="G198" s="71" t="s">
        <v>337</v>
      </c>
      <c r="H198" s="72" t="n">
        <v>2320</v>
      </c>
      <c r="I198" s="73" t="n">
        <v>1</v>
      </c>
    </row>
    <row r="199" customFormat="false" ht="15" hidden="false" customHeight="true" outlineLevel="0" collapsed="false">
      <c r="A199" s="69" t="n">
        <v>215</v>
      </c>
      <c r="B199" s="72" t="s">
        <v>259</v>
      </c>
      <c r="C199" s="71" t="s">
        <v>520</v>
      </c>
      <c r="D199" s="71" t="n">
        <v>114</v>
      </c>
      <c r="E199" s="71" t="s">
        <v>341</v>
      </c>
      <c r="F199" s="71" t="n">
        <v>1458</v>
      </c>
      <c r="G199" s="71" t="s">
        <v>337</v>
      </c>
      <c r="H199" s="72" t="n">
        <v>12789.4736842105</v>
      </c>
      <c r="I199" s="73" t="n">
        <v>80</v>
      </c>
    </row>
    <row r="200" customFormat="false" ht="15" hidden="false" customHeight="true" outlineLevel="0" collapsed="false">
      <c r="A200" s="69" t="n">
        <v>216</v>
      </c>
      <c r="B200" s="72" t="s">
        <v>261</v>
      </c>
      <c r="C200" s="77" t="s">
        <v>349</v>
      </c>
      <c r="D200" s="71"/>
      <c r="E200" s="71"/>
      <c r="F200" s="71" t="n">
        <v>2792</v>
      </c>
      <c r="G200" s="71" t="s">
        <v>337</v>
      </c>
      <c r="H200" s="72" t="n">
        <v>2792</v>
      </c>
      <c r="I200" s="73" t="n">
        <v>1</v>
      </c>
    </row>
    <row r="201" customFormat="false" ht="15" hidden="false" customHeight="true" outlineLevel="0" collapsed="false">
      <c r="A201" s="69" t="n">
        <v>217</v>
      </c>
      <c r="B201" s="72" t="s">
        <v>270</v>
      </c>
      <c r="C201" s="77" t="s">
        <v>349</v>
      </c>
      <c r="D201" s="71"/>
      <c r="E201" s="71"/>
      <c r="F201" s="71" t="n">
        <v>2852.5</v>
      </c>
      <c r="G201" s="71" t="s">
        <v>337</v>
      </c>
      <c r="H201" s="72" t="n">
        <v>2852.5</v>
      </c>
      <c r="I201" s="73" t="n">
        <v>1</v>
      </c>
    </row>
    <row r="202" customFormat="false" ht="15" hidden="false" customHeight="true" outlineLevel="0" collapsed="false">
      <c r="A202" s="69" t="n">
        <v>218</v>
      </c>
      <c r="B202" s="72" t="s">
        <v>271</v>
      </c>
      <c r="C202" s="77" t="s">
        <v>349</v>
      </c>
      <c r="D202" s="71"/>
      <c r="E202" s="71"/>
      <c r="F202" s="71" t="n">
        <v>5390</v>
      </c>
      <c r="G202" s="71" t="s">
        <v>337</v>
      </c>
      <c r="H202" s="72" t="n">
        <v>5390</v>
      </c>
      <c r="I202" s="73" t="n">
        <v>1</v>
      </c>
    </row>
    <row r="203" customFormat="false" ht="15" hidden="false" customHeight="true" outlineLevel="0" collapsed="false">
      <c r="A203" s="69" t="n">
        <v>219</v>
      </c>
      <c r="B203" s="72" t="s">
        <v>278</v>
      </c>
      <c r="C203" s="71" t="s">
        <v>347</v>
      </c>
      <c r="D203" s="71" t="n">
        <v>20</v>
      </c>
      <c r="E203" s="71" t="s">
        <v>341</v>
      </c>
      <c r="F203" s="71" t="n">
        <v>949</v>
      </c>
      <c r="G203" s="71" t="s">
        <v>337</v>
      </c>
      <c r="H203" s="72" t="n">
        <v>47450</v>
      </c>
      <c r="I203" s="73" t="n">
        <v>1</v>
      </c>
    </row>
    <row r="204" customFormat="false" ht="15" hidden="false" customHeight="true" outlineLevel="0" collapsed="false">
      <c r="A204" s="69" t="n">
        <v>220</v>
      </c>
      <c r="B204" s="72" t="s">
        <v>287</v>
      </c>
      <c r="C204" s="75" t="s">
        <v>345</v>
      </c>
      <c r="D204" s="71"/>
      <c r="E204" s="71"/>
      <c r="F204" s="71"/>
      <c r="G204" s="71"/>
      <c r="H204" s="72"/>
      <c r="I204" s="73" t="n">
        <v>1</v>
      </c>
    </row>
    <row r="205" customFormat="false" ht="15" hidden="false" customHeight="true" outlineLevel="0" collapsed="false">
      <c r="A205" s="69" t="n">
        <v>221</v>
      </c>
      <c r="B205" s="72" t="s">
        <v>521</v>
      </c>
      <c r="C205" s="71" t="s">
        <v>522</v>
      </c>
      <c r="D205" s="71" t="n">
        <v>473</v>
      </c>
      <c r="E205" s="71" t="s">
        <v>339</v>
      </c>
      <c r="F205" s="71" t="n">
        <v>1599.02</v>
      </c>
      <c r="G205" s="71" t="s">
        <v>337</v>
      </c>
      <c r="H205" s="72" t="n">
        <v>3380.59196617336</v>
      </c>
      <c r="I205" s="73" t="n">
        <v>1</v>
      </c>
    </row>
    <row r="206" customFormat="false" ht="15" hidden="false" customHeight="true" outlineLevel="0" collapsed="false">
      <c r="A206" s="69" t="n">
        <v>222</v>
      </c>
      <c r="B206" s="72" t="s">
        <v>290</v>
      </c>
      <c r="C206" s="77" t="s">
        <v>349</v>
      </c>
      <c r="D206" s="71"/>
      <c r="E206" s="71"/>
      <c r="F206" s="71" t="n">
        <v>1749</v>
      </c>
      <c r="G206" s="71" t="s">
        <v>337</v>
      </c>
      <c r="H206" s="72" t="n">
        <v>1749</v>
      </c>
      <c r="I206" s="73" t="n">
        <v>1</v>
      </c>
    </row>
    <row r="207" customFormat="false" ht="15" hidden="false" customHeight="true" outlineLevel="0" collapsed="false">
      <c r="A207" s="69" t="n">
        <v>223</v>
      </c>
      <c r="B207" s="72" t="s">
        <v>523</v>
      </c>
      <c r="C207" s="77" t="s">
        <v>349</v>
      </c>
      <c r="D207" s="71"/>
      <c r="E207" s="71"/>
      <c r="F207" s="71" t="n">
        <v>4181</v>
      </c>
      <c r="G207" s="71" t="s">
        <v>337</v>
      </c>
      <c r="H207" s="72" t="n">
        <v>4181</v>
      </c>
      <c r="I207" s="73" t="n">
        <v>1</v>
      </c>
    </row>
    <row r="208" customFormat="false" ht="15" hidden="false" customHeight="true" outlineLevel="0" collapsed="false">
      <c r="A208" s="69" t="n">
        <v>224</v>
      </c>
      <c r="B208" s="72" t="s">
        <v>524</v>
      </c>
      <c r="C208" s="75" t="s">
        <v>345</v>
      </c>
      <c r="D208" s="71"/>
      <c r="E208" s="71"/>
      <c r="F208" s="71"/>
      <c r="G208" s="71"/>
      <c r="H208" s="72"/>
      <c r="I208" s="73" t="n">
        <v>1</v>
      </c>
    </row>
    <row r="209" customFormat="false" ht="15" hidden="false" customHeight="true" outlineLevel="0" collapsed="false">
      <c r="A209" s="69" t="n">
        <v>225</v>
      </c>
      <c r="B209" s="72" t="s">
        <v>306</v>
      </c>
      <c r="C209" s="75" t="s">
        <v>345</v>
      </c>
      <c r="D209" s="71" t="n">
        <v>400</v>
      </c>
      <c r="E209" s="71" t="s">
        <v>341</v>
      </c>
      <c r="F209" s="71" t="n">
        <v>1730</v>
      </c>
      <c r="G209" s="71" t="s">
        <v>362</v>
      </c>
      <c r="H209" s="72" t="n">
        <v>4325</v>
      </c>
      <c r="I209" s="73" t="n">
        <v>1</v>
      </c>
    </row>
    <row r="210" customFormat="false" ht="15" hidden="false" customHeight="true" outlineLevel="0" collapsed="false">
      <c r="A210" s="69" t="n">
        <v>226</v>
      </c>
      <c r="B210" s="72" t="s">
        <v>307</v>
      </c>
      <c r="C210" s="71" t="s">
        <v>512</v>
      </c>
      <c r="D210" s="71" t="n">
        <v>700</v>
      </c>
      <c r="E210" s="71" t="s">
        <v>513</v>
      </c>
      <c r="F210" s="71" t="n">
        <v>4529</v>
      </c>
      <c r="G210" s="71" t="s">
        <v>337</v>
      </c>
      <c r="H210" s="72" t="n">
        <v>6470</v>
      </c>
      <c r="I210" s="73" t="n">
        <v>1</v>
      </c>
    </row>
    <row r="211" customFormat="false" ht="15" hidden="false" customHeight="true" outlineLevel="0" collapsed="false">
      <c r="A211" s="69" t="n">
        <v>227</v>
      </c>
      <c r="B211" s="72" t="s">
        <v>310</v>
      </c>
      <c r="C211" s="71" t="s">
        <v>434</v>
      </c>
      <c r="D211" s="71" t="n">
        <v>220</v>
      </c>
      <c r="E211" s="71" t="s">
        <v>341</v>
      </c>
      <c r="F211" s="71" t="n">
        <v>1122</v>
      </c>
      <c r="G211" s="71" t="s">
        <v>337</v>
      </c>
      <c r="H211" s="72" t="n">
        <v>5100</v>
      </c>
      <c r="I211" s="73" t="n">
        <v>1</v>
      </c>
    </row>
    <row r="212" customFormat="false" ht="15" hidden="false" customHeight="true" outlineLevel="0" collapsed="false">
      <c r="A212" s="69" t="n">
        <v>228</v>
      </c>
      <c r="B212" s="72" t="s">
        <v>525</v>
      </c>
      <c r="C212" s="71" t="s">
        <v>526</v>
      </c>
      <c r="D212" s="71" t="n">
        <v>258</v>
      </c>
      <c r="E212" s="71" t="s">
        <v>341</v>
      </c>
      <c r="F212" s="71" t="n">
        <v>1345</v>
      </c>
      <c r="G212" s="71" t="s">
        <v>337</v>
      </c>
      <c r="H212" s="72" t="n">
        <v>5213.17829457364</v>
      </c>
      <c r="I212" s="73" t="n">
        <v>1</v>
      </c>
    </row>
    <row r="213" customFormat="false" ht="15" hidden="false" customHeight="true" outlineLevel="0" collapsed="false">
      <c r="A213" s="69" t="n">
        <v>229</v>
      </c>
      <c r="B213" s="72" t="s">
        <v>527</v>
      </c>
      <c r="C213" s="71" t="s">
        <v>528</v>
      </c>
      <c r="D213" s="71" t="n">
        <v>20</v>
      </c>
      <c r="E213" s="71" t="s">
        <v>395</v>
      </c>
      <c r="F213" s="71" t="n">
        <v>3541.73</v>
      </c>
      <c r="G213" s="71" t="s">
        <v>337</v>
      </c>
      <c r="H213" s="72" t="n">
        <v>177.0865</v>
      </c>
      <c r="I213" s="73" t="n">
        <v>1</v>
      </c>
    </row>
    <row r="214" customFormat="false" ht="15" hidden="false" customHeight="true" outlineLevel="0" collapsed="false">
      <c r="A214" s="69" t="n">
        <v>230</v>
      </c>
      <c r="B214" s="72" t="s">
        <v>322</v>
      </c>
      <c r="C214" s="71" t="s">
        <v>529</v>
      </c>
      <c r="D214" s="71" t="n">
        <v>25</v>
      </c>
      <c r="E214" s="71" t="s">
        <v>395</v>
      </c>
      <c r="F214" s="71" t="n">
        <v>1774.98</v>
      </c>
      <c r="G214" s="71" t="s">
        <v>337</v>
      </c>
      <c r="H214" s="72" t="n">
        <v>70.9992</v>
      </c>
      <c r="I214" s="73" t="n">
        <v>500</v>
      </c>
    </row>
    <row r="215" customFormat="false" ht="15" hidden="false" customHeight="true" outlineLevel="0" collapsed="false">
      <c r="A215" s="69" t="n">
        <v>231</v>
      </c>
      <c r="B215" s="72" t="s">
        <v>530</v>
      </c>
      <c r="C215" s="71" t="s">
        <v>508</v>
      </c>
      <c r="D215" s="71" t="n">
        <v>85</v>
      </c>
      <c r="E215" s="71" t="s">
        <v>341</v>
      </c>
      <c r="F215" s="71" t="n">
        <v>579</v>
      </c>
      <c r="G215" s="71" t="s">
        <v>337</v>
      </c>
      <c r="H215" s="72" t="n">
        <v>6811.76470588235</v>
      </c>
      <c r="I215" s="73" t="n">
        <v>1</v>
      </c>
    </row>
    <row r="216" customFormat="false" ht="15" hidden="false" customHeight="true" outlineLevel="0" collapsed="false">
      <c r="A216" s="69" t="n">
        <v>232</v>
      </c>
      <c r="B216" s="72" t="s">
        <v>531</v>
      </c>
      <c r="C216" s="75" t="s">
        <v>345</v>
      </c>
      <c r="D216" s="71"/>
      <c r="E216" s="71"/>
      <c r="F216" s="71"/>
      <c r="G216" s="71"/>
      <c r="H216" s="72"/>
      <c r="I216" s="73" t="n">
        <v>1</v>
      </c>
    </row>
    <row r="217" customFormat="false" ht="15" hidden="false" customHeight="true" outlineLevel="0" collapsed="false">
      <c r="A217" s="69" t="n">
        <v>233</v>
      </c>
      <c r="B217" s="72" t="s">
        <v>532</v>
      </c>
      <c r="C217" s="75" t="s">
        <v>345</v>
      </c>
      <c r="D217" s="71"/>
      <c r="E217" s="71"/>
      <c r="F217" s="71"/>
      <c r="G217" s="71"/>
      <c r="H217" s="72"/>
      <c r="I217" s="73" t="n">
        <v>1</v>
      </c>
    </row>
    <row r="218" customFormat="false" ht="15" hidden="false" customHeight="true" outlineLevel="0" collapsed="false">
      <c r="A218" s="69" t="n">
        <v>234</v>
      </c>
      <c r="B218" s="72" t="s">
        <v>533</v>
      </c>
      <c r="C218" s="77" t="s">
        <v>349</v>
      </c>
      <c r="D218" s="71" t="n">
        <v>20</v>
      </c>
      <c r="E218" s="71" t="s">
        <v>341</v>
      </c>
      <c r="F218" s="71" t="n">
        <v>4599</v>
      </c>
      <c r="G218" s="71" t="s">
        <v>337</v>
      </c>
      <c r="H218" s="72" t="n">
        <v>4599</v>
      </c>
      <c r="I218" s="73" t="n">
        <v>1</v>
      </c>
    </row>
    <row r="219" customFormat="false" ht="15" hidden="false" customHeight="true" outlineLevel="0" collapsed="false">
      <c r="A219" s="69" t="n">
        <v>235</v>
      </c>
      <c r="B219" s="72" t="s">
        <v>534</v>
      </c>
      <c r="C219" s="71" t="s">
        <v>404</v>
      </c>
      <c r="D219" s="71" t="n">
        <v>340</v>
      </c>
      <c r="E219" s="71" t="s">
        <v>341</v>
      </c>
      <c r="F219" s="71" t="n">
        <v>700</v>
      </c>
      <c r="G219" s="71" t="s">
        <v>337</v>
      </c>
      <c r="H219" s="72" t="n">
        <v>2058.82352941176</v>
      </c>
      <c r="I219" s="73" t="n">
        <v>1</v>
      </c>
    </row>
    <row r="220" customFormat="false" ht="15" hidden="false" customHeight="true" outlineLevel="0" collapsed="false">
      <c r="A220" s="69" t="n">
        <v>236</v>
      </c>
      <c r="B220" s="72" t="s">
        <v>535</v>
      </c>
      <c r="C220" s="71" t="s">
        <v>508</v>
      </c>
      <c r="D220" s="71" t="n">
        <v>400</v>
      </c>
      <c r="E220" s="71" t="s">
        <v>341</v>
      </c>
      <c r="F220" s="71" t="n">
        <v>3290</v>
      </c>
      <c r="G220" s="71" t="s">
        <v>337</v>
      </c>
      <c r="H220" s="72" t="n">
        <v>8225</v>
      </c>
      <c r="I220" s="73" t="n">
        <v>1</v>
      </c>
    </row>
    <row r="221" customFormat="false" ht="15" hidden="false" customHeight="true" outlineLevel="0" collapsed="false">
      <c r="A221" s="69" t="n">
        <v>237</v>
      </c>
      <c r="B221" s="72" t="s">
        <v>536</v>
      </c>
      <c r="C221" s="71" t="s">
        <v>537</v>
      </c>
      <c r="D221" s="71" t="n">
        <v>1</v>
      </c>
      <c r="E221" s="71" t="s">
        <v>490</v>
      </c>
      <c r="F221" s="71" t="n">
        <v>1890</v>
      </c>
      <c r="G221" s="71" t="s">
        <v>337</v>
      </c>
      <c r="H221" s="72" t="n">
        <v>1890</v>
      </c>
      <c r="I221" s="73" t="n">
        <v>1</v>
      </c>
    </row>
    <row r="222" customFormat="false" ht="15" hidden="false" customHeight="true" outlineLevel="0" collapsed="false">
      <c r="A222" s="69" t="n">
        <v>238</v>
      </c>
      <c r="B222" s="72" t="s">
        <v>538</v>
      </c>
      <c r="C222" s="75" t="s">
        <v>345</v>
      </c>
      <c r="D222" s="71"/>
      <c r="E222" s="71"/>
      <c r="F222" s="71"/>
      <c r="G222" s="71"/>
      <c r="H222" s="72"/>
      <c r="I222" s="73" t="n">
        <v>1</v>
      </c>
    </row>
    <row r="223" customFormat="false" ht="15" hidden="false" customHeight="true" outlineLevel="0" collapsed="false">
      <c r="A223" s="69" t="n">
        <v>239</v>
      </c>
      <c r="B223" s="72" t="s">
        <v>539</v>
      </c>
      <c r="C223" s="75" t="s">
        <v>345</v>
      </c>
      <c r="D223" s="71"/>
      <c r="E223" s="71"/>
      <c r="F223" s="71"/>
      <c r="G223" s="71"/>
      <c r="H223" s="72"/>
      <c r="I223" s="73" t="n">
        <v>1</v>
      </c>
    </row>
    <row r="224" customFormat="false" ht="15" hidden="false" customHeight="true" outlineLevel="0" collapsed="false">
      <c r="A224" s="69" t="n">
        <v>240</v>
      </c>
      <c r="B224" s="16" t="s">
        <v>66</v>
      </c>
      <c r="C224" s="80" t="s">
        <v>349</v>
      </c>
      <c r="D224" s="81" t="n">
        <v>300</v>
      </c>
      <c r="E224" s="81" t="s">
        <v>341</v>
      </c>
      <c r="F224" s="71" t="n">
        <v>5599</v>
      </c>
      <c r="G224" s="81" t="s">
        <v>337</v>
      </c>
      <c r="H224" s="72" t="n">
        <v>5599</v>
      </c>
      <c r="I224" s="73" t="n">
        <v>1</v>
      </c>
    </row>
    <row r="225" customFormat="false" ht="15" hidden="false" customHeight="true" outlineLevel="0" collapsed="false">
      <c r="A225" s="69" t="n">
        <v>241</v>
      </c>
      <c r="B225" s="72" t="s">
        <v>540</v>
      </c>
      <c r="C225" s="81" t="s">
        <v>347</v>
      </c>
      <c r="D225" s="81" t="n">
        <v>300</v>
      </c>
      <c r="E225" s="81" t="s">
        <v>513</v>
      </c>
      <c r="F225" s="71" t="n">
        <v>2104</v>
      </c>
      <c r="G225" s="81" t="s">
        <v>337</v>
      </c>
      <c r="H225" s="72" t="n">
        <v>7013.33333333333</v>
      </c>
      <c r="I225" s="73" t="n">
        <v>1</v>
      </c>
    </row>
    <row r="226" customFormat="false" ht="15" hidden="false" customHeight="true" outlineLevel="0" collapsed="false">
      <c r="A226" s="71" t="n">
        <v>242</v>
      </c>
      <c r="B226" s="71" t="s">
        <v>44</v>
      </c>
      <c r="C226" s="82" t="s">
        <v>345</v>
      </c>
      <c r="D226" s="81" t="n">
        <v>200</v>
      </c>
      <c r="E226" s="81" t="s">
        <v>341</v>
      </c>
      <c r="F226" s="81" t="n">
        <v>462</v>
      </c>
      <c r="G226" s="81" t="s">
        <v>362</v>
      </c>
      <c r="H226" s="83" t="n">
        <v>2310</v>
      </c>
      <c r="I226" s="73" t="n">
        <v>1</v>
      </c>
    </row>
    <row r="227" customFormat="false" ht="15" hidden="false" customHeight="true" outlineLevel="0" collapsed="false">
      <c r="A227" s="81" t="n">
        <v>243</v>
      </c>
      <c r="B227" s="71" t="s">
        <v>215</v>
      </c>
      <c r="C227" s="80" t="s">
        <v>349</v>
      </c>
      <c r="D227" s="81"/>
      <c r="E227" s="81"/>
      <c r="F227" s="81" t="n">
        <v>849</v>
      </c>
      <c r="G227" s="81" t="s">
        <v>337</v>
      </c>
      <c r="H227" s="83" t="n">
        <v>849</v>
      </c>
      <c r="I227" s="73" t="n">
        <v>1</v>
      </c>
    </row>
    <row r="228" customFormat="false" ht="15" hidden="false" customHeight="true" outlineLevel="0" collapsed="false">
      <c r="A228" s="81" t="n">
        <v>244</v>
      </c>
      <c r="B228" s="81" t="s">
        <v>222</v>
      </c>
      <c r="C228" s="81" t="s">
        <v>541</v>
      </c>
      <c r="D228" s="81" t="n">
        <v>250</v>
      </c>
      <c r="E228" s="81" t="s">
        <v>341</v>
      </c>
      <c r="F228" s="81" t="n">
        <v>648</v>
      </c>
      <c r="G228" s="81" t="s">
        <v>337</v>
      </c>
      <c r="H228" s="83" t="n">
        <v>2592</v>
      </c>
      <c r="I228" s="73" t="n">
        <v>1</v>
      </c>
    </row>
    <row r="229" customFormat="false" ht="15" hidden="false" customHeight="true" outlineLevel="0" collapsed="false">
      <c r="A229" s="81" t="n">
        <v>245</v>
      </c>
      <c r="B229" s="81" t="s">
        <v>224</v>
      </c>
      <c r="C229" s="81" t="s">
        <v>394</v>
      </c>
      <c r="D229" s="81" t="n">
        <v>100</v>
      </c>
      <c r="E229" s="81" t="s">
        <v>341</v>
      </c>
      <c r="F229" s="81" t="n">
        <v>2479</v>
      </c>
      <c r="G229" s="81" t="s">
        <v>337</v>
      </c>
      <c r="H229" s="83" t="n">
        <v>24790</v>
      </c>
      <c r="I229" s="73" t="n">
        <v>1</v>
      </c>
    </row>
    <row r="230" customFormat="false" ht="15" hidden="false" customHeight="true" outlineLevel="0" collapsed="false">
      <c r="A230" s="81" t="n">
        <v>246</v>
      </c>
      <c r="B230" s="81" t="s">
        <v>542</v>
      </c>
      <c r="C230" s="81" t="s">
        <v>543</v>
      </c>
      <c r="D230" s="81" t="n">
        <v>500</v>
      </c>
      <c r="E230" s="81" t="s">
        <v>339</v>
      </c>
      <c r="F230" s="81" t="n">
        <v>1390</v>
      </c>
      <c r="G230" s="81" t="s">
        <v>337</v>
      </c>
      <c r="H230" s="83" t="n">
        <v>2780</v>
      </c>
      <c r="I230" s="73" t="n">
        <v>1</v>
      </c>
    </row>
    <row r="231" customFormat="false" ht="15" hidden="false" customHeight="true" outlineLevel="0" collapsed="false">
      <c r="A231" s="81" t="n">
        <v>247</v>
      </c>
      <c r="B231" s="81" t="s">
        <v>544</v>
      </c>
      <c r="C231" s="81" t="s">
        <v>545</v>
      </c>
      <c r="D231" s="81" t="n">
        <v>500</v>
      </c>
      <c r="E231" s="81" t="s">
        <v>341</v>
      </c>
      <c r="F231" s="81" t="n">
        <v>519</v>
      </c>
      <c r="G231" s="81" t="s">
        <v>337</v>
      </c>
      <c r="H231" s="83" t="n">
        <v>1038</v>
      </c>
      <c r="I231" s="73" t="n">
        <v>1</v>
      </c>
    </row>
    <row r="232" customFormat="false" ht="15" hidden="false" customHeight="true" outlineLevel="0" collapsed="false">
      <c r="A232" s="81" t="n">
        <v>248</v>
      </c>
      <c r="B232" s="81" t="s">
        <v>546</v>
      </c>
      <c r="C232" s="80" t="s">
        <v>349</v>
      </c>
      <c r="D232" s="81"/>
      <c r="E232" s="81"/>
      <c r="F232" s="81" t="n">
        <v>11362.5</v>
      </c>
      <c r="G232" s="81" t="s">
        <v>337</v>
      </c>
      <c r="H232" s="83" t="n">
        <v>11362.5</v>
      </c>
      <c r="I232" s="73" t="n">
        <v>1</v>
      </c>
    </row>
    <row r="233" customFormat="false" ht="15" hidden="false" customHeight="true" outlineLevel="0" collapsed="false">
      <c r="A233" s="81" t="n">
        <v>249</v>
      </c>
      <c r="B233" s="71" t="s">
        <v>547</v>
      </c>
      <c r="C233" s="81" t="s">
        <v>526</v>
      </c>
      <c r="D233" s="81" t="n">
        <v>258</v>
      </c>
      <c r="E233" s="81" t="s">
        <v>341</v>
      </c>
      <c r="F233" s="81" t="n">
        <v>1345</v>
      </c>
      <c r="G233" s="81" t="s">
        <v>337</v>
      </c>
      <c r="H233" s="81" t="n">
        <v>5213.17829457364</v>
      </c>
      <c r="I233" s="73" t="n">
        <v>1</v>
      </c>
    </row>
    <row r="234" customFormat="false" ht="15" hidden="false" customHeight="true" outlineLevel="0" collapsed="false">
      <c r="A234" s="71" t="n">
        <v>250</v>
      </c>
      <c r="B234" s="71" t="s">
        <v>548</v>
      </c>
      <c r="C234" s="81" t="s">
        <v>549</v>
      </c>
      <c r="D234" s="81" t="n">
        <v>500</v>
      </c>
      <c r="E234" s="81" t="s">
        <v>339</v>
      </c>
      <c r="F234" s="81" t="n">
        <v>1290.3</v>
      </c>
      <c r="G234" s="81" t="s">
        <v>337</v>
      </c>
      <c r="H234" s="81" t="n">
        <v>2580.6</v>
      </c>
      <c r="I234" s="73" t="n">
        <v>1</v>
      </c>
    </row>
    <row r="235" customFormat="false" ht="15" hidden="false" customHeight="true" outlineLevel="0" collapsed="false">
      <c r="A235" s="81" t="n">
        <v>251</v>
      </c>
      <c r="B235" s="81" t="s">
        <v>317</v>
      </c>
      <c r="C235" s="81" t="s">
        <v>529</v>
      </c>
      <c r="D235" s="81" t="n">
        <v>500</v>
      </c>
      <c r="E235" s="81" t="s">
        <v>341</v>
      </c>
      <c r="F235" s="81" t="n">
        <v>9805</v>
      </c>
      <c r="G235" s="81" t="s">
        <v>337</v>
      </c>
      <c r="H235" s="81" t="n">
        <v>19610</v>
      </c>
      <c r="I235" s="73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5" activeCellId="0" sqref="D5"/>
    </sheetView>
  </sheetViews>
  <sheetFormatPr defaultColWidth="11.2890625" defaultRowHeight="15.7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57.86"/>
    <col collapsed="false" customWidth="true" hidden="false" outlineLevel="0" max="3" min="3" style="84" width="16.29"/>
    <col collapsed="false" customWidth="true" hidden="false" outlineLevel="0" max="4" min="4" style="84" width="13.71"/>
    <col collapsed="false" customWidth="true" hidden="false" outlineLevel="0" max="5" min="5" style="1" width="6.43"/>
    <col collapsed="false" customWidth="true" hidden="false" outlineLevel="0" max="6" min="6" style="1" width="17"/>
    <col collapsed="false" customWidth="true" hidden="false" outlineLevel="0" max="7" min="7" style="1" width="8"/>
    <col collapsed="false" customWidth="true" hidden="false" outlineLevel="0" max="8" min="8" style="1" width="7.29"/>
    <col collapsed="false" customWidth="true" hidden="false" outlineLevel="0" max="9" min="9" style="1" width="28.86"/>
    <col collapsed="false" customWidth="true" hidden="false" outlineLevel="0" max="10" min="10" style="1" width="8"/>
    <col collapsed="false" customWidth="false" hidden="false" outlineLevel="0" max="11" min="11" style="1" width="11.29"/>
    <col collapsed="false" customWidth="true" hidden="false" outlineLevel="0" max="12" min="12" style="1" width="5.71"/>
    <col collapsed="false" customWidth="false" hidden="false" outlineLevel="0" max="16384" min="13" style="1" width="11.29"/>
  </cols>
  <sheetData>
    <row r="1" customFormat="false" ht="24" hidden="false" customHeight="true" outlineLevel="0" collapsed="false">
      <c r="A1" s="3"/>
      <c r="B1" s="85" t="s">
        <v>0</v>
      </c>
      <c r="C1" s="5"/>
      <c r="D1" s="3"/>
      <c r="E1" s="3"/>
      <c r="F1" s="6"/>
    </row>
    <row r="2" customFormat="false" ht="16.5" hidden="false" customHeight="true" outlineLevel="0" collapsed="false">
      <c r="A2" s="86" t="s">
        <v>326</v>
      </c>
      <c r="B2" s="87" t="s">
        <v>550</v>
      </c>
      <c r="C2" s="86" t="s">
        <v>551</v>
      </c>
      <c r="D2" s="88" t="s">
        <v>552</v>
      </c>
      <c r="E2" s="3"/>
      <c r="F2" s="6"/>
    </row>
    <row r="3" customFormat="false" ht="28.5" hidden="false" customHeight="true" outlineLevel="0" collapsed="false">
      <c r="A3" s="89" t="n">
        <v>1</v>
      </c>
      <c r="B3" s="90" t="s">
        <v>5</v>
      </c>
      <c r="C3" s="91" t="n">
        <f aca="false">CARTA!F17-CARTA!F16</f>
        <v>1507.1076923077</v>
      </c>
      <c r="D3" s="92" t="n">
        <f aca="false">CARTA!E17</f>
        <v>1.6</v>
      </c>
      <c r="E3" s="3"/>
      <c r="F3" s="6"/>
    </row>
    <row r="4" customFormat="false" ht="14.25" hidden="false" customHeight="true" outlineLevel="0" collapsed="false">
      <c r="A4" s="93" t="n">
        <v>2</v>
      </c>
      <c r="B4" s="94" t="s">
        <v>39</v>
      </c>
      <c r="C4" s="95" t="n">
        <f aca="false">CARTA!F31-CARTA!F30</f>
        <v>2429.08984375</v>
      </c>
      <c r="D4" s="96" t="n">
        <f aca="false">CARTA!E31</f>
        <v>2.5</v>
      </c>
      <c r="E4" s="3"/>
      <c r="F4" s="6"/>
    </row>
    <row r="5" customFormat="false" ht="15" hidden="false" customHeight="true" outlineLevel="0" collapsed="false">
      <c r="A5" s="93" t="n">
        <v>3</v>
      </c>
      <c r="B5" s="94" t="s">
        <v>553</v>
      </c>
      <c r="C5" s="95" t="n">
        <f aca="false">CARTA!F46-CARTA!F45</f>
        <v>510.586041904762</v>
      </c>
      <c r="D5" s="96" t="n">
        <f aca="false">CARTA!E46</f>
        <v>1.6</v>
      </c>
      <c r="E5" s="3"/>
      <c r="F5" s="6"/>
    </row>
    <row r="6" customFormat="false" ht="17.25" hidden="false" customHeight="true" outlineLevel="0" collapsed="false">
      <c r="A6" s="89" t="n">
        <v>4</v>
      </c>
      <c r="B6" s="94" t="s">
        <v>62</v>
      </c>
      <c r="C6" s="95" t="n">
        <f aca="false">CARTA!F65-CARTA!F64</f>
        <v>1670.92634565</v>
      </c>
      <c r="D6" s="96" t="n">
        <f aca="false">CARTA!E65</f>
        <v>1.35</v>
      </c>
      <c r="E6" s="3"/>
      <c r="F6" s="6"/>
    </row>
    <row r="7" customFormat="false" ht="15" hidden="false" customHeight="true" outlineLevel="0" collapsed="false">
      <c r="A7" s="93" t="n">
        <v>5</v>
      </c>
      <c r="B7" s="94" t="s">
        <v>72</v>
      </c>
      <c r="C7" s="95" t="n">
        <f aca="false">CARTA!F81-CARTA!F80</f>
        <v>1613.08386833333</v>
      </c>
      <c r="D7" s="96" t="n">
        <f aca="false">CARTA!E81</f>
        <v>2.15</v>
      </c>
      <c r="E7" s="3"/>
      <c r="F7" s="6"/>
    </row>
    <row r="8" customFormat="false" ht="17.25" hidden="false" customHeight="true" outlineLevel="0" collapsed="false">
      <c r="A8" s="93" t="n">
        <v>6</v>
      </c>
      <c r="B8" s="94" t="s">
        <v>79</v>
      </c>
      <c r="C8" s="95" t="n">
        <f aca="false">CARTA!F95-CARTA!F94</f>
        <v>64.15902</v>
      </c>
      <c r="D8" s="96" t="n">
        <f aca="false">CARTA!E95</f>
        <v>1.2</v>
      </c>
      <c r="E8" s="3"/>
      <c r="F8" s="6"/>
    </row>
    <row r="9" customFormat="false" ht="17.25" hidden="false" customHeight="true" outlineLevel="0" collapsed="false">
      <c r="A9" s="89" t="n">
        <v>7</v>
      </c>
      <c r="B9" s="94" t="s">
        <v>84</v>
      </c>
      <c r="C9" s="95" t="n">
        <f aca="false">CARTA!F112-CARTA!F111</f>
        <v>1009.061235</v>
      </c>
      <c r="D9" s="96" t="n">
        <f aca="false">CARTA!E112</f>
        <v>0.9</v>
      </c>
      <c r="E9" s="3"/>
      <c r="F9" s="6"/>
    </row>
    <row r="10" customFormat="false" ht="17.25" hidden="false" customHeight="true" outlineLevel="0" collapsed="false">
      <c r="A10" s="93" t="n">
        <v>8</v>
      </c>
      <c r="B10" s="94" t="s">
        <v>88</v>
      </c>
      <c r="C10" s="95" t="n">
        <f aca="false">CARTA!F128-CARTA!F127</f>
        <v>476.56309</v>
      </c>
      <c r="D10" s="96" t="n">
        <f aca="false">CARTA!E128</f>
        <v>0.82</v>
      </c>
      <c r="E10" s="3"/>
      <c r="F10" s="6"/>
    </row>
    <row r="11" customFormat="false" ht="17.25" hidden="false" customHeight="true" outlineLevel="0" collapsed="false">
      <c r="A11" s="93" t="n">
        <v>9</v>
      </c>
      <c r="B11" s="94" t="s">
        <v>93</v>
      </c>
      <c r="C11" s="95" t="n">
        <f aca="false">CARTA!F143-CARTA!F142</f>
        <v>844.4046</v>
      </c>
      <c r="D11" s="96" t="n">
        <f aca="false">CARTA!E143</f>
        <v>1.3</v>
      </c>
      <c r="E11" s="3"/>
      <c r="F11" s="6"/>
    </row>
    <row r="12" customFormat="false" ht="17.25" hidden="false" customHeight="true" outlineLevel="0" collapsed="false">
      <c r="A12" s="89" t="n">
        <v>10</v>
      </c>
      <c r="B12" s="94" t="s">
        <v>96</v>
      </c>
      <c r="C12" s="95" t="n">
        <f aca="false">CARTA!F158-CARTA!F157</f>
        <v>16166.75905</v>
      </c>
      <c r="D12" s="96" t="n">
        <f aca="false">CARTA!E158</f>
        <v>2.6</v>
      </c>
      <c r="E12" s="3"/>
      <c r="F12" s="6"/>
    </row>
    <row r="13" customFormat="false" ht="17.25" hidden="false" customHeight="true" outlineLevel="0" collapsed="false">
      <c r="A13" s="93" t="n">
        <v>11</v>
      </c>
      <c r="B13" s="94" t="s">
        <v>100</v>
      </c>
      <c r="C13" s="95" t="n">
        <f aca="false">CARTA!F176-CARTA!F175</f>
        <v>832.293852</v>
      </c>
      <c r="D13" s="96" t="n">
        <f aca="false">CARTA!E176</f>
        <v>0.9</v>
      </c>
      <c r="E13" s="9"/>
      <c r="F13" s="6"/>
    </row>
    <row r="14" customFormat="false" ht="17.35" hidden="false" customHeight="false" outlineLevel="0" collapsed="false">
      <c r="A14" s="93" t="n">
        <v>12</v>
      </c>
      <c r="B14" s="94" t="s">
        <v>104</v>
      </c>
      <c r="C14" s="95" t="n">
        <f aca="false">CARTA!F192-CARTA!F191</f>
        <v>631.339565972222</v>
      </c>
      <c r="D14" s="96" t="n">
        <f aca="false">CARTA!E192</f>
        <v>1.25</v>
      </c>
      <c r="E14" s="8"/>
      <c r="F14" s="6"/>
    </row>
    <row r="15" customFormat="false" ht="17.35" hidden="false" customHeight="false" outlineLevel="0" collapsed="false">
      <c r="A15" s="97" t="n">
        <v>13</v>
      </c>
      <c r="B15" s="98" t="s">
        <v>108</v>
      </c>
      <c r="C15" s="99" t="e">
        <f aca="false">CARTA!F207-CARTA!F206</f>
        <v>#DIV/0!</v>
      </c>
      <c r="D15" s="100" t="n">
        <f aca="false">CARTA!E207</f>
        <v>1.6</v>
      </c>
      <c r="E15" s="8"/>
      <c r="F15" s="6"/>
    </row>
    <row r="16" customFormat="false" ht="17.35" hidden="false" customHeight="false" outlineLevel="0" collapsed="false">
      <c r="A16" s="93" t="n">
        <v>14</v>
      </c>
      <c r="B16" s="94" t="s">
        <v>111</v>
      </c>
      <c r="C16" s="95" t="n">
        <f aca="false">CARTA!F224-CARTA!F223</f>
        <v>571.622625</v>
      </c>
      <c r="D16" s="96" t="n">
        <f aca="false">CARTA!E224</f>
        <v>2.25</v>
      </c>
      <c r="E16" s="8"/>
      <c r="F16" s="6"/>
    </row>
    <row r="17" customFormat="false" ht="17.25" hidden="false" customHeight="true" outlineLevel="0" collapsed="false">
      <c r="A17" s="93" t="n">
        <v>15</v>
      </c>
      <c r="B17" s="94" t="s">
        <v>116</v>
      </c>
      <c r="C17" s="95" t="n">
        <f aca="false">CARTA!F239-CARTA!F238</f>
        <v>1754.19801333333</v>
      </c>
      <c r="D17" s="96" t="n">
        <f aca="false">CARTA!E239</f>
        <v>2.2</v>
      </c>
    </row>
    <row r="18" customFormat="false" ht="17.25" hidden="false" customHeight="true" outlineLevel="0" collapsed="false">
      <c r="A18" s="89" t="n">
        <v>16</v>
      </c>
      <c r="B18" s="94" t="s">
        <v>117</v>
      </c>
      <c r="C18" s="95" t="n">
        <f aca="false">CARTA!F253-CARTA!F252</f>
        <v>1594.26685964912</v>
      </c>
      <c r="D18" s="96" t="n">
        <f aca="false">CARTA!E253</f>
        <v>3.4</v>
      </c>
    </row>
    <row r="19" customFormat="false" ht="17.25" hidden="false" customHeight="true" outlineLevel="0" collapsed="false">
      <c r="A19" s="97" t="n">
        <v>17</v>
      </c>
      <c r="B19" s="98" t="s">
        <v>118</v>
      </c>
      <c r="C19" s="99" t="n">
        <f aca="false">CARTA!F266-CARTA!F265</f>
        <v>2819.4470625</v>
      </c>
      <c r="D19" s="100" t="n">
        <f aca="false">CARTA!E266</f>
        <v>1.35</v>
      </c>
    </row>
    <row r="20" customFormat="false" ht="17.25" hidden="false" customHeight="true" outlineLevel="0" collapsed="false">
      <c r="A20" s="93" t="n">
        <v>18</v>
      </c>
      <c r="B20" s="94" t="s">
        <v>120</v>
      </c>
      <c r="C20" s="95" t="e">
        <f aca="false">CARTA!F281-CARTA!F280</f>
        <v>#DIV/0!</v>
      </c>
      <c r="D20" s="96" t="n">
        <f aca="false">CARTA!E281</f>
        <v>1.6</v>
      </c>
    </row>
    <row r="21" customFormat="false" ht="17.25" hidden="false" customHeight="true" outlineLevel="0" collapsed="false">
      <c r="A21" s="89" t="n">
        <v>19</v>
      </c>
      <c r="B21" s="94" t="s">
        <v>125</v>
      </c>
      <c r="C21" s="95" t="n">
        <f aca="false">CARTA!F296-CARTA!F295</f>
        <v>1988.878</v>
      </c>
      <c r="D21" s="96" t="n">
        <f aca="false">CARTA!E296</f>
        <v>1.6</v>
      </c>
    </row>
    <row r="22" customFormat="false" ht="17.25" hidden="false" customHeight="true" outlineLevel="0" collapsed="false">
      <c r="A22" s="93" t="n">
        <v>20</v>
      </c>
      <c r="B22" s="94" t="s">
        <v>127</v>
      </c>
      <c r="C22" s="95" t="n">
        <f aca="false">CARTA!F314-CARTA!F313</f>
        <v>1076.71794871795</v>
      </c>
      <c r="D22" s="96" t="n">
        <f aca="false">CARTA!E314</f>
        <v>1.6</v>
      </c>
    </row>
    <row r="23" customFormat="false" ht="17.25" hidden="false" customHeight="true" outlineLevel="0" collapsed="false">
      <c r="A23" s="93" t="n">
        <v>21</v>
      </c>
      <c r="B23" s="94" t="s">
        <v>131</v>
      </c>
      <c r="C23" s="95" t="n">
        <f aca="false">CARTA!F331-CARTA!F330</f>
        <v>4854.97216666667</v>
      </c>
      <c r="D23" s="96" t="n">
        <f aca="false">CARTA!E331</f>
        <v>1</v>
      </c>
    </row>
    <row r="24" customFormat="false" ht="17.25" hidden="false" customHeight="true" outlineLevel="0" collapsed="false">
      <c r="A24" s="89" t="n">
        <v>22</v>
      </c>
      <c r="B24" s="94" t="s">
        <v>554</v>
      </c>
      <c r="C24" s="95" t="n">
        <f aca="false">CARTA!F346-CARTA!F345</f>
        <v>454.272291555555</v>
      </c>
      <c r="D24" s="96" t="n">
        <f aca="false">CARTA!E346</f>
        <v>1.6</v>
      </c>
    </row>
    <row r="25" customFormat="false" ht="17.25" hidden="false" customHeight="true" outlineLevel="0" collapsed="false">
      <c r="A25" s="93" t="n">
        <v>23</v>
      </c>
      <c r="B25" s="94" t="s">
        <v>555</v>
      </c>
      <c r="C25" s="95" t="n">
        <f aca="false">CARTA!F362-CARTA!F361</f>
        <v>648.95765</v>
      </c>
      <c r="D25" s="96" t="n">
        <f aca="false">CARTA!E362</f>
        <v>0.55</v>
      </c>
    </row>
    <row r="26" customFormat="false" ht="17.25" hidden="false" customHeight="true" outlineLevel="0" collapsed="false">
      <c r="A26" s="93" t="n">
        <v>24</v>
      </c>
      <c r="B26" s="94" t="s">
        <v>140</v>
      </c>
      <c r="C26" s="95" t="n">
        <f aca="false">CARTA!F377-CARTA!F376</f>
        <v>5886.536</v>
      </c>
      <c r="D26" s="96" t="n">
        <f aca="false">CARTA!E377</f>
        <v>1.6</v>
      </c>
    </row>
    <row r="27" customFormat="false" ht="17.25" hidden="false" customHeight="true" outlineLevel="0" collapsed="false">
      <c r="A27" s="89" t="n">
        <v>25</v>
      </c>
      <c r="B27" s="94" t="s">
        <v>142</v>
      </c>
      <c r="C27" s="95" t="n">
        <f aca="false">CARTA!F392-CARTA!F391</f>
        <v>3505.52</v>
      </c>
      <c r="D27" s="96" t="n">
        <f aca="false">CARTA!E392</f>
        <v>1.6</v>
      </c>
    </row>
    <row r="28" customFormat="false" ht="15" hidden="false" customHeight="true" outlineLevel="0" collapsed="false">
      <c r="A28" s="93" t="n">
        <v>26</v>
      </c>
      <c r="B28" s="94" t="s">
        <v>144</v>
      </c>
      <c r="C28" s="95" t="n">
        <f aca="false">CARTA!F407-CARTA!F406</f>
        <v>3066.19797647059</v>
      </c>
      <c r="D28" s="96" t="n">
        <f aca="false">CARTA!E407</f>
        <v>1.6</v>
      </c>
    </row>
    <row r="29" customFormat="false" ht="15" hidden="false" customHeight="true" outlineLevel="0" collapsed="false">
      <c r="A29" s="93" t="n">
        <v>27</v>
      </c>
      <c r="B29" s="94" t="s">
        <v>147</v>
      </c>
      <c r="C29" s="95" t="n">
        <f aca="false">CARTA!F428-CARTA!F427</f>
        <v>6646.96298</v>
      </c>
      <c r="D29" s="96" t="n">
        <f aca="false">CARTA!E428</f>
        <v>1.4</v>
      </c>
    </row>
    <row r="30" customFormat="false" ht="15" hidden="false" customHeight="true" outlineLevel="0" collapsed="false">
      <c r="A30" s="97" t="n">
        <v>28</v>
      </c>
      <c r="B30" s="98" t="s">
        <v>158</v>
      </c>
      <c r="C30" s="99" t="e">
        <f aca="false">CARTA!F443-CARTA!F442</f>
        <v>#DIV/0!</v>
      </c>
      <c r="D30" s="100" t="n">
        <f aca="false">CARTA!E443</f>
        <v>1.6</v>
      </c>
    </row>
    <row r="31" customFormat="false" ht="15" hidden="false" customHeight="true" outlineLevel="0" collapsed="false">
      <c r="A31" s="93" t="n">
        <v>29</v>
      </c>
      <c r="B31" s="94" t="s">
        <v>160</v>
      </c>
      <c r="C31" s="95" t="n">
        <f aca="false">CARTA!F456-CARTA!F455</f>
        <v>3345.4649321267</v>
      </c>
      <c r="D31" s="96" t="n">
        <f aca="false">CARTA!E456</f>
        <v>1.62</v>
      </c>
    </row>
    <row r="32" customFormat="false" ht="15" hidden="false" customHeight="true" outlineLevel="0" collapsed="false">
      <c r="A32" s="93" t="n">
        <v>30</v>
      </c>
      <c r="B32" s="94" t="s">
        <v>164</v>
      </c>
      <c r="C32" s="95" t="n">
        <f aca="false">CARTA!F469-CARTA!F468</f>
        <v>4933.01752147826</v>
      </c>
      <c r="D32" s="96" t="n">
        <f aca="false">CARTA!E469</f>
        <v>1.6</v>
      </c>
    </row>
    <row r="33" customFormat="false" ht="15" hidden="false" customHeight="true" outlineLevel="0" collapsed="false">
      <c r="A33" s="89" t="n">
        <v>31</v>
      </c>
      <c r="B33" s="94" t="s">
        <v>167</v>
      </c>
      <c r="C33" s="95" t="n">
        <f aca="false">CARTA!F485-CARTA!F484</f>
        <v>264.764979031579</v>
      </c>
      <c r="D33" s="96" t="n">
        <f aca="false">CARTA!E485</f>
        <v>1.6</v>
      </c>
    </row>
    <row r="34" customFormat="false" ht="15" hidden="false" customHeight="true" outlineLevel="0" collapsed="false">
      <c r="A34" s="93" t="n">
        <v>32</v>
      </c>
      <c r="B34" s="94" t="s">
        <v>169</v>
      </c>
      <c r="C34" s="95" t="n">
        <f aca="false">CARTA!F517-CARTA!F516</f>
        <v>916.5276</v>
      </c>
      <c r="D34" s="96" t="n">
        <f aca="false">CARTA!E517</f>
        <v>0.36</v>
      </c>
    </row>
    <row r="35" customFormat="false" ht="15" hidden="false" customHeight="true" outlineLevel="0" collapsed="false">
      <c r="A35" s="93" t="n">
        <v>33</v>
      </c>
      <c r="B35" s="94" t="s">
        <v>168</v>
      </c>
      <c r="C35" s="95" t="e">
        <f aca="false">carta!#ref!-carta!#ref!</f>
        <v>#NAME?</v>
      </c>
      <c r="D35" s="96" t="e">
        <f aca="false">carta!#ref!</f>
        <v>#NAME?</v>
      </c>
    </row>
    <row r="36" customFormat="false" ht="15" hidden="false" customHeight="true" outlineLevel="0" collapsed="false">
      <c r="A36" s="89" t="n">
        <v>34</v>
      </c>
      <c r="B36" s="94" t="s">
        <v>176</v>
      </c>
      <c r="C36" s="95" t="n">
        <f aca="false">CARTA!F531-CARTA!F530</f>
        <v>2587.69230769231</v>
      </c>
      <c r="D36" s="96" t="n">
        <f aca="false">CARTA!E531</f>
        <v>1.6</v>
      </c>
    </row>
    <row r="37" customFormat="false" ht="15" hidden="false" customHeight="true" outlineLevel="0" collapsed="false">
      <c r="A37" s="93" t="n">
        <v>35</v>
      </c>
      <c r="B37" s="94" t="s">
        <v>179</v>
      </c>
      <c r="C37" s="95" t="n">
        <f aca="false">CARTA!F548-CARTA!F547</f>
        <v>3154.80916923077</v>
      </c>
      <c r="D37" s="96" t="n">
        <f aca="false">CARTA!E548</f>
        <v>1.6</v>
      </c>
    </row>
    <row r="38" customFormat="false" ht="15" hidden="false" customHeight="true" outlineLevel="0" collapsed="false">
      <c r="A38" s="93" t="n">
        <v>36</v>
      </c>
      <c r="B38" s="94" t="s">
        <v>181</v>
      </c>
      <c r="C38" s="95" t="n">
        <f aca="false">CARTA!F564-CARTA!F563</f>
        <v>161.300577777778</v>
      </c>
      <c r="D38" s="96" t="n">
        <f aca="false">CARTA!E564</f>
        <v>1.6</v>
      </c>
    </row>
    <row r="39" customFormat="false" ht="15" hidden="false" customHeight="true" outlineLevel="0" collapsed="false">
      <c r="A39" s="89" t="n">
        <v>37</v>
      </c>
      <c r="B39" s="94" t="s">
        <v>184</v>
      </c>
      <c r="C39" s="95" t="n">
        <f aca="false">CARTA!F583-CARTA!F582</f>
        <v>23546.8052</v>
      </c>
      <c r="D39" s="96" t="n">
        <f aca="false">CARTA!E583</f>
        <v>1.6</v>
      </c>
    </row>
    <row r="40" customFormat="false" ht="15" hidden="false" customHeight="true" outlineLevel="0" collapsed="false">
      <c r="A40" s="101" t="n">
        <v>38</v>
      </c>
      <c r="B40" s="98" t="s">
        <v>187</v>
      </c>
      <c r="C40" s="99" t="e">
        <f aca="false">CARTA!F597-CARTA!F596</f>
        <v>#DIV/0!</v>
      </c>
      <c r="D40" s="100" t="n">
        <f aca="false">CARTA!E597</f>
        <v>1.6</v>
      </c>
    </row>
    <row r="41" customFormat="false" ht="15" hidden="false" customHeight="true" outlineLevel="0" collapsed="false">
      <c r="A41" s="101" t="n">
        <v>39</v>
      </c>
      <c r="B41" s="98" t="s">
        <v>191</v>
      </c>
      <c r="C41" s="99" t="e">
        <f aca="false">CARTA!F613-CARTA!F612</f>
        <v>#DIV/0!</v>
      </c>
      <c r="D41" s="100" t="n">
        <f aca="false">CARTA!E613</f>
        <v>1.6</v>
      </c>
    </row>
    <row r="42" customFormat="false" ht="15" hidden="false" customHeight="true" outlineLevel="0" collapsed="false">
      <c r="A42" s="97" t="n">
        <v>40</v>
      </c>
      <c r="B42" s="98" t="s">
        <v>192</v>
      </c>
      <c r="C42" s="99" t="e">
        <f aca="false">CARTA!F630-CARTA!F629</f>
        <v>#DIV/0!</v>
      </c>
      <c r="D42" s="100" t="n">
        <f aca="false">CARTA!E630</f>
        <v>1.6</v>
      </c>
    </row>
    <row r="43" customFormat="false" ht="15" hidden="false" customHeight="true" outlineLevel="0" collapsed="false">
      <c r="A43" s="93" t="n">
        <v>41</v>
      </c>
      <c r="B43" s="94" t="s">
        <v>194</v>
      </c>
      <c r="C43" s="95" t="n">
        <f aca="false">CARTA!F646-CARTA!F645</f>
        <v>5367.22333333334</v>
      </c>
      <c r="D43" s="96" t="n">
        <f aca="false">CARTA!E646</f>
        <v>1.6</v>
      </c>
    </row>
    <row r="44" customFormat="false" ht="15" hidden="false" customHeight="true" outlineLevel="0" collapsed="false">
      <c r="A44" s="93" t="n">
        <v>42</v>
      </c>
      <c r="B44" s="94" t="s">
        <v>199</v>
      </c>
      <c r="C44" s="95" t="n">
        <f aca="false">CARTA!F662-CARTA!F661</f>
        <v>0</v>
      </c>
      <c r="D44" s="96" t="n">
        <f aca="false">CARTA!E662</f>
        <v>1.6</v>
      </c>
    </row>
    <row r="45" customFormat="false" ht="15" hidden="false" customHeight="true" outlineLevel="0" collapsed="false">
      <c r="A45" s="89" t="n">
        <v>43</v>
      </c>
      <c r="B45" s="94" t="s">
        <v>201</v>
      </c>
      <c r="C45" s="95" t="n">
        <f aca="false">CARTA!F680-CARTA!F679</f>
        <v>2530.05796856915</v>
      </c>
      <c r="D45" s="96" t="n">
        <f aca="false">CARTA!E680</f>
        <v>1</v>
      </c>
    </row>
    <row r="46" customFormat="false" ht="15" hidden="false" customHeight="true" outlineLevel="0" collapsed="false">
      <c r="A46" s="93" t="n">
        <v>44</v>
      </c>
      <c r="B46" s="94" t="s">
        <v>205</v>
      </c>
      <c r="C46" s="95" t="n">
        <f aca="false">CARTA!F695-CARTA!F694</f>
        <v>2036.7783875</v>
      </c>
      <c r="D46" s="96" t="n">
        <f aca="false">CARTA!E695</f>
        <v>1.9</v>
      </c>
    </row>
    <row r="47" customFormat="false" ht="15" hidden="false" customHeight="true" outlineLevel="0" collapsed="false">
      <c r="A47" s="93" t="n">
        <v>45</v>
      </c>
      <c r="B47" s="94" t="s">
        <v>209</v>
      </c>
      <c r="C47" s="95" t="n">
        <f aca="false">CARTA!F714-CARTA!F713</f>
        <v>1748.99105454546</v>
      </c>
      <c r="D47" s="96" t="n">
        <f aca="false">CARTA!E714</f>
        <v>1.2</v>
      </c>
    </row>
    <row r="48" customFormat="false" ht="15" hidden="false" customHeight="true" outlineLevel="0" collapsed="false">
      <c r="A48" s="89" t="n">
        <v>46</v>
      </c>
      <c r="B48" s="94" t="s">
        <v>219</v>
      </c>
      <c r="C48" s="95" t="n">
        <f aca="false">CARTA!F730-CARTA!F729</f>
        <v>730.709056</v>
      </c>
      <c r="D48" s="96" t="n">
        <f aca="false">CARTA!E730</f>
        <v>1.6</v>
      </c>
    </row>
    <row r="49" customFormat="false" ht="15" hidden="false" customHeight="true" outlineLevel="0" collapsed="false">
      <c r="A49" s="93" t="n">
        <v>47</v>
      </c>
      <c r="B49" s="94" t="s">
        <v>220</v>
      </c>
      <c r="C49" s="95" t="n">
        <f aca="false">CARTA!F747-CARTA!F746</f>
        <v>1643.842641</v>
      </c>
      <c r="D49" s="96" t="n">
        <f aca="false">CARTA!E747</f>
        <v>2.1</v>
      </c>
    </row>
    <row r="50" customFormat="false" ht="15" hidden="false" customHeight="true" outlineLevel="0" collapsed="false">
      <c r="A50" s="93" t="n">
        <v>48</v>
      </c>
      <c r="B50" s="94" t="s">
        <v>223</v>
      </c>
      <c r="C50" s="95" t="n">
        <f aca="false">CARTA!F763-CARTA!F762</f>
        <v>2813.19668444445</v>
      </c>
      <c r="D50" s="96" t="n">
        <f aca="false">CARTA!E763</f>
        <v>1.6</v>
      </c>
    </row>
    <row r="51" customFormat="false" ht="15" hidden="false" customHeight="true" outlineLevel="0" collapsed="false">
      <c r="A51" s="89" t="n">
        <v>49</v>
      </c>
      <c r="B51" s="94" t="s">
        <v>225</v>
      </c>
      <c r="C51" s="95" t="n">
        <f aca="false">CARTA!F781-CARTA!F780</f>
        <v>1023.60878248123</v>
      </c>
      <c r="D51" s="96" t="n">
        <f aca="false">CARTA!E781</f>
        <v>0.7</v>
      </c>
    </row>
    <row r="52" customFormat="false" ht="15" hidden="false" customHeight="true" outlineLevel="0" collapsed="false">
      <c r="A52" s="93" t="n">
        <v>50</v>
      </c>
      <c r="B52" s="94" t="s">
        <v>227</v>
      </c>
      <c r="C52" s="95" t="n">
        <f aca="false">CARTA!F797-CARTA!F796</f>
        <v>1410.64007866667</v>
      </c>
      <c r="D52" s="96" t="n">
        <f aca="false">CARTA!E797</f>
        <v>2.3</v>
      </c>
    </row>
    <row r="53" customFormat="false" ht="15" hidden="false" customHeight="true" outlineLevel="0" collapsed="false">
      <c r="A53" s="93" t="n">
        <v>51</v>
      </c>
      <c r="B53" s="94" t="s">
        <v>556</v>
      </c>
      <c r="C53" s="95" t="n">
        <f aca="false">CARTA!F797-CARTA!F796</f>
        <v>1410.64007866667</v>
      </c>
      <c r="D53" s="96" t="n">
        <f aca="false">CARTA!E797</f>
        <v>2.3</v>
      </c>
    </row>
    <row r="54" customFormat="false" ht="15" hidden="false" customHeight="true" outlineLevel="0" collapsed="false">
      <c r="A54" s="89" t="n">
        <v>52</v>
      </c>
      <c r="B54" s="94" t="s">
        <v>229</v>
      </c>
      <c r="C54" s="95" t="n">
        <f aca="false">CARTA!F818-CARTA!F817</f>
        <v>3243.299448</v>
      </c>
      <c r="D54" s="96" t="n">
        <f aca="false">CARTA!E818</f>
        <v>1.6</v>
      </c>
    </row>
    <row r="55" customFormat="false" ht="15" hidden="false" customHeight="true" outlineLevel="0" collapsed="false">
      <c r="A55" s="93" t="n">
        <v>53</v>
      </c>
      <c r="B55" s="94" t="s">
        <v>242</v>
      </c>
      <c r="C55" s="95" t="n">
        <f aca="false">CARTA!F847-CARTA!F846</f>
        <v>241.947</v>
      </c>
      <c r="D55" s="96" t="n">
        <f aca="false">CARTA!E847</f>
        <v>1.6</v>
      </c>
    </row>
    <row r="56" customFormat="false" ht="15" hidden="false" customHeight="true" outlineLevel="0" collapsed="false">
      <c r="A56" s="93" t="n">
        <v>54</v>
      </c>
      <c r="B56" s="94" t="s">
        <v>247</v>
      </c>
      <c r="C56" s="95" t="n">
        <f aca="false">CARTA!F862-CARTA!F861</f>
        <v>991.432387076923</v>
      </c>
      <c r="D56" s="96" t="n">
        <f aca="false">CARTA!E862</f>
        <v>1.6</v>
      </c>
    </row>
    <row r="57" customFormat="false" ht="15" hidden="false" customHeight="true" outlineLevel="0" collapsed="false">
      <c r="A57" s="97" t="n">
        <v>55</v>
      </c>
      <c r="B57" s="98" t="s">
        <v>239</v>
      </c>
      <c r="C57" s="99" t="e">
        <f aca="false">CARTA!F832-CARTA!F831</f>
        <v>#DIV/0!</v>
      </c>
      <c r="D57" s="100" t="n">
        <f aca="false">CARTA!E832</f>
        <v>1.6</v>
      </c>
    </row>
    <row r="58" customFormat="false" ht="15" hidden="false" customHeight="true" outlineLevel="0" collapsed="false">
      <c r="A58" s="93" t="n">
        <v>56</v>
      </c>
      <c r="B58" s="94" t="s">
        <v>249</v>
      </c>
      <c r="C58" s="102" t="n">
        <f aca="false">CARTA!F876-CARTA!F875</f>
        <v>1628.118</v>
      </c>
      <c r="D58" s="96" t="n">
        <f aca="false">CARTA!E876</f>
        <v>1.6</v>
      </c>
    </row>
    <row r="59" customFormat="false" ht="15" hidden="false" customHeight="true" outlineLevel="0" collapsed="false">
      <c r="A59" s="93" t="n">
        <v>57</v>
      </c>
      <c r="B59" s="94" t="s">
        <v>557</v>
      </c>
      <c r="C59" s="102" t="n">
        <f aca="false">CARTA!F889-CARTA!F888</f>
        <v>1986.5696</v>
      </c>
      <c r="D59" s="96" t="n">
        <f aca="false">CARTA!E889</f>
        <v>1.6</v>
      </c>
    </row>
    <row r="60" customFormat="false" ht="15" hidden="false" customHeight="true" outlineLevel="0" collapsed="false">
      <c r="A60" s="89" t="n">
        <v>58</v>
      </c>
      <c r="B60" s="94" t="s">
        <v>258</v>
      </c>
      <c r="C60" s="102" t="n">
        <f aca="false">CARTA!F906-CARTA!F905</f>
        <v>2160.45974732163</v>
      </c>
      <c r="D60" s="96" t="n">
        <f aca="false">CARTA!E906</f>
        <v>1.6</v>
      </c>
    </row>
    <row r="61" customFormat="false" ht="15" hidden="false" customHeight="true" outlineLevel="0" collapsed="false">
      <c r="A61" s="93" t="n">
        <v>59</v>
      </c>
      <c r="B61" s="94" t="s">
        <v>263</v>
      </c>
      <c r="C61" s="102" t="n">
        <f aca="false">CARTA!F920-CARTA!F919</f>
        <v>596.6112</v>
      </c>
      <c r="D61" s="96" t="n">
        <f aca="false">CARTA!E920</f>
        <v>1.6</v>
      </c>
    </row>
    <row r="62" customFormat="false" ht="15" hidden="false" customHeight="true" outlineLevel="0" collapsed="false">
      <c r="A62" s="93" t="n">
        <v>60</v>
      </c>
      <c r="B62" s="94" t="s">
        <v>266</v>
      </c>
      <c r="C62" s="102" t="n">
        <f aca="false">CARTA!F937-CARTA!F936</f>
        <v>3251.364</v>
      </c>
      <c r="D62" s="96" t="n">
        <f aca="false">CARTA!E937</f>
        <v>1.6</v>
      </c>
    </row>
    <row r="63" customFormat="false" ht="15" hidden="false" customHeight="true" outlineLevel="0" collapsed="false">
      <c r="A63" s="89" t="n">
        <v>61</v>
      </c>
      <c r="B63" s="94" t="s">
        <v>276</v>
      </c>
      <c r="C63" s="102" t="n">
        <f aca="false">CARTA!F951-CARTA!F950</f>
        <v>1944.58688</v>
      </c>
      <c r="D63" s="96" t="n">
        <f aca="false">CARTA!E951</f>
        <v>1.6</v>
      </c>
    </row>
    <row r="64" customFormat="false" ht="15" hidden="false" customHeight="true" outlineLevel="0" collapsed="false">
      <c r="A64" s="93" t="n">
        <v>62</v>
      </c>
      <c r="B64" s="94" t="s">
        <v>279</v>
      </c>
      <c r="C64" s="102" t="n">
        <f aca="false">CARTA!F965-CARTA!F964</f>
        <v>4677.584</v>
      </c>
      <c r="D64" s="96" t="n">
        <f aca="false">CARTA!E965</f>
        <v>1.6</v>
      </c>
    </row>
    <row r="65" customFormat="false" ht="15" hidden="false" customHeight="true" outlineLevel="0" collapsed="false">
      <c r="A65" s="93" t="n">
        <v>63</v>
      </c>
      <c r="B65" s="94" t="s">
        <v>284</v>
      </c>
      <c r="C65" s="102" t="n">
        <f aca="false">CARTA!F977-CARTA!F976</f>
        <v>1067.6292</v>
      </c>
      <c r="D65" s="96" t="n">
        <f aca="false">CARTA!E977</f>
        <v>1.6</v>
      </c>
    </row>
    <row r="66" customFormat="false" ht="15" hidden="false" customHeight="true" outlineLevel="0" collapsed="false">
      <c r="A66" s="97" t="n">
        <v>64</v>
      </c>
      <c r="B66" s="98" t="s">
        <v>286</v>
      </c>
      <c r="C66" s="103" t="e">
        <f aca="false">CARTA!F990-CARTA!F989</f>
        <v>#DIV/0!</v>
      </c>
      <c r="D66" s="100" t="n">
        <f aca="false">CARTA!E990</f>
        <v>1.6</v>
      </c>
    </row>
    <row r="67" customFormat="false" ht="15" hidden="false" customHeight="true" outlineLevel="0" collapsed="false">
      <c r="A67" s="101" t="n">
        <v>65</v>
      </c>
      <c r="B67" s="98" t="s">
        <v>289</v>
      </c>
      <c r="C67" s="103" t="e">
        <f aca="false">CARTA!F1007-CARTA!F1006</f>
        <v>#DIV/0!</v>
      </c>
      <c r="D67" s="100" t="n">
        <f aca="false">CARTA!E1007</f>
        <v>1.6</v>
      </c>
    </row>
    <row r="68" customFormat="false" ht="15" hidden="false" customHeight="true" outlineLevel="0" collapsed="false">
      <c r="A68" s="101" t="n">
        <v>66</v>
      </c>
      <c r="B68" s="98" t="s">
        <v>293</v>
      </c>
      <c r="C68" s="103" t="e">
        <f aca="false">CARTA!F1021-CARTA!F1020</f>
        <v>#DIV/0!</v>
      </c>
      <c r="D68" s="100" t="n">
        <f aca="false">CARTA!E1021</f>
        <v>1.6</v>
      </c>
    </row>
    <row r="69" customFormat="false" ht="15" hidden="false" customHeight="true" outlineLevel="0" collapsed="false">
      <c r="A69" s="97" t="n">
        <v>67</v>
      </c>
      <c r="B69" s="98" t="s">
        <v>295</v>
      </c>
      <c r="C69" s="103" t="e">
        <f aca="false">CARTA!F1034-CARTA!F1033</f>
        <v>#DIV/0!</v>
      </c>
      <c r="D69" s="100" t="n">
        <f aca="false">CARTA!E1034</f>
        <v>1.6</v>
      </c>
    </row>
    <row r="70" customFormat="false" ht="15" hidden="false" customHeight="true" outlineLevel="0" collapsed="false">
      <c r="A70" s="101" t="n">
        <v>68</v>
      </c>
      <c r="B70" s="98" t="s">
        <v>297</v>
      </c>
      <c r="C70" s="103" t="e">
        <f aca="false">CARTA!F1048-CARTA!F1047</f>
        <v>#DIV/0!</v>
      </c>
      <c r="D70" s="100" t="n">
        <f aca="false">CARTA!E1048</f>
        <v>1.6</v>
      </c>
    </row>
    <row r="71" customFormat="false" ht="15" hidden="false" customHeight="true" outlineLevel="0" collapsed="false">
      <c r="A71" s="101" t="n">
        <v>69</v>
      </c>
      <c r="B71" s="98" t="s">
        <v>300</v>
      </c>
      <c r="C71" s="103" t="e">
        <f aca="false">CARTA!F1060-CARTA!F1059</f>
        <v>#DIV/0!</v>
      </c>
      <c r="D71" s="100" t="n">
        <f aca="false">CARTA!E1060</f>
        <v>1.6</v>
      </c>
    </row>
    <row r="72" customFormat="false" ht="15" hidden="false" customHeight="true" outlineLevel="0" collapsed="false">
      <c r="A72" s="89" t="n">
        <v>70</v>
      </c>
      <c r="B72" s="94" t="s">
        <v>301</v>
      </c>
      <c r="C72" s="102" t="n">
        <f aca="false">CARTA!F1080-CARTA!F1079</f>
        <v>9795.9662396525</v>
      </c>
      <c r="D72" s="96" t="n">
        <f aca="false">CARTA!E1080</f>
        <v>1.6</v>
      </c>
    </row>
    <row r="73" customFormat="false" ht="15" hidden="false" customHeight="true" outlineLevel="0" collapsed="false">
      <c r="A73" s="93" t="n">
        <v>71</v>
      </c>
      <c r="B73" s="94" t="s">
        <v>308</v>
      </c>
      <c r="C73" s="102" t="n">
        <f aca="false">CARTA!F1097-CARTA!F1096</f>
        <v>6810.29659809091</v>
      </c>
      <c r="D73" s="96" t="n">
        <f aca="false">CARTA!E1097</f>
        <v>1.6</v>
      </c>
    </row>
    <row r="74" customFormat="false" ht="15" hidden="false" customHeight="true" outlineLevel="0" collapsed="false">
      <c r="A74" s="93" t="n">
        <v>72</v>
      </c>
      <c r="B74" s="94" t="s">
        <v>312</v>
      </c>
      <c r="C74" s="102" t="n">
        <f aca="false">CARTA!F1114-CARTA!F1113</f>
        <v>872.768719230769</v>
      </c>
      <c r="D74" s="96" t="n">
        <f aca="false">CARTA!E1114</f>
        <v>1.6</v>
      </c>
    </row>
    <row r="75" customFormat="false" ht="15" hidden="false" customHeight="true" outlineLevel="0" collapsed="false">
      <c r="A75" s="89" t="n">
        <v>73</v>
      </c>
      <c r="B75" s="94" t="s">
        <v>558</v>
      </c>
      <c r="C75" s="102" t="n">
        <f aca="false">CARTA!F1132-CARTA!F1131</f>
        <v>3775.325154</v>
      </c>
      <c r="D75" s="96" t="n">
        <f aca="false">CARTA!E1132</f>
        <v>1.6</v>
      </c>
    </row>
    <row r="76" customFormat="false" ht="15" hidden="false" customHeight="true" outlineLevel="0" collapsed="false">
      <c r="A76" s="93" t="n">
        <v>74</v>
      </c>
      <c r="B76" s="94" t="s">
        <v>318</v>
      </c>
      <c r="C76" s="102" t="n">
        <f aca="false">CARTA!F1147-CARTA!F1146</f>
        <v>3521.01601050256</v>
      </c>
      <c r="D76" s="96" t="n">
        <f aca="false">CARTA!E1147</f>
        <v>1.6</v>
      </c>
    </row>
    <row r="77" customFormat="false" ht="15" hidden="false" customHeight="true" outlineLevel="0" collapsed="false">
      <c r="A77" s="93" t="n">
        <v>75</v>
      </c>
      <c r="B77" s="94" t="s">
        <v>319</v>
      </c>
      <c r="C77" s="102" t="n">
        <f aca="false">CARTA!F1162-CARTA!F1161</f>
        <v>4172.90666666667</v>
      </c>
      <c r="D77" s="96" t="n">
        <f aca="false">CARTA!E1162</f>
        <v>1.6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2001-12-08T03:13:00Z</dcterms:created>
  <dc:creator>pc</dc:creator>
  <dc:description/>
  <dc:language>en-US</dc:language>
  <cp:lastModifiedBy/>
  <cp:lastPrinted>2007-10-09T04:17:00Z</cp:lastPrinted>
  <dcterms:modified xsi:type="dcterms:W3CDTF">2024-03-26T13:09:04Z</dcterms:modified>
  <cp:revision>701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DD369952AB424211BB7984F8804F6FDF_13</vt:lpwstr>
  </property>
  <property fmtid="{D5CDD505-2E9C-101B-9397-08002B2CF9AE}" pid="3" name="KSOProductBuildVer">
    <vt:lpwstr>1033-11.1.0.11698</vt:lpwstr>
  </property>
</Properties>
</file>