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fijespurath/Downloads/"/>
    </mc:Choice>
  </mc:AlternateContent>
  <xr:revisionPtr revIDLastSave="0" documentId="13_ncr:1_{9575AA79-142F-8046-BD0B-D42C19C515F8}" xr6:coauthVersionLast="47" xr6:coauthVersionMax="47" xr10:uidLastSave="{00000000-0000-0000-0000-000000000000}"/>
  <bookViews>
    <workbookView xWindow="0" yWindow="500" windowWidth="38400" windowHeight="21100" activeTab="8" xr2:uid="{00000000-000D-0000-FFFF-FFFF00000000}"/>
  </bookViews>
  <sheets>
    <sheet name="KPI" sheetId="7" r:id="rId1"/>
    <sheet name="Rating" sheetId="8" r:id="rId2"/>
    <sheet name="Gender" sheetId="9" r:id="rId3"/>
    <sheet name="Education by Atrition" sheetId="10" r:id="rId4"/>
    <sheet name="Attrition by Job" sheetId="11" r:id="rId5"/>
    <sheet name="Dept wise Attrition" sheetId="12" r:id="rId6"/>
    <sheet name="Attrition by Age group" sheetId="14" r:id="rId7"/>
    <sheet name="Attrition by Marital Status" sheetId="15" r:id="rId8"/>
    <sheet name="Dashboard" sheetId="4" r:id="rId9"/>
  </sheets>
  <definedNames>
    <definedName name="_xlchart.v1.0" hidden="1">'Attrition by Job'!$D$4:$D$12</definedName>
    <definedName name="_xlchart.v1.1" hidden="1">'Attrition by Job'!$E$4:$E$12</definedName>
    <definedName name="_xlchart.v1.4" hidden="1">'Attrition by Job'!$D$4:$D$12</definedName>
    <definedName name="_xlchart.v1.5" hidden="1">'Attrition by Job'!$E$4:$E$12</definedName>
    <definedName name="_xlchart.v2.2" hidden="1">'Attrition by Marital Status'!$D$4:$D$6</definedName>
    <definedName name="_xlchart.v2.3" hidden="1">'Attrition by Marital Status'!$E$4:$E$6</definedName>
    <definedName name="_xlchart.v2.6" hidden="1">'Attrition by Marital Status'!$D$4:$D$6</definedName>
    <definedName name="_xlchart.v2.7" hidden="1">'Attrition by Marital Status'!$E$4:$E$6</definedName>
    <definedName name="Slicer_Department">#N/A</definedName>
    <definedName name="Slicer_Education_Field2">#N/A</definedName>
    <definedName name="Slicer_Gender2">#N/A</definedName>
  </definedNames>
  <calcPr calcId="191029"/>
  <pivotCaches>
    <pivotCache cacheId="6"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20" roundtripDataChecksum="0W7NtiAel2xy0cZdwUBcRsMoEuXg6pzXui43o1bypBA="/>
    </ext>
  </extLst>
</workbook>
</file>

<file path=xl/calcChain.xml><?xml version="1.0" encoding="utf-8"?>
<calcChain xmlns="http://schemas.openxmlformats.org/spreadsheetml/2006/main">
  <c r="D4" i="15" l="1"/>
  <c r="D5" i="15"/>
  <c r="D6" i="15"/>
  <c r="D5" i="11"/>
  <c r="D6" i="11"/>
  <c r="D7" i="11"/>
  <c r="D8" i="11"/>
  <c r="D9" i="11"/>
  <c r="D10" i="11"/>
  <c r="D11" i="11"/>
  <c r="D12" i="11"/>
  <c r="D4" i="11"/>
  <c r="E7" i="11"/>
  <c r="B12" i="9"/>
  <c r="B10" i="8"/>
  <c r="E9" i="11"/>
  <c r="B9" i="8"/>
  <c r="E5" i="15"/>
  <c r="E10" i="11"/>
  <c r="C8" i="7"/>
  <c r="E6" i="15"/>
  <c r="E11" i="11"/>
  <c r="B8" i="7"/>
  <c r="E4" i="15"/>
  <c r="E12" i="11"/>
  <c r="A8" i="7"/>
  <c r="E4" i="11"/>
  <c r="E6" i="11"/>
  <c r="B11" i="9"/>
  <c r="E8" i="11"/>
  <c r="E5" i="11"/>
  <c r="C12" i="9" l="1"/>
  <c r="C11" i="9"/>
  <c r="C9" i="8"/>
  <c r="C10" i="8"/>
  <c r="D8" i="7"/>
  <c r="E8" i="7"/>
</calcChain>
</file>

<file path=xl/sharedStrings.xml><?xml version="1.0" encoding="utf-8"?>
<sst xmlns="http://schemas.openxmlformats.org/spreadsheetml/2006/main" count="62" uniqueCount="46">
  <si>
    <t>Attrition</t>
  </si>
  <si>
    <t>Job Role</t>
  </si>
  <si>
    <t>Marital Status</t>
  </si>
  <si>
    <t>35 - 44</t>
  </si>
  <si>
    <t>Sales</t>
  </si>
  <si>
    <t>Female</t>
  </si>
  <si>
    <t>Sales Executive</t>
  </si>
  <si>
    <t>Single</t>
  </si>
  <si>
    <t>Associates Degree</t>
  </si>
  <si>
    <t>45 - 54</t>
  </si>
  <si>
    <t>R&amp;D</t>
  </si>
  <si>
    <t>Male</t>
  </si>
  <si>
    <t>Research Scientist</t>
  </si>
  <si>
    <t>Married</t>
  </si>
  <si>
    <t>High School</t>
  </si>
  <si>
    <t>Laboratory Technician</t>
  </si>
  <si>
    <t>25 - 34</t>
  </si>
  <si>
    <t>Master's Degree</t>
  </si>
  <si>
    <t>Over 55</t>
  </si>
  <si>
    <t>Bachelor's Degree</t>
  </si>
  <si>
    <t>Divorced</t>
  </si>
  <si>
    <t>Manufacturing Director</t>
  </si>
  <si>
    <t>Healthcare Representative</t>
  </si>
  <si>
    <t>Under 25</t>
  </si>
  <si>
    <t>Manager</t>
  </si>
  <si>
    <t>Sales Representative</t>
  </si>
  <si>
    <t>Research Director</t>
  </si>
  <si>
    <t>Doctoral Degree</t>
  </si>
  <si>
    <t>HR</t>
  </si>
  <si>
    <t>Human Resources</t>
  </si>
  <si>
    <t>Count of Employee Number</t>
  </si>
  <si>
    <t>Sum of CF_attrition counts</t>
  </si>
  <si>
    <t>Average of Age</t>
  </si>
  <si>
    <t>Total Employee</t>
  </si>
  <si>
    <t>Attrition Count</t>
  </si>
  <si>
    <t>Average Age</t>
  </si>
  <si>
    <t>Active Employees</t>
  </si>
  <si>
    <t>Attrition Rate</t>
  </si>
  <si>
    <t>Average of Job Satisfaction</t>
  </si>
  <si>
    <t>Balance Rating</t>
  </si>
  <si>
    <t>Rating</t>
  </si>
  <si>
    <t>Row Labels</t>
  </si>
  <si>
    <t>Grand Total</t>
  </si>
  <si>
    <t>Count of Employee Count</t>
  </si>
  <si>
    <t>Sum of CF_attrition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</si>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</sst>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0" fillId="0" borderId="1" xfId="0" applyBorder="1"/>
    <xf numFmtId="0" fontId="0" fillId="0" borderId="3" xfId="0" applyBorder="1"/>
    <xf numFmtId="0" fontId="0" fillId="0" borderId="5" xfId="0" applyBorder="1"/>
    <xf numFmtId="0" fontId="0" fillId="0" borderId="8" xfId="0" applyBorder="1"/>
    <xf numFmtId="0" fontId="1" fillId="0" borderId="0" xfId="0" applyFont="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0" fontId="0" fillId="0" borderId="3" xfId="0" applyNumberFormat="1" applyBorder="1"/>
    <xf numFmtId="0" fontId="0" fillId="0" borderId="10" xfId="0" applyNumberFormat="1" applyBorder="1"/>
    <xf numFmtId="0" fontId="0" fillId="0" borderId="4" xfId="0" applyNumberFormat="1" applyBorder="1"/>
    <xf numFmtId="0" fontId="0" fillId="0" borderId="6" xfId="0" applyNumberFormat="1" applyBorder="1"/>
    <xf numFmtId="0" fontId="0" fillId="0" borderId="9" xfId="0" applyNumberFormat="1" applyBorder="1"/>
    <xf numFmtId="0" fontId="0" fillId="0" borderId="7" xfId="0" applyNumberFormat="1" applyBorder="1"/>
  </cellXfs>
  <cellStyles count="2">
    <cellStyle name="Normal" xfId="0" builtinId="0"/>
    <cellStyle name="Percent" xfId="1" builtinId="5"/>
  </cellStyles>
  <dxfs count="32">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31"/>
      <tableStyleElement type="firstRowStripe" dxfId="30"/>
      <tableStyleElement type="secondRowStripe" dxfId="29"/>
    </tableStyle>
  </tableStyles>
  <colors>
    <mruColors>
      <color rgb="FF662928"/>
      <color rgb="FF735797"/>
      <color rgb="FF8D7FD1"/>
      <color rgb="FFD194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24" Type="http://schemas.openxmlformats.org/officeDocument/2006/relationships/calcChain" Target="calcChain.xml"/><Relationship Id="rId5" Type="http://schemas.openxmlformats.org/officeDocument/2006/relationships/worksheet" Target="worksheets/sheet5.xml"/><Relationship Id="rId23"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0E-B34F-9493-3941006E4D8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70E-B34F-9493-3941006E4D88}"/>
              </c:ext>
            </c:extLst>
          </c:dPt>
          <c:val>
            <c:numRef>
              <c:f>Rating!$C$9:$C$10</c:f>
              <c:numCache>
                <c:formatCode>General</c:formatCode>
                <c:ptCount val="2"/>
                <c:pt idx="0">
                  <c:v>0.65663265306122454</c:v>
                </c:pt>
                <c:pt idx="1">
                  <c:v>0.34336734693877546</c:v>
                </c:pt>
              </c:numCache>
            </c:numRef>
          </c:val>
          <c:extLst>
            <c:ext xmlns:c16="http://schemas.microsoft.com/office/drawing/2014/chart" uri="{C3380CC4-5D6E-409C-BE32-E72D297353CC}">
              <c16:uniqueId val="{00000000-22C1-A147-A035-6666111D17A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893167203631355E-2"/>
          <c:y val="4.6296594142213002E-2"/>
          <c:w val="0.93888888888888888"/>
          <c:h val="0.89814814814814814"/>
        </c:manualLayout>
      </c:layout>
      <c:barChart>
        <c:barDir val="bar"/>
        <c:grouping val="stacked"/>
        <c:varyColors val="0"/>
        <c:ser>
          <c:idx val="0"/>
          <c:order val="0"/>
          <c:spPr>
            <a:solidFill>
              <a:schemeClr val="accent1"/>
            </a:solidFill>
            <a:ln>
              <a:noFill/>
            </a:ln>
            <a:effectLst/>
          </c:spPr>
          <c:invertIfNegative val="0"/>
          <c:val>
            <c:numRef>
              <c:f>Rating!$B$9</c:f>
              <c:numCache>
                <c:formatCode>0.0</c:formatCode>
                <c:ptCount val="1"/>
                <c:pt idx="0">
                  <c:v>2.6265306122448981</c:v>
                </c:pt>
              </c:numCache>
            </c:numRef>
          </c:val>
          <c:extLst>
            <c:ext xmlns:c16="http://schemas.microsoft.com/office/drawing/2014/chart" uri="{C3380CC4-5D6E-409C-BE32-E72D297353CC}">
              <c16:uniqueId val="{00000000-06B6-AC41-B702-4B362CA37B54}"/>
            </c:ext>
          </c:extLst>
        </c:ser>
        <c:ser>
          <c:idx val="1"/>
          <c:order val="1"/>
          <c:spPr>
            <a:solidFill>
              <a:schemeClr val="accent2"/>
            </a:solidFill>
            <a:ln>
              <a:noFill/>
            </a:ln>
            <a:effectLst/>
          </c:spPr>
          <c:invertIfNegative val="0"/>
          <c:val>
            <c:numRef>
              <c:f>Rating!$B$10</c:f>
              <c:numCache>
                <c:formatCode>0.0</c:formatCode>
                <c:ptCount val="1"/>
                <c:pt idx="0">
                  <c:v>1.3734693877551019</c:v>
                </c:pt>
              </c:numCache>
            </c:numRef>
          </c:val>
          <c:extLst>
            <c:ext xmlns:c16="http://schemas.microsoft.com/office/drawing/2014/chart" uri="{C3380CC4-5D6E-409C-BE32-E72D297353CC}">
              <c16:uniqueId val="{00000004-06B6-AC41-B702-4B362CA37B54}"/>
            </c:ext>
          </c:extLst>
        </c:ser>
        <c:dLbls>
          <c:showLegendKey val="0"/>
          <c:showVal val="0"/>
          <c:showCatName val="0"/>
          <c:showSerName val="0"/>
          <c:showPercent val="0"/>
          <c:showBubbleSize val="0"/>
        </c:dLbls>
        <c:gapWidth val="0"/>
        <c:overlap val="100"/>
        <c:axId val="494356864"/>
        <c:axId val="494358592"/>
      </c:barChart>
      <c:catAx>
        <c:axId val="494356864"/>
        <c:scaling>
          <c:orientation val="minMax"/>
        </c:scaling>
        <c:delete val="1"/>
        <c:axPos val="l"/>
        <c:majorTickMark val="none"/>
        <c:minorTickMark val="none"/>
        <c:tickLblPos val="nextTo"/>
        <c:crossAx val="494358592"/>
        <c:crosses val="autoZero"/>
        <c:auto val="1"/>
        <c:lblAlgn val="ctr"/>
        <c:lblOffset val="100"/>
        <c:noMultiLvlLbl val="0"/>
      </c:catAx>
      <c:valAx>
        <c:axId val="494358592"/>
        <c:scaling>
          <c:orientation val="minMax"/>
        </c:scaling>
        <c:delete val="1"/>
        <c:axPos val="b"/>
        <c:numFmt formatCode="0.0" sourceLinked="1"/>
        <c:majorTickMark val="out"/>
        <c:minorTickMark val="none"/>
        <c:tickLblPos val="nextTo"/>
        <c:crossAx val="49435686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279-3140-A46A-9FC43B6E613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279-3140-A46A-9FC43B6E613E}"/>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F415-4F4C-8A03-BE53CB2722E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Atrition!Education by Atrition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Atrition'!$B$3</c:f>
              <c:strCache>
                <c:ptCount val="1"/>
                <c:pt idx="0">
                  <c:v>Total</c:v>
                </c:pt>
              </c:strCache>
            </c:strRef>
          </c:tx>
          <c:spPr>
            <a:solidFill>
              <a:schemeClr val="accent1"/>
            </a:solidFill>
            <a:ln>
              <a:noFill/>
            </a:ln>
            <a:effectLst/>
          </c:spPr>
          <c:invertIfNegative val="0"/>
          <c:cat>
            <c:strRef>
              <c:f>'Education by Atrition'!$A$4:$A$9</c:f>
              <c:strCache>
                <c:ptCount val="5"/>
                <c:pt idx="0">
                  <c:v>Doctoral Degree</c:v>
                </c:pt>
                <c:pt idx="1">
                  <c:v>High School</c:v>
                </c:pt>
                <c:pt idx="2">
                  <c:v>Associates Degree</c:v>
                </c:pt>
                <c:pt idx="3">
                  <c:v>Master's Degree</c:v>
                </c:pt>
                <c:pt idx="4">
                  <c:v>Bachelor's Degree</c:v>
                </c:pt>
              </c:strCache>
            </c:strRef>
          </c:cat>
          <c:val>
            <c:numRef>
              <c:f>'Education by Atrition'!$B$4:$B$9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3F0-4642-97C2-A78DCBB74341}"/>
            </c:ext>
          </c:extLst>
        </c:ser>
        <c:dLbls>
          <c:showLegendKey val="0"/>
          <c:showVal val="0"/>
          <c:showCatName val="0"/>
          <c:showSerName val="0"/>
          <c:showPercent val="0"/>
          <c:showBubbleSize val="0"/>
        </c:dLbls>
        <c:gapWidth val="219"/>
        <c:axId val="510907599"/>
        <c:axId val="203765791"/>
      </c:barChart>
      <c:catAx>
        <c:axId val="510907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65791"/>
        <c:crosses val="autoZero"/>
        <c:auto val="1"/>
        <c:lblAlgn val="ctr"/>
        <c:lblOffset val="100"/>
        <c:noMultiLvlLbl val="0"/>
      </c:catAx>
      <c:valAx>
        <c:axId val="203765791"/>
        <c:scaling>
          <c:orientation val="minMax"/>
        </c:scaling>
        <c:delete val="1"/>
        <c:axPos val="b"/>
        <c:numFmt formatCode="General" sourceLinked="1"/>
        <c:majorTickMark val="none"/>
        <c:minorTickMark val="none"/>
        <c:tickLblPos val="nextTo"/>
        <c:crossAx val="510907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C041-864A-B718-595C1CF0CF41}"/>
              </c:ext>
            </c:extLst>
          </c:dPt>
          <c:dPt>
            <c:idx val="1"/>
            <c:bubble3D val="0"/>
            <c:spPr>
              <a:solidFill>
                <a:schemeClr val="accent2"/>
              </a:solidFill>
              <a:ln>
                <a:noFill/>
              </a:ln>
              <a:effectLst/>
            </c:spPr>
            <c:extLst>
              <c:ext xmlns:c16="http://schemas.microsoft.com/office/drawing/2014/chart" uri="{C3380CC4-5D6E-409C-BE32-E72D297353CC}">
                <c16:uniqueId val="{00000003-C041-864A-B718-595C1CF0CF41}"/>
              </c:ext>
            </c:extLst>
          </c:dPt>
          <c:dPt>
            <c:idx val="2"/>
            <c:bubble3D val="0"/>
            <c:spPr>
              <a:solidFill>
                <a:schemeClr val="accent3"/>
              </a:solidFill>
              <a:ln>
                <a:noFill/>
              </a:ln>
              <a:effectLst/>
            </c:spPr>
            <c:extLst>
              <c:ext xmlns:c16="http://schemas.microsoft.com/office/drawing/2014/chart" uri="{C3380CC4-5D6E-409C-BE32-E72D297353CC}">
                <c16:uniqueId val="{00000005-C041-864A-B718-595C1CF0CF41}"/>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C25-D748-AA80-7DD70DBA8FD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172-BB4F-BF1A-D588262D4904}"/>
            </c:ext>
          </c:extLst>
        </c:ser>
        <c:dLbls>
          <c:showLegendKey val="0"/>
          <c:showVal val="0"/>
          <c:showCatName val="0"/>
          <c:showSerName val="0"/>
          <c:showPercent val="0"/>
          <c:showBubbleSize val="0"/>
        </c:dLbls>
        <c:gapWidth val="219"/>
        <c:overlap val="-27"/>
        <c:axId val="15326367"/>
        <c:axId val="15339167"/>
      </c:barChart>
      <c:catAx>
        <c:axId val="1532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9167"/>
        <c:crosses val="autoZero"/>
        <c:auto val="1"/>
        <c:lblAlgn val="ctr"/>
        <c:lblOffset val="100"/>
        <c:noMultiLvlLbl val="0"/>
      </c:catAx>
      <c:valAx>
        <c:axId val="15339167"/>
        <c:scaling>
          <c:orientation val="minMax"/>
        </c:scaling>
        <c:delete val="1"/>
        <c:axPos val="l"/>
        <c:numFmt formatCode="General" sourceLinked="1"/>
        <c:majorTickMark val="none"/>
        <c:minorTickMark val="none"/>
        <c:tickLblPos val="nextTo"/>
        <c:crossAx val="15326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931867273986595"/>
          <c:y val="0"/>
          <c:w val="0.54545434535059811"/>
          <c:h val="1"/>
        </c:manualLayout>
      </c:layout>
      <c:doughnutChart>
        <c:varyColors val="1"/>
        <c:ser>
          <c:idx val="0"/>
          <c:order val="0"/>
          <c:dPt>
            <c:idx val="0"/>
            <c:bubble3D val="0"/>
            <c:spPr>
              <a:gradFill>
                <a:gsLst>
                  <a:gs pos="0">
                    <a:schemeClr val="accent1">
                      <a:lumMod val="75000"/>
                    </a:schemeClr>
                  </a:gs>
                  <a:gs pos="0">
                    <a:schemeClr val="accent1">
                      <a:lumMod val="75000"/>
                    </a:schemeClr>
                  </a:gs>
                  <a:gs pos="0">
                    <a:srgbClr val="2F5597"/>
                  </a:gs>
                  <a:gs pos="0">
                    <a:schemeClr val="accent1">
                      <a:lumMod val="75000"/>
                    </a:schemeClr>
                  </a:gs>
                  <a:gs pos="100000">
                    <a:schemeClr val="accent6">
                      <a:lumMod val="60000"/>
                      <a:lumOff val="40000"/>
                    </a:schemeClr>
                  </a:gs>
                </a:gsLst>
                <a:lin ang="7200000" scaled="0"/>
              </a:gradFill>
              <a:ln w="19050">
                <a:solidFill>
                  <a:schemeClr val="lt1"/>
                </a:solidFill>
              </a:ln>
              <a:effectLst/>
            </c:spPr>
            <c:extLst>
              <c:ext xmlns:c16="http://schemas.microsoft.com/office/drawing/2014/chart" uri="{C3380CC4-5D6E-409C-BE32-E72D297353CC}">
                <c16:uniqueId val="{00000001-DD8F-6B47-847A-09C9999875F3}"/>
              </c:ext>
            </c:extLst>
          </c:dPt>
          <c:dPt>
            <c:idx val="1"/>
            <c:bubble3D val="0"/>
            <c:spPr>
              <a:solidFill>
                <a:schemeClr val="bg1">
                  <a:lumMod val="95000"/>
                  <a:alpha val="95000"/>
                </a:schemeClr>
              </a:solidFill>
              <a:ln w="19050">
                <a:solidFill>
                  <a:schemeClr val="lt1"/>
                </a:solidFill>
              </a:ln>
              <a:effectLst/>
            </c:spPr>
            <c:extLst>
              <c:ext xmlns:c16="http://schemas.microsoft.com/office/drawing/2014/chart" uri="{C3380CC4-5D6E-409C-BE32-E72D297353CC}">
                <c16:uniqueId val="{00000003-DD8F-6B47-847A-09C9999875F3}"/>
              </c:ext>
            </c:extLst>
          </c:dPt>
          <c:val>
            <c:numRef>
              <c:f>Rating!$C$9:$C$10</c:f>
              <c:numCache>
                <c:formatCode>General</c:formatCode>
                <c:ptCount val="2"/>
                <c:pt idx="0">
                  <c:v>0.65663265306122454</c:v>
                </c:pt>
                <c:pt idx="1">
                  <c:v>0.34336734693877546</c:v>
                </c:pt>
              </c:numCache>
            </c:numRef>
          </c:val>
          <c:extLst>
            <c:ext xmlns:c16="http://schemas.microsoft.com/office/drawing/2014/chart" uri="{C3380CC4-5D6E-409C-BE32-E72D297353CC}">
              <c16:uniqueId val="{00000004-DD8F-6B47-847A-09C9999875F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0188656102839491E-3"/>
          <c:y val="8.855784855829224E-2"/>
          <c:w val="0.93888888888888888"/>
          <c:h val="0.89814814814814814"/>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2">
                  <a:lumMod val="50000"/>
                </a:schemeClr>
              </a:solidFill>
              <a:ln>
                <a:noFill/>
              </a:ln>
              <a:effectLst/>
            </c:spPr>
            <c:extLst>
              <c:ext xmlns:c16="http://schemas.microsoft.com/office/drawing/2014/chart" uri="{C3380CC4-5D6E-409C-BE32-E72D297353CC}">
                <c16:uniqueId val="{00000002-959A-E04E-8551-E2F70D1E4C9E}"/>
              </c:ext>
            </c:extLst>
          </c:dPt>
          <c:val>
            <c:numRef>
              <c:f>Rating!$B$9</c:f>
              <c:numCache>
                <c:formatCode>0.0</c:formatCode>
                <c:ptCount val="1"/>
                <c:pt idx="0">
                  <c:v>2.6265306122448981</c:v>
                </c:pt>
              </c:numCache>
            </c:numRef>
          </c:val>
          <c:extLst>
            <c:ext xmlns:c16="http://schemas.microsoft.com/office/drawing/2014/chart" uri="{C3380CC4-5D6E-409C-BE32-E72D297353CC}">
              <c16:uniqueId val="{00000000-959A-E04E-8551-E2F70D1E4C9E}"/>
            </c:ext>
          </c:extLst>
        </c:ser>
        <c:ser>
          <c:idx val="1"/>
          <c:order val="1"/>
          <c:spPr>
            <a:solidFill>
              <a:schemeClr val="bg2"/>
            </a:solidFill>
            <a:ln>
              <a:noFill/>
            </a:ln>
            <a:effectLst/>
          </c:spPr>
          <c:invertIfNegative val="0"/>
          <c:val>
            <c:numRef>
              <c:f>Rating!$B$10</c:f>
              <c:numCache>
                <c:formatCode>0.0</c:formatCode>
                <c:ptCount val="1"/>
                <c:pt idx="0">
                  <c:v>1.3734693877551019</c:v>
                </c:pt>
              </c:numCache>
            </c:numRef>
          </c:val>
          <c:extLst>
            <c:ext xmlns:c16="http://schemas.microsoft.com/office/drawing/2014/chart" uri="{C3380CC4-5D6E-409C-BE32-E72D297353CC}">
              <c16:uniqueId val="{00000001-959A-E04E-8551-E2F70D1E4C9E}"/>
            </c:ext>
          </c:extLst>
        </c:ser>
        <c:dLbls>
          <c:showLegendKey val="0"/>
          <c:showVal val="0"/>
          <c:showCatName val="0"/>
          <c:showSerName val="0"/>
          <c:showPercent val="0"/>
          <c:showBubbleSize val="0"/>
        </c:dLbls>
        <c:gapWidth val="0"/>
        <c:overlap val="100"/>
        <c:axId val="494356864"/>
        <c:axId val="494358592"/>
      </c:barChart>
      <c:catAx>
        <c:axId val="494356864"/>
        <c:scaling>
          <c:orientation val="minMax"/>
        </c:scaling>
        <c:delete val="1"/>
        <c:axPos val="l"/>
        <c:majorTickMark val="none"/>
        <c:minorTickMark val="none"/>
        <c:tickLblPos val="nextTo"/>
        <c:crossAx val="494358592"/>
        <c:crosses val="autoZero"/>
        <c:auto val="1"/>
        <c:lblAlgn val="ctr"/>
        <c:lblOffset val="100"/>
        <c:noMultiLvlLbl val="0"/>
      </c:catAx>
      <c:valAx>
        <c:axId val="494358592"/>
        <c:scaling>
          <c:orientation val="minMax"/>
        </c:scaling>
        <c:delete val="1"/>
        <c:axPos val="b"/>
        <c:numFmt formatCode="0.0" sourceLinked="1"/>
        <c:majorTickMark val="out"/>
        <c:minorTickMark val="none"/>
        <c:tickLblPos val="nextTo"/>
        <c:crossAx val="49435686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35797"/>
                  </a:gs>
                  <a:gs pos="0">
                    <a:schemeClr val="accent1">
                      <a:lumMod val="75000"/>
                    </a:schemeClr>
                  </a:gs>
                  <a:gs pos="0">
                    <a:srgbClr val="2F5597"/>
                  </a:gs>
                  <a:gs pos="0">
                    <a:srgbClr val="735797"/>
                  </a:gs>
                  <a:gs pos="100000">
                    <a:srgbClr val="D194C9"/>
                  </a:gs>
                </a:gsLst>
                <a:lin ang="7200000" scaled="0"/>
              </a:gradFill>
              <a:ln w="19050">
                <a:noFill/>
              </a:ln>
              <a:effectLst/>
            </c:spPr>
            <c:extLst>
              <c:ext xmlns:c16="http://schemas.microsoft.com/office/drawing/2014/chart" uri="{C3380CC4-5D6E-409C-BE32-E72D297353CC}">
                <c16:uniqueId val="{00000001-745B-4C41-BED8-B373F9BA191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745B-4C41-BED8-B373F9BA1916}"/>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745B-4C41-BED8-B373F9BA191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lt1"/>
              </a:solidFill>
              <a:ln w="19050">
                <a:noFill/>
              </a:ln>
              <a:effectLst/>
            </c:spPr>
            <c:extLst>
              <c:ext xmlns:c16="http://schemas.microsoft.com/office/drawing/2014/chart" uri="{C3380CC4-5D6E-409C-BE32-E72D297353CC}">
                <c16:uniqueId val="{00000001-185C-AA4E-A7A0-9C6ADFA2A4D4}"/>
              </c:ext>
            </c:extLst>
          </c:dPt>
          <c:dPt>
            <c:idx val="1"/>
            <c:bubble3D val="0"/>
            <c:spPr>
              <a:gradFill>
                <a:gsLst>
                  <a:gs pos="0">
                    <a:srgbClr val="735797"/>
                  </a:gs>
                  <a:gs pos="0">
                    <a:schemeClr val="accent1">
                      <a:lumMod val="75000"/>
                    </a:schemeClr>
                  </a:gs>
                  <a:gs pos="0">
                    <a:srgbClr val="2F5597"/>
                  </a:gs>
                  <a:gs pos="0">
                    <a:schemeClr val="accent1">
                      <a:lumMod val="50000"/>
                    </a:schemeClr>
                  </a:gs>
                  <a:gs pos="100000">
                    <a:schemeClr val="accent5">
                      <a:lumMod val="75000"/>
                    </a:schemeClr>
                  </a:gs>
                </a:gsLst>
                <a:lin ang="7200000" scaled="0"/>
              </a:gradFill>
              <a:ln w="19050">
                <a:noFill/>
              </a:ln>
              <a:effectLst/>
            </c:spPr>
            <c:extLst>
              <c:ext xmlns:c16="http://schemas.microsoft.com/office/drawing/2014/chart" uri="{C3380CC4-5D6E-409C-BE32-E72D297353CC}">
                <c16:uniqueId val="{00000003-185C-AA4E-A7A0-9C6ADFA2A4D4}"/>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185C-AA4E-A7A0-9C6ADFA2A4D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Atrition!Education by Atrition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735797"/>
              </a:gs>
              <a:gs pos="0">
                <a:schemeClr val="accent1">
                  <a:lumMod val="75000"/>
                </a:schemeClr>
              </a:gs>
              <a:gs pos="0">
                <a:srgbClr val="2F5597"/>
              </a:gs>
              <a:gs pos="0">
                <a:schemeClr val="accent2">
                  <a:lumMod val="50000"/>
                </a:schemeClr>
              </a:gs>
              <a:gs pos="10000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983005824492021"/>
          <c:y val="6.4191665192448635E-2"/>
          <c:w val="0.76753190319554832"/>
          <c:h val="0.87161666961510276"/>
        </c:manualLayout>
      </c:layout>
      <c:barChart>
        <c:barDir val="bar"/>
        <c:grouping val="clustered"/>
        <c:varyColors val="0"/>
        <c:ser>
          <c:idx val="0"/>
          <c:order val="0"/>
          <c:tx>
            <c:strRef>
              <c:f>'Education by Atrition'!$B$3</c:f>
              <c:strCache>
                <c:ptCount val="1"/>
                <c:pt idx="0">
                  <c:v>Total</c:v>
                </c:pt>
              </c:strCache>
            </c:strRef>
          </c:tx>
          <c:spPr>
            <a:gradFill>
              <a:gsLst>
                <a:gs pos="0">
                  <a:srgbClr val="735797"/>
                </a:gs>
                <a:gs pos="0">
                  <a:schemeClr val="accent1">
                    <a:lumMod val="75000"/>
                  </a:schemeClr>
                </a:gs>
                <a:gs pos="0">
                  <a:srgbClr val="2F5597"/>
                </a:gs>
                <a:gs pos="0">
                  <a:schemeClr val="accent2">
                    <a:lumMod val="50000"/>
                  </a:schemeClr>
                </a:gs>
                <a:gs pos="100000">
                  <a:schemeClr val="accent6">
                    <a:lumMod val="50000"/>
                  </a:schemeClr>
                </a:gs>
              </a:gsLst>
              <a:lin ang="0" scaled="0"/>
            </a:gradFill>
            <a:ln>
              <a:noFill/>
            </a:ln>
            <a:effectLst/>
          </c:spPr>
          <c:invertIfNegative val="0"/>
          <c:cat>
            <c:strRef>
              <c:f>'Education by Atrition'!$A$4:$A$9</c:f>
              <c:strCache>
                <c:ptCount val="5"/>
                <c:pt idx="0">
                  <c:v>Doctoral Degree</c:v>
                </c:pt>
                <c:pt idx="1">
                  <c:v>High School</c:v>
                </c:pt>
                <c:pt idx="2">
                  <c:v>Associates Degree</c:v>
                </c:pt>
                <c:pt idx="3">
                  <c:v>Master's Degree</c:v>
                </c:pt>
                <c:pt idx="4">
                  <c:v>Bachelor's Degree</c:v>
                </c:pt>
              </c:strCache>
            </c:strRef>
          </c:cat>
          <c:val>
            <c:numRef>
              <c:f>'Education by Atrition'!$B$4:$B$9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7DA-EB41-84CC-984F37AAE7C3}"/>
            </c:ext>
          </c:extLst>
        </c:ser>
        <c:dLbls>
          <c:showLegendKey val="0"/>
          <c:showVal val="0"/>
          <c:showCatName val="0"/>
          <c:showSerName val="0"/>
          <c:showPercent val="0"/>
          <c:showBubbleSize val="0"/>
        </c:dLbls>
        <c:gapWidth val="75"/>
        <c:axId val="510907599"/>
        <c:axId val="203765791"/>
      </c:barChart>
      <c:catAx>
        <c:axId val="5109075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765791"/>
        <c:crosses val="autoZero"/>
        <c:auto val="1"/>
        <c:lblAlgn val="ctr"/>
        <c:lblOffset val="100"/>
        <c:noMultiLvlLbl val="0"/>
      </c:catAx>
      <c:valAx>
        <c:axId val="203765791"/>
        <c:scaling>
          <c:orientation val="minMax"/>
        </c:scaling>
        <c:delete val="1"/>
        <c:axPos val="b"/>
        <c:numFmt formatCode="General" sourceLinked="1"/>
        <c:majorTickMark val="none"/>
        <c:minorTickMark val="none"/>
        <c:tickLblPos val="nextTo"/>
        <c:crossAx val="510907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0">
                <a:schemeClr val="accent1">
                  <a:lumMod val="75000"/>
                </a:schemeClr>
              </a:gs>
              <a:gs pos="0">
                <a:srgbClr val="2F5597"/>
              </a:gs>
              <a:gs pos="0">
                <a:schemeClr val="accent3">
                  <a:lumMod val="50000"/>
                </a:schemeClr>
              </a:gs>
              <a:gs pos="100000">
                <a:schemeClr val="accent1">
                  <a:lumMod val="20000"/>
                  <a:lumOff val="80000"/>
                </a:schemeClr>
              </a:gs>
            </a:gsLst>
            <a:lin ang="10800000" scaled="0"/>
          </a:gradFill>
          <a:ln>
            <a:noFill/>
          </a:ln>
          <a:effectLst/>
        </c:spPr>
      </c:pivotFmt>
      <c:pivotFmt>
        <c:idx val="7"/>
        <c:spPr>
          <a:gradFill>
            <a:gsLst>
              <a:gs pos="0">
                <a:schemeClr val="accent1">
                  <a:lumMod val="75000"/>
                </a:schemeClr>
              </a:gs>
              <a:gs pos="0">
                <a:schemeClr val="accent1">
                  <a:lumMod val="75000"/>
                </a:schemeClr>
              </a:gs>
              <a:gs pos="0">
                <a:srgbClr val="2F5597"/>
              </a:gs>
              <a:gs pos="0">
                <a:schemeClr val="accent5">
                  <a:lumMod val="50000"/>
                </a:schemeClr>
              </a:gs>
              <a:gs pos="100000">
                <a:schemeClr val="accent5">
                  <a:lumMod val="75000"/>
                </a:schemeClr>
              </a:gs>
            </a:gsLst>
            <a:lin ang="10800000" scaled="0"/>
          </a:gradFill>
          <a:ln w="12700">
            <a:solidFill>
              <a:schemeClr val="bg1">
                <a:lumMod val="95000"/>
              </a:schemeClr>
            </a:solidFill>
          </a:ln>
          <a:effectLst/>
        </c:spPr>
      </c:pivotFmt>
      <c:pivotFmt>
        <c:idx val="8"/>
        <c:spPr>
          <a:gradFill>
            <a:gsLst>
              <a:gs pos="0">
                <a:srgbClr val="735797"/>
              </a:gs>
              <a:gs pos="0">
                <a:schemeClr val="accent1">
                  <a:lumMod val="75000"/>
                </a:schemeClr>
              </a:gs>
              <a:gs pos="0">
                <a:srgbClr val="2F5597"/>
              </a:gs>
              <a:gs pos="3000">
                <a:schemeClr val="accent3">
                  <a:lumMod val="50000"/>
                </a:schemeClr>
              </a:gs>
              <a:gs pos="100000">
                <a:schemeClr val="accent3">
                  <a:lumMod val="75000"/>
                </a:schemeClr>
              </a:gs>
            </a:gsLst>
            <a:lin ang="10800000" scaled="0"/>
          </a:gradFill>
          <a:ln>
            <a:noFill/>
          </a:ln>
          <a:effectLst/>
        </c:spPr>
      </c:pivotFmt>
    </c:pivotFmts>
    <c:plotArea>
      <c:layout>
        <c:manualLayout>
          <c:layoutTarget val="inner"/>
          <c:xMode val="edge"/>
          <c:yMode val="edge"/>
          <c:x val="0.15817112704487657"/>
          <c:y val="6.8758764035376563E-2"/>
          <c:w val="0.47672733782182353"/>
          <c:h val="0.86248247192924687"/>
        </c:manualLayout>
      </c:layout>
      <c:pieChart>
        <c:varyColors val="1"/>
        <c:ser>
          <c:idx val="0"/>
          <c:order val="0"/>
          <c:tx>
            <c:strRef>
              <c:f>'Dept wise Attrition'!$B$3</c:f>
              <c:strCache>
                <c:ptCount val="1"/>
                <c:pt idx="0">
                  <c:v>Total</c:v>
                </c:pt>
              </c:strCache>
            </c:strRef>
          </c:tx>
          <c:dPt>
            <c:idx val="0"/>
            <c:bubble3D val="0"/>
            <c:spPr>
              <a:gradFill>
                <a:gsLst>
                  <a:gs pos="0">
                    <a:schemeClr val="accent1">
                      <a:lumMod val="75000"/>
                    </a:schemeClr>
                  </a:gs>
                  <a:gs pos="0">
                    <a:schemeClr val="accent1">
                      <a:lumMod val="75000"/>
                    </a:schemeClr>
                  </a:gs>
                  <a:gs pos="0">
                    <a:srgbClr val="2F5597"/>
                  </a:gs>
                  <a:gs pos="0">
                    <a:schemeClr val="accent3">
                      <a:lumMod val="50000"/>
                    </a:schemeClr>
                  </a:gs>
                  <a:gs pos="100000">
                    <a:schemeClr val="accent1">
                      <a:lumMod val="20000"/>
                      <a:lumOff val="80000"/>
                    </a:schemeClr>
                  </a:gs>
                </a:gsLst>
                <a:lin ang="10800000" scaled="0"/>
              </a:gradFill>
              <a:ln>
                <a:noFill/>
              </a:ln>
              <a:effectLst/>
            </c:spPr>
            <c:extLst>
              <c:ext xmlns:c16="http://schemas.microsoft.com/office/drawing/2014/chart" uri="{C3380CC4-5D6E-409C-BE32-E72D297353CC}">
                <c16:uniqueId val="{00000001-F969-B54A-9AC1-AF66D1F4A7D8}"/>
              </c:ext>
            </c:extLst>
          </c:dPt>
          <c:dPt>
            <c:idx val="1"/>
            <c:bubble3D val="0"/>
            <c:spPr>
              <a:gradFill>
                <a:gsLst>
                  <a:gs pos="0">
                    <a:schemeClr val="accent1">
                      <a:lumMod val="75000"/>
                    </a:schemeClr>
                  </a:gs>
                  <a:gs pos="0">
                    <a:schemeClr val="accent1">
                      <a:lumMod val="75000"/>
                    </a:schemeClr>
                  </a:gs>
                  <a:gs pos="0">
                    <a:srgbClr val="2F5597"/>
                  </a:gs>
                  <a:gs pos="0">
                    <a:schemeClr val="accent5">
                      <a:lumMod val="50000"/>
                    </a:schemeClr>
                  </a:gs>
                  <a:gs pos="100000">
                    <a:schemeClr val="accent5">
                      <a:lumMod val="75000"/>
                    </a:schemeClr>
                  </a:gs>
                </a:gsLst>
                <a:lin ang="10800000" scaled="0"/>
              </a:gradFill>
              <a:ln w="12700">
                <a:solidFill>
                  <a:schemeClr val="bg1">
                    <a:lumMod val="95000"/>
                  </a:schemeClr>
                </a:solidFill>
              </a:ln>
              <a:effectLst/>
            </c:spPr>
            <c:extLst>
              <c:ext xmlns:c16="http://schemas.microsoft.com/office/drawing/2014/chart" uri="{C3380CC4-5D6E-409C-BE32-E72D297353CC}">
                <c16:uniqueId val="{00000003-F969-B54A-9AC1-AF66D1F4A7D8}"/>
              </c:ext>
            </c:extLst>
          </c:dPt>
          <c:dPt>
            <c:idx val="2"/>
            <c:bubble3D val="0"/>
            <c:spPr>
              <a:gradFill>
                <a:gsLst>
                  <a:gs pos="0">
                    <a:srgbClr val="735797"/>
                  </a:gs>
                  <a:gs pos="0">
                    <a:schemeClr val="accent1">
                      <a:lumMod val="75000"/>
                    </a:schemeClr>
                  </a:gs>
                  <a:gs pos="0">
                    <a:srgbClr val="2F5597"/>
                  </a:gs>
                  <a:gs pos="3000">
                    <a:schemeClr val="accent3">
                      <a:lumMod val="50000"/>
                    </a:schemeClr>
                  </a:gs>
                  <a:gs pos="100000">
                    <a:schemeClr val="accent3">
                      <a:lumMod val="75000"/>
                    </a:schemeClr>
                  </a:gs>
                </a:gsLst>
                <a:lin ang="10800000" scaled="0"/>
              </a:gradFill>
              <a:ln>
                <a:noFill/>
              </a:ln>
              <a:effectLst/>
            </c:spPr>
            <c:extLst>
              <c:ext xmlns:c16="http://schemas.microsoft.com/office/drawing/2014/chart" uri="{C3380CC4-5D6E-409C-BE32-E72D297353CC}">
                <c16:uniqueId val="{00000005-F969-B54A-9AC1-AF66D1F4A7D8}"/>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F969-B54A-9AC1-AF66D1F4A7D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735797"/>
              </a:gs>
              <a:gs pos="0">
                <a:schemeClr val="accent1">
                  <a:lumMod val="75000"/>
                </a:schemeClr>
              </a:gs>
              <a:gs pos="0">
                <a:srgbClr val="2F5597"/>
              </a:gs>
              <a:gs pos="0">
                <a:schemeClr val="accent6">
                  <a:lumMod val="50000"/>
                </a:schemeClr>
              </a:gs>
              <a:gs pos="10000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2031258472835347E-2"/>
          <c:y val="8.2111988526657007E-2"/>
          <c:w val="0.92953123135976223"/>
          <c:h val="0.74478101020669063"/>
        </c:manualLayout>
      </c:layout>
      <c:barChart>
        <c:barDir val="col"/>
        <c:grouping val="clustered"/>
        <c:varyColors val="0"/>
        <c:ser>
          <c:idx val="0"/>
          <c:order val="0"/>
          <c:tx>
            <c:strRef>
              <c:f>'Attrition by Age group'!$B$3</c:f>
              <c:strCache>
                <c:ptCount val="1"/>
                <c:pt idx="0">
                  <c:v>Total</c:v>
                </c:pt>
              </c:strCache>
            </c:strRef>
          </c:tx>
          <c:spPr>
            <a:gradFill>
              <a:gsLst>
                <a:gs pos="0">
                  <a:srgbClr val="735797"/>
                </a:gs>
                <a:gs pos="0">
                  <a:schemeClr val="accent1">
                    <a:lumMod val="75000"/>
                  </a:schemeClr>
                </a:gs>
                <a:gs pos="0">
                  <a:srgbClr val="2F5597"/>
                </a:gs>
                <a:gs pos="0">
                  <a:schemeClr val="accent6">
                    <a:lumMod val="50000"/>
                  </a:schemeClr>
                </a:gs>
                <a:gs pos="100000">
                  <a:schemeClr val="accent6">
                    <a:lumMod val="75000"/>
                  </a:schemeClr>
                </a:gs>
              </a:gsLst>
              <a:lin ang="10800000" scaled="0"/>
            </a:gra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27B-114B-B02C-C53E273DE7F2}"/>
            </c:ext>
          </c:extLst>
        </c:ser>
        <c:dLbls>
          <c:showLegendKey val="0"/>
          <c:showVal val="0"/>
          <c:showCatName val="0"/>
          <c:showSerName val="0"/>
          <c:showPercent val="0"/>
          <c:showBubbleSize val="0"/>
        </c:dLbls>
        <c:gapWidth val="219"/>
        <c:overlap val="-27"/>
        <c:axId val="15326367"/>
        <c:axId val="15339167"/>
      </c:barChart>
      <c:catAx>
        <c:axId val="15326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39167"/>
        <c:crosses val="autoZero"/>
        <c:auto val="1"/>
        <c:lblAlgn val="ctr"/>
        <c:lblOffset val="100"/>
        <c:noMultiLvlLbl val="0"/>
      </c:catAx>
      <c:valAx>
        <c:axId val="15339167"/>
        <c:scaling>
          <c:orientation val="minMax"/>
        </c:scaling>
        <c:delete val="1"/>
        <c:axPos val="l"/>
        <c:numFmt formatCode="General" sourceLinked="1"/>
        <c:majorTickMark val="none"/>
        <c:minorTickMark val="none"/>
        <c:tickLblPos val="nextTo"/>
        <c:crossAx val="15326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B8332D8-92B6-E242-A813-DDD0976429D3}">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19FB7EC2-EDB4-1349-A175-94CC746B5202}">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3B8332D8-92B6-E242-A813-DDD0976429D3}">
          <cx:spPr>
            <a:ln>
              <a:noFill/>
            </a:ln>
          </cx:spPr>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_xlchart.v2.7</cx:f>
      </cx:numDim>
    </cx:data>
  </cx:chartData>
  <cx:chart>
    <cx:plotArea>
      <cx:plotAreaRegion>
        <cx:plotSurface>
          <cx:spPr>
            <a:noFill/>
            <a:ln>
              <a:noFill/>
            </a:ln>
          </cx:spPr>
        </cx:plotSurface>
        <cx:series layoutId="funnel" uniqueId="{19FB7EC2-EDB4-1349-A175-94CC746B5202}">
          <cx:spPr>
            <a:gradFill>
              <a:gsLst>
                <a:gs pos="0">
                  <a:srgbClr val="735797"/>
                </a:gs>
                <a:gs pos="0">
                  <a:schemeClr val="accent1">
                    <a:lumMod val="75000"/>
                  </a:schemeClr>
                </a:gs>
                <a:gs pos="0">
                  <a:srgbClr val="2F5597"/>
                </a:gs>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716923</xdr:colOff>
      <xdr:row>3</xdr:row>
      <xdr:rowOff>32554</xdr:rowOff>
    </xdr:from>
    <xdr:to>
      <xdr:col>8</xdr:col>
      <xdr:colOff>107324</xdr:colOff>
      <xdr:row>10</xdr:row>
      <xdr:rowOff>125212</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13304340-1939-C582-C11E-1BFD53EB22E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648261" y="649667"/>
              <a:ext cx="1858852" cy="153258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241629</xdr:colOff>
      <xdr:row>5</xdr:row>
      <xdr:rowOff>162296</xdr:rowOff>
    </xdr:from>
    <xdr:to>
      <xdr:col>5</xdr:col>
      <xdr:colOff>684480</xdr:colOff>
      <xdr:row>13</xdr:row>
      <xdr:rowOff>57726</xdr:rowOff>
    </xdr:to>
    <xdr:graphicFrame macro="">
      <xdr:nvGraphicFramePr>
        <xdr:cNvPr id="2" name="Chart 1">
          <a:extLst>
            <a:ext uri="{FF2B5EF4-FFF2-40B4-BE49-F238E27FC236}">
              <a16:creationId xmlns:a16="http://schemas.microsoft.com/office/drawing/2014/main" id="{EFDEF7B8-3862-025D-328A-8EE80EE3A9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351475</xdr:colOff>
      <xdr:row>4</xdr:row>
      <xdr:rowOff>113146</xdr:rowOff>
    </xdr:from>
    <xdr:to>
      <xdr:col>8</xdr:col>
      <xdr:colOff>602012</xdr:colOff>
      <xdr:row>11</xdr:row>
      <xdr:rowOff>107208</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4B2DC49-0F42-B397-9CE3-124011BE0DE4}"/>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280891" y="937821"/>
              <a:ext cx="1899887" cy="14372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278740</xdr:colOff>
      <xdr:row>14</xdr:row>
      <xdr:rowOff>203530</xdr:rowOff>
    </xdr:from>
    <xdr:to>
      <xdr:col>8</xdr:col>
      <xdr:colOff>420585</xdr:colOff>
      <xdr:row>19</xdr:row>
      <xdr:rowOff>74221</xdr:rowOff>
    </xdr:to>
    <xdr:graphicFrame macro="">
      <xdr:nvGraphicFramePr>
        <xdr:cNvPr id="4" name="Chart 3">
          <a:extLst>
            <a:ext uri="{FF2B5EF4-FFF2-40B4-BE49-F238E27FC236}">
              <a16:creationId xmlns:a16="http://schemas.microsoft.com/office/drawing/2014/main" id="{5C87E8E3-6E9F-E293-E1F1-841EFF278A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9</xdr:col>
      <xdr:colOff>244268</xdr:colOff>
      <xdr:row>1</xdr:row>
      <xdr:rowOff>137886</xdr:rowOff>
    </xdr:from>
    <xdr:to>
      <xdr:col>11</xdr:col>
      <xdr:colOff>423718</xdr:colOff>
      <xdr:row>14</xdr:row>
      <xdr:rowOff>77063</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8AF36D60-C180-143F-722E-A17F564B8B8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647710" y="344055"/>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514090</xdr:colOff>
      <xdr:row>7</xdr:row>
      <xdr:rowOff>145716</xdr:rowOff>
    </xdr:from>
    <xdr:to>
      <xdr:col>6</xdr:col>
      <xdr:colOff>694118</xdr:colOff>
      <xdr:row>20</xdr:row>
      <xdr:rowOff>158246</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63C6133-B829-58D9-D351-CFCCDE7DDB0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851400" y="15494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595637</xdr:colOff>
      <xdr:row>8</xdr:row>
      <xdr:rowOff>49017</xdr:rowOff>
    </xdr:from>
    <xdr:to>
      <xdr:col>9</xdr:col>
      <xdr:colOff>775665</xdr:colOff>
      <xdr:row>21</xdr:row>
      <xdr:rowOff>61547</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691F98B7-2FF4-BB91-FBE8-E4C09B9451FC}"/>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406105" y="1653228"/>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138883</xdr:colOff>
      <xdr:row>13</xdr:row>
      <xdr:rowOff>91500</xdr:rowOff>
    </xdr:from>
    <xdr:to>
      <xdr:col>1</xdr:col>
      <xdr:colOff>1284854</xdr:colOff>
      <xdr:row>20</xdr:row>
      <xdr:rowOff>126258</xdr:rowOff>
    </xdr:to>
    <xdr:graphicFrame macro="">
      <xdr:nvGraphicFramePr>
        <xdr:cNvPr id="4" name="Chart 3">
          <a:extLst>
            <a:ext uri="{FF2B5EF4-FFF2-40B4-BE49-F238E27FC236}">
              <a16:creationId xmlns:a16="http://schemas.microsoft.com/office/drawing/2014/main" id="{9223ADC6-1E45-D4F4-CF9E-B793F12A78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630766</xdr:colOff>
      <xdr:row>10</xdr:row>
      <xdr:rowOff>12700</xdr:rowOff>
    </xdr:from>
    <xdr:to>
      <xdr:col>9</xdr:col>
      <xdr:colOff>224366</xdr:colOff>
      <xdr:row>23</xdr:row>
      <xdr:rowOff>114300</xdr:rowOff>
    </xdr:to>
    <xdr:graphicFrame macro="">
      <xdr:nvGraphicFramePr>
        <xdr:cNvPr id="2" name="Chart 1">
          <a:extLst>
            <a:ext uri="{FF2B5EF4-FFF2-40B4-BE49-F238E27FC236}">
              <a16:creationId xmlns:a16="http://schemas.microsoft.com/office/drawing/2014/main" id="{87B1DA0D-E82D-76D0-66DA-F0F39261AD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430893</xdr:colOff>
      <xdr:row>5</xdr:row>
      <xdr:rowOff>111579</xdr:rowOff>
    </xdr:from>
    <xdr:to>
      <xdr:col>12</xdr:col>
      <xdr:colOff>49893</xdr:colOff>
      <xdr:row>19</xdr:row>
      <xdr:rowOff>60779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4413879-331B-3C99-BA3D-CE9D8612AE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81093" y="1127579"/>
              <a:ext cx="457200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333375</xdr:colOff>
      <xdr:row>8</xdr:row>
      <xdr:rowOff>172244</xdr:rowOff>
    </xdr:from>
    <xdr:to>
      <xdr:col>8</xdr:col>
      <xdr:colOff>777875</xdr:colOff>
      <xdr:row>22</xdr:row>
      <xdr:rowOff>26194</xdr:rowOff>
    </xdr:to>
    <xdr:graphicFrame macro="">
      <xdr:nvGraphicFramePr>
        <xdr:cNvPr id="2" name="Chart 1">
          <a:extLst>
            <a:ext uri="{FF2B5EF4-FFF2-40B4-BE49-F238E27FC236}">
              <a16:creationId xmlns:a16="http://schemas.microsoft.com/office/drawing/2014/main" id="{9B8B91F9-3DD8-83B4-74CE-E9B1F03C02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749300</xdr:colOff>
      <xdr:row>10</xdr:row>
      <xdr:rowOff>12700</xdr:rowOff>
    </xdr:from>
    <xdr:to>
      <xdr:col>9</xdr:col>
      <xdr:colOff>342900</xdr:colOff>
      <xdr:row>23</xdr:row>
      <xdr:rowOff>114300</xdr:rowOff>
    </xdr:to>
    <xdr:graphicFrame macro="">
      <xdr:nvGraphicFramePr>
        <xdr:cNvPr id="2" name="Chart 1">
          <a:extLst>
            <a:ext uri="{FF2B5EF4-FFF2-40B4-BE49-F238E27FC236}">
              <a16:creationId xmlns:a16="http://schemas.microsoft.com/office/drawing/2014/main" id="{5BFA8E95-107C-9CD4-5DC1-6D8F661030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469900</xdr:colOff>
      <xdr:row>10</xdr:row>
      <xdr:rowOff>12700</xdr:rowOff>
    </xdr:from>
    <xdr:to>
      <xdr:col>10</xdr:col>
      <xdr:colOff>63500</xdr:colOff>
      <xdr:row>23</xdr:row>
      <xdr:rowOff>114300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5C23777B-1C27-CA89-4E20-F36F47EDC5E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79900" y="2044700"/>
              <a:ext cx="45466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148167</xdr:colOff>
      <xdr:row>8</xdr:row>
      <xdr:rowOff>8467</xdr:rowOff>
    </xdr:from>
    <xdr:to>
      <xdr:col>1</xdr:col>
      <xdr:colOff>986367</xdr:colOff>
      <xdr:row>20</xdr:row>
      <xdr:rowOff>189439</xdr:rowOff>
    </xdr:to>
    <mc:AlternateContent xmlns:mc="http://schemas.openxmlformats.org/markup-compatibility/2006" xmlns:a14="http://schemas.microsoft.com/office/drawing/2010/main">
      <mc:Choice Requires="a14">
        <xdr:graphicFrame macro="">
          <xdr:nvGraphicFramePr>
            <xdr:cNvPr id="7" name="Department">
              <a:extLst>
                <a:ext uri="{FF2B5EF4-FFF2-40B4-BE49-F238E27FC236}">
                  <a16:creationId xmlns:a16="http://schemas.microsoft.com/office/drawing/2014/main" id="{15E084C0-FA72-D54F-36FB-111CDE4C9EB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48167" y="1634067"/>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986366</xdr:colOff>
      <xdr:row>8</xdr:row>
      <xdr:rowOff>8466</xdr:rowOff>
    </xdr:from>
    <xdr:to>
      <xdr:col>3</xdr:col>
      <xdr:colOff>817033</xdr:colOff>
      <xdr:row>20</xdr:row>
      <xdr:rowOff>189438</xdr:rowOff>
    </xdr:to>
    <mc:AlternateContent xmlns:mc="http://schemas.openxmlformats.org/markup-compatibility/2006" xmlns:a14="http://schemas.microsoft.com/office/drawing/2010/main">
      <mc:Choice Requires="a14">
        <xdr:graphicFrame macro="">
          <xdr:nvGraphicFramePr>
            <xdr:cNvPr id="8" name="Education Field 2">
              <a:extLst>
                <a:ext uri="{FF2B5EF4-FFF2-40B4-BE49-F238E27FC236}">
                  <a16:creationId xmlns:a16="http://schemas.microsoft.com/office/drawing/2014/main" id="{A40A9437-DD4C-BE41-55A0-19E733EC232A}"/>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976966" y="1634066"/>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2</xdr:col>
      <xdr:colOff>505935</xdr:colOff>
      <xdr:row>1</xdr:row>
      <xdr:rowOff>74600</xdr:rowOff>
    </xdr:from>
    <xdr:ext cx="14723740"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1806911" y="260454"/>
          <a:ext cx="14723740"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chemeClr val="accent3">
                <a:lumMod val="50000"/>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2</xdr:col>
      <xdr:colOff>428320</xdr:colOff>
      <xdr:row>7</xdr:row>
      <xdr:rowOff>40425</xdr:rowOff>
    </xdr:from>
    <xdr:to>
      <xdr:col>6</xdr:col>
      <xdr:colOff>263220</xdr:colOff>
      <xdr:row>9</xdr:row>
      <xdr:rowOff>2325</xdr:rowOff>
    </xdr:to>
    <xdr:sp macro="" textlink="">
      <xdr:nvSpPr>
        <xdr:cNvPr id="3" name="TextBox 2">
          <a:extLst>
            <a:ext uri="{FF2B5EF4-FFF2-40B4-BE49-F238E27FC236}">
              <a16:creationId xmlns:a16="http://schemas.microsoft.com/office/drawing/2014/main" id="{CD16A115-58D8-4804-E8D3-108E4944C48F}"/>
            </a:ext>
          </a:extLst>
        </xdr:cNvPr>
        <xdr:cNvSpPr txBox="1"/>
      </xdr:nvSpPr>
      <xdr:spPr>
        <a:xfrm>
          <a:off x="1729296" y="1341401"/>
          <a:ext cx="2436851" cy="333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62928"/>
              </a:solidFill>
            </a:rPr>
            <a:t> Total Employees</a:t>
          </a:r>
        </a:p>
      </xdr:txBody>
    </xdr:sp>
    <xdr:clientData/>
  </xdr:twoCellAnchor>
  <xdr:twoCellAnchor>
    <xdr:from>
      <xdr:col>2</xdr:col>
      <xdr:colOff>629837</xdr:colOff>
      <xdr:row>8</xdr:row>
      <xdr:rowOff>134228</xdr:rowOff>
    </xdr:from>
    <xdr:to>
      <xdr:col>5</xdr:col>
      <xdr:colOff>464634</xdr:colOff>
      <xdr:row>11</xdr:row>
      <xdr:rowOff>51626</xdr:rowOff>
    </xdr:to>
    <xdr:sp macro="" textlink="KPI!A8">
      <xdr:nvSpPr>
        <xdr:cNvPr id="5" name="TextBox 4">
          <a:extLst>
            <a:ext uri="{FF2B5EF4-FFF2-40B4-BE49-F238E27FC236}">
              <a16:creationId xmlns:a16="http://schemas.microsoft.com/office/drawing/2014/main" id="{91258F82-BF10-33E2-7888-EA48442DC306}"/>
            </a:ext>
          </a:extLst>
        </xdr:cNvPr>
        <xdr:cNvSpPr txBox="1"/>
      </xdr:nvSpPr>
      <xdr:spPr>
        <a:xfrm>
          <a:off x="1930813" y="1621057"/>
          <a:ext cx="1786260" cy="474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93469AA-8F80-5742-973B-7B59EE031389}" type="TxLink">
            <a:rPr lang="en-US" sz="2600" b="1" i="0" u="none" strike="noStrike">
              <a:solidFill>
                <a:srgbClr val="002060"/>
              </a:solidFill>
              <a:latin typeface="Calibri"/>
              <a:cs typeface="Calibri"/>
            </a:rPr>
            <a:t>1470</a:t>
          </a:fld>
          <a:endParaRPr lang="en-US" sz="2600" b="1">
            <a:solidFill>
              <a:srgbClr val="002060"/>
            </a:solidFill>
          </a:endParaRPr>
        </a:p>
      </xdr:txBody>
    </xdr:sp>
    <xdr:clientData/>
  </xdr:twoCellAnchor>
  <xdr:twoCellAnchor>
    <xdr:from>
      <xdr:col>7</xdr:col>
      <xdr:colOff>182498</xdr:colOff>
      <xdr:row>7</xdr:row>
      <xdr:rowOff>33298</xdr:rowOff>
    </xdr:from>
    <xdr:to>
      <xdr:col>11</xdr:col>
      <xdr:colOff>17398</xdr:colOff>
      <xdr:row>8</xdr:row>
      <xdr:rowOff>181052</xdr:rowOff>
    </xdr:to>
    <xdr:sp macro="" textlink="">
      <xdr:nvSpPr>
        <xdr:cNvPr id="6" name="TextBox 5">
          <a:extLst>
            <a:ext uri="{FF2B5EF4-FFF2-40B4-BE49-F238E27FC236}">
              <a16:creationId xmlns:a16="http://schemas.microsoft.com/office/drawing/2014/main" id="{7BDED3E2-7EE6-FB46-97A0-4C2EC88F6350}"/>
            </a:ext>
          </a:extLst>
        </xdr:cNvPr>
        <xdr:cNvSpPr txBox="1"/>
      </xdr:nvSpPr>
      <xdr:spPr>
        <a:xfrm>
          <a:off x="4735913" y="1334274"/>
          <a:ext cx="2436851" cy="333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62928"/>
              </a:solidFill>
            </a:rPr>
            <a:t>Attrition</a:t>
          </a:r>
        </a:p>
      </xdr:txBody>
    </xdr:sp>
    <xdr:clientData/>
  </xdr:twoCellAnchor>
  <xdr:twoCellAnchor>
    <xdr:from>
      <xdr:col>7</xdr:col>
      <xdr:colOff>536910</xdr:colOff>
      <xdr:row>8</xdr:row>
      <xdr:rowOff>116777</xdr:rowOff>
    </xdr:from>
    <xdr:to>
      <xdr:col>9</xdr:col>
      <xdr:colOff>526584</xdr:colOff>
      <xdr:row>11</xdr:row>
      <xdr:rowOff>34175</xdr:rowOff>
    </xdr:to>
    <xdr:sp macro="" textlink="KPI!B8">
      <xdr:nvSpPr>
        <xdr:cNvPr id="7" name="TextBox 6">
          <a:extLst>
            <a:ext uri="{FF2B5EF4-FFF2-40B4-BE49-F238E27FC236}">
              <a16:creationId xmlns:a16="http://schemas.microsoft.com/office/drawing/2014/main" id="{1E4A111B-0A21-7243-A4B0-C7C383167573}"/>
            </a:ext>
          </a:extLst>
        </xdr:cNvPr>
        <xdr:cNvSpPr txBox="1"/>
      </xdr:nvSpPr>
      <xdr:spPr>
        <a:xfrm>
          <a:off x="5090325" y="1603606"/>
          <a:ext cx="1290649" cy="474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9C3CCD2-E8ED-BA4B-9CE2-697F7A1103B3}" type="TxLink">
            <a:rPr lang="en-US" sz="2600" b="1" i="0" u="none" strike="noStrike">
              <a:solidFill>
                <a:srgbClr val="002060"/>
              </a:solidFill>
              <a:latin typeface="Calibri"/>
              <a:cs typeface="Calibri"/>
            </a:rPr>
            <a:t>237</a:t>
          </a:fld>
          <a:endParaRPr lang="en-US" sz="2600" b="1">
            <a:solidFill>
              <a:srgbClr val="002060"/>
            </a:solidFill>
            <a:latin typeface="+mn-lt"/>
            <a:ea typeface="+mn-ea"/>
            <a:cs typeface="+mn-cs"/>
          </a:endParaRPr>
        </a:p>
      </xdr:txBody>
    </xdr:sp>
    <xdr:clientData/>
  </xdr:twoCellAnchor>
  <xdr:twoCellAnchor>
    <xdr:from>
      <xdr:col>11</xdr:col>
      <xdr:colOff>430303</xdr:colOff>
      <xdr:row>7</xdr:row>
      <xdr:rowOff>22974</xdr:rowOff>
    </xdr:from>
    <xdr:to>
      <xdr:col>15</xdr:col>
      <xdr:colOff>265203</xdr:colOff>
      <xdr:row>8</xdr:row>
      <xdr:rowOff>170728</xdr:rowOff>
    </xdr:to>
    <xdr:sp macro="" textlink="">
      <xdr:nvSpPr>
        <xdr:cNvPr id="8" name="TextBox 7">
          <a:extLst>
            <a:ext uri="{FF2B5EF4-FFF2-40B4-BE49-F238E27FC236}">
              <a16:creationId xmlns:a16="http://schemas.microsoft.com/office/drawing/2014/main" id="{A4528806-7DF0-0440-A323-9F6D1D253C82}"/>
            </a:ext>
          </a:extLst>
        </xdr:cNvPr>
        <xdr:cNvSpPr txBox="1"/>
      </xdr:nvSpPr>
      <xdr:spPr>
        <a:xfrm>
          <a:off x="7585669" y="1323950"/>
          <a:ext cx="2436851" cy="333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62928"/>
              </a:solidFill>
            </a:rPr>
            <a:t> Active Employees</a:t>
          </a:r>
        </a:p>
      </xdr:txBody>
    </xdr:sp>
    <xdr:clientData/>
  </xdr:twoCellAnchor>
  <xdr:twoCellAnchor>
    <xdr:from>
      <xdr:col>11</xdr:col>
      <xdr:colOff>631819</xdr:colOff>
      <xdr:row>8</xdr:row>
      <xdr:rowOff>116777</xdr:rowOff>
    </xdr:from>
    <xdr:to>
      <xdr:col>14</xdr:col>
      <xdr:colOff>443983</xdr:colOff>
      <xdr:row>11</xdr:row>
      <xdr:rowOff>34175</xdr:rowOff>
    </xdr:to>
    <xdr:sp macro="" textlink="KPI!D8">
      <xdr:nvSpPr>
        <xdr:cNvPr id="9" name="TextBox 8">
          <a:extLst>
            <a:ext uri="{FF2B5EF4-FFF2-40B4-BE49-F238E27FC236}">
              <a16:creationId xmlns:a16="http://schemas.microsoft.com/office/drawing/2014/main" id="{31A8D8FA-A601-8A4F-AB92-0734AF9F5A74}"/>
            </a:ext>
          </a:extLst>
        </xdr:cNvPr>
        <xdr:cNvSpPr txBox="1"/>
      </xdr:nvSpPr>
      <xdr:spPr>
        <a:xfrm>
          <a:off x="7787185" y="1603606"/>
          <a:ext cx="1763627" cy="474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3373584-0691-054D-9DDA-8B56A16B0148}" type="TxLink">
            <a:rPr lang="en-US" sz="2600" b="1" i="0" u="none" strike="noStrike">
              <a:solidFill>
                <a:srgbClr val="002060"/>
              </a:solidFill>
              <a:latin typeface="Calibri"/>
              <a:cs typeface="Calibri"/>
            </a:rPr>
            <a:t>1233</a:t>
          </a:fld>
          <a:endParaRPr lang="en-US" sz="2600" b="1">
            <a:solidFill>
              <a:srgbClr val="002060"/>
            </a:solidFill>
          </a:endParaRPr>
        </a:p>
      </xdr:txBody>
    </xdr:sp>
    <xdr:clientData/>
  </xdr:twoCellAnchor>
  <xdr:twoCellAnchor>
    <xdr:from>
      <xdr:col>16</xdr:col>
      <xdr:colOff>107744</xdr:colOff>
      <xdr:row>7</xdr:row>
      <xdr:rowOff>30821</xdr:rowOff>
    </xdr:from>
    <xdr:to>
      <xdr:col>19</xdr:col>
      <xdr:colOff>593132</xdr:colOff>
      <xdr:row>8</xdr:row>
      <xdr:rowOff>178575</xdr:rowOff>
    </xdr:to>
    <xdr:sp macro="" textlink="">
      <xdr:nvSpPr>
        <xdr:cNvPr id="10" name="TextBox 9">
          <a:extLst>
            <a:ext uri="{FF2B5EF4-FFF2-40B4-BE49-F238E27FC236}">
              <a16:creationId xmlns:a16="http://schemas.microsoft.com/office/drawing/2014/main" id="{36C60914-9101-7140-961D-9E3079F7DE41}"/>
            </a:ext>
          </a:extLst>
        </xdr:cNvPr>
        <xdr:cNvSpPr txBox="1"/>
      </xdr:nvSpPr>
      <xdr:spPr>
        <a:xfrm>
          <a:off x="10515549" y="1331797"/>
          <a:ext cx="2436851" cy="333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62928"/>
              </a:solidFill>
            </a:rPr>
            <a:t>Attrition Rate</a:t>
          </a:r>
        </a:p>
      </xdr:txBody>
    </xdr:sp>
    <xdr:clientData/>
  </xdr:twoCellAnchor>
  <xdr:twoCellAnchor>
    <xdr:from>
      <xdr:col>16</xdr:col>
      <xdr:colOff>309260</xdr:colOff>
      <xdr:row>8</xdr:row>
      <xdr:rowOff>124624</xdr:rowOff>
    </xdr:from>
    <xdr:to>
      <xdr:col>19</xdr:col>
      <xdr:colOff>72276</xdr:colOff>
      <xdr:row>11</xdr:row>
      <xdr:rowOff>42022</xdr:rowOff>
    </xdr:to>
    <xdr:sp macro="" textlink="KPI!E8">
      <xdr:nvSpPr>
        <xdr:cNvPr id="11" name="TextBox 10">
          <a:extLst>
            <a:ext uri="{FF2B5EF4-FFF2-40B4-BE49-F238E27FC236}">
              <a16:creationId xmlns:a16="http://schemas.microsoft.com/office/drawing/2014/main" id="{79C68B47-2EF9-944A-A102-A86F80AA8667}"/>
            </a:ext>
          </a:extLst>
        </xdr:cNvPr>
        <xdr:cNvSpPr txBox="1"/>
      </xdr:nvSpPr>
      <xdr:spPr>
        <a:xfrm>
          <a:off x="10717065" y="1611453"/>
          <a:ext cx="1714479" cy="474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2A0BCA7-EBC5-B548-9F3F-396690083C0E}" type="TxLink">
            <a:rPr lang="en-US" sz="2600" b="1" i="0" u="none" strike="noStrike">
              <a:solidFill>
                <a:srgbClr val="002060"/>
              </a:solidFill>
              <a:latin typeface="Calibri"/>
              <a:cs typeface="Calibri"/>
            </a:rPr>
            <a:t>16.12%</a:t>
          </a:fld>
          <a:endParaRPr lang="en-US" sz="2600" b="1">
            <a:solidFill>
              <a:srgbClr val="002060"/>
            </a:solidFill>
          </a:endParaRPr>
        </a:p>
      </xdr:txBody>
    </xdr:sp>
    <xdr:clientData/>
  </xdr:twoCellAnchor>
  <xdr:twoCellAnchor>
    <xdr:from>
      <xdr:col>20</xdr:col>
      <xdr:colOff>363396</xdr:colOff>
      <xdr:row>7</xdr:row>
      <xdr:rowOff>7693</xdr:rowOff>
    </xdr:from>
    <xdr:to>
      <xdr:col>24</xdr:col>
      <xdr:colOff>198296</xdr:colOff>
      <xdr:row>8</xdr:row>
      <xdr:rowOff>155447</xdr:rowOff>
    </xdr:to>
    <xdr:sp macro="" textlink="">
      <xdr:nvSpPr>
        <xdr:cNvPr id="12" name="TextBox 11">
          <a:extLst>
            <a:ext uri="{FF2B5EF4-FFF2-40B4-BE49-F238E27FC236}">
              <a16:creationId xmlns:a16="http://schemas.microsoft.com/office/drawing/2014/main" id="{C74CACAB-A589-6342-BE38-9E0188EF8574}"/>
            </a:ext>
          </a:extLst>
        </xdr:cNvPr>
        <xdr:cNvSpPr txBox="1"/>
      </xdr:nvSpPr>
      <xdr:spPr>
        <a:xfrm>
          <a:off x="13373152" y="1308669"/>
          <a:ext cx="2436851" cy="3336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rgbClr val="662928"/>
              </a:solidFill>
            </a:rPr>
            <a:t>Average Age</a:t>
          </a:r>
        </a:p>
      </xdr:txBody>
    </xdr:sp>
    <xdr:clientData/>
  </xdr:twoCellAnchor>
  <xdr:twoCellAnchor>
    <xdr:from>
      <xdr:col>21</xdr:col>
      <xdr:colOff>433657</xdr:colOff>
      <xdr:row>8</xdr:row>
      <xdr:rowOff>101496</xdr:rowOff>
    </xdr:from>
    <xdr:to>
      <xdr:col>23</xdr:col>
      <xdr:colOff>92926</xdr:colOff>
      <xdr:row>11</xdr:row>
      <xdr:rowOff>18894</xdr:rowOff>
    </xdr:to>
    <xdr:sp macro="" textlink="KPI!C8">
      <xdr:nvSpPr>
        <xdr:cNvPr id="13" name="TextBox 12">
          <a:extLst>
            <a:ext uri="{FF2B5EF4-FFF2-40B4-BE49-F238E27FC236}">
              <a16:creationId xmlns:a16="http://schemas.microsoft.com/office/drawing/2014/main" id="{9660D41E-FD10-2247-BC23-A7F65D572209}"/>
            </a:ext>
          </a:extLst>
        </xdr:cNvPr>
        <xdr:cNvSpPr txBox="1"/>
      </xdr:nvSpPr>
      <xdr:spPr>
        <a:xfrm>
          <a:off x="14093901" y="1588325"/>
          <a:ext cx="960245" cy="4749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4E6BCD63-E31E-E040-B131-1BEEFBB1A8B9}" type="TxLink">
            <a:rPr lang="en-US" sz="2600" b="1" i="0" u="none" strike="noStrike">
              <a:solidFill>
                <a:srgbClr val="002060"/>
              </a:solidFill>
              <a:latin typeface="Calibri"/>
              <a:cs typeface="Calibri"/>
            </a:rPr>
            <a:t>37</a:t>
          </a:fld>
          <a:endParaRPr lang="en-US" sz="2600" b="1">
            <a:solidFill>
              <a:srgbClr val="002060"/>
            </a:solidFill>
          </a:endParaRPr>
        </a:p>
      </xdr:txBody>
    </xdr:sp>
    <xdr:clientData/>
  </xdr:twoCellAnchor>
  <xdr:oneCellAnchor>
    <xdr:from>
      <xdr:col>6</xdr:col>
      <xdr:colOff>278781</xdr:colOff>
      <xdr:row>7</xdr:row>
      <xdr:rowOff>53949</xdr:rowOff>
    </xdr:from>
    <xdr:ext cx="422946" cy="314325"/>
    <xdr:pic>
      <xdr:nvPicPr>
        <xdr:cNvPr id="14" name="image4.png">
          <a:extLst>
            <a:ext uri="{FF2B5EF4-FFF2-40B4-BE49-F238E27FC236}">
              <a16:creationId xmlns:a16="http://schemas.microsoft.com/office/drawing/2014/main" id="{0E68448D-B21F-0248-BC08-F4DCE2DABB97}"/>
            </a:ext>
          </a:extLst>
        </xdr:cNvPr>
        <xdr:cNvPicPr preferRelativeResize="0"/>
      </xdr:nvPicPr>
      <xdr:blipFill>
        <a:blip xmlns:r="http://schemas.openxmlformats.org/officeDocument/2006/relationships" r:embed="rId1" cstate="print"/>
        <a:stretch>
          <a:fillRect/>
        </a:stretch>
      </xdr:blipFill>
      <xdr:spPr>
        <a:xfrm>
          <a:off x="4181708" y="1354925"/>
          <a:ext cx="422946" cy="314325"/>
        </a:xfrm>
        <a:prstGeom prst="rect">
          <a:avLst/>
        </a:prstGeom>
        <a:noFill/>
      </xdr:spPr>
    </xdr:pic>
    <xdr:clientData fLocksWithSheet="0"/>
  </xdr:oneCellAnchor>
  <xdr:oneCellAnchor>
    <xdr:from>
      <xdr:col>15</xdr:col>
      <xdr:colOff>275425</xdr:colOff>
      <xdr:row>7</xdr:row>
      <xdr:rowOff>64274</xdr:rowOff>
    </xdr:from>
    <xdr:ext cx="419100" cy="304800"/>
    <xdr:pic>
      <xdr:nvPicPr>
        <xdr:cNvPr id="15" name="image5.png">
          <a:extLst>
            <a:ext uri="{FF2B5EF4-FFF2-40B4-BE49-F238E27FC236}">
              <a16:creationId xmlns:a16="http://schemas.microsoft.com/office/drawing/2014/main" id="{222790D8-46A4-3A48-937B-5BE53821E3CB}"/>
            </a:ext>
          </a:extLst>
        </xdr:cNvPr>
        <xdr:cNvPicPr preferRelativeResize="0"/>
      </xdr:nvPicPr>
      <xdr:blipFill>
        <a:blip xmlns:r="http://schemas.openxmlformats.org/officeDocument/2006/relationships" r:embed="rId2" cstate="print"/>
        <a:stretch>
          <a:fillRect/>
        </a:stretch>
      </xdr:blipFill>
      <xdr:spPr>
        <a:xfrm>
          <a:off x="10032742" y="1365250"/>
          <a:ext cx="419100" cy="304800"/>
        </a:xfrm>
        <a:prstGeom prst="rect">
          <a:avLst/>
        </a:prstGeom>
        <a:noFill/>
      </xdr:spPr>
    </xdr:pic>
    <xdr:clientData fLocksWithSheet="0"/>
  </xdr:oneCellAnchor>
  <xdr:oneCellAnchor>
    <xdr:from>
      <xdr:col>19</xdr:col>
      <xdr:colOff>512905</xdr:colOff>
      <xdr:row>7</xdr:row>
      <xdr:rowOff>64275</xdr:rowOff>
    </xdr:from>
    <xdr:ext cx="390525" cy="314325"/>
    <xdr:pic>
      <xdr:nvPicPr>
        <xdr:cNvPr id="16" name="image2.png">
          <a:extLst>
            <a:ext uri="{FF2B5EF4-FFF2-40B4-BE49-F238E27FC236}">
              <a16:creationId xmlns:a16="http://schemas.microsoft.com/office/drawing/2014/main" id="{4207FA18-E162-1F48-9259-DB2B7903DAA6}"/>
            </a:ext>
          </a:extLst>
        </xdr:cNvPr>
        <xdr:cNvPicPr preferRelativeResize="0"/>
      </xdr:nvPicPr>
      <xdr:blipFill>
        <a:blip xmlns:r="http://schemas.openxmlformats.org/officeDocument/2006/relationships" r:embed="rId3" cstate="print"/>
        <a:stretch>
          <a:fillRect/>
        </a:stretch>
      </xdr:blipFill>
      <xdr:spPr>
        <a:xfrm>
          <a:off x="12872173" y="1365251"/>
          <a:ext cx="390525" cy="314325"/>
        </a:xfrm>
        <a:prstGeom prst="rect">
          <a:avLst/>
        </a:prstGeom>
        <a:noFill/>
      </xdr:spPr>
    </xdr:pic>
    <xdr:clientData fLocksWithSheet="0"/>
  </xdr:oneCellAnchor>
  <xdr:oneCellAnchor>
    <xdr:from>
      <xdr:col>23</xdr:col>
      <xdr:colOff>554205</xdr:colOff>
      <xdr:row>7</xdr:row>
      <xdr:rowOff>74600</xdr:rowOff>
    </xdr:from>
    <xdr:ext cx="323437" cy="286782"/>
    <xdr:pic>
      <xdr:nvPicPr>
        <xdr:cNvPr id="17" name="image6.png">
          <a:extLst>
            <a:ext uri="{FF2B5EF4-FFF2-40B4-BE49-F238E27FC236}">
              <a16:creationId xmlns:a16="http://schemas.microsoft.com/office/drawing/2014/main" id="{49224E17-21AE-7047-9EC6-4ECC35BBE48C}"/>
            </a:ext>
          </a:extLst>
        </xdr:cNvPr>
        <xdr:cNvPicPr preferRelativeResize="0"/>
      </xdr:nvPicPr>
      <xdr:blipFill>
        <a:blip xmlns:r="http://schemas.openxmlformats.org/officeDocument/2006/relationships" r:embed="rId4" cstate="print"/>
        <a:stretch>
          <a:fillRect/>
        </a:stretch>
      </xdr:blipFill>
      <xdr:spPr>
        <a:xfrm>
          <a:off x="15515425" y="1375576"/>
          <a:ext cx="323437" cy="286782"/>
        </a:xfrm>
        <a:prstGeom prst="rect">
          <a:avLst/>
        </a:prstGeom>
        <a:noFill/>
      </xdr:spPr>
    </xdr:pic>
    <xdr:clientData fLocksWithSheet="0"/>
  </xdr:oneCellAnchor>
  <xdr:oneCellAnchor>
    <xdr:from>
      <xdr:col>10</xdr:col>
      <xdr:colOff>474960</xdr:colOff>
      <xdr:row>7</xdr:row>
      <xdr:rowOff>64274</xdr:rowOff>
    </xdr:from>
    <xdr:ext cx="544370" cy="400050"/>
    <xdr:pic>
      <xdr:nvPicPr>
        <xdr:cNvPr id="19" name="image7.png">
          <a:extLst>
            <a:ext uri="{FF2B5EF4-FFF2-40B4-BE49-F238E27FC236}">
              <a16:creationId xmlns:a16="http://schemas.microsoft.com/office/drawing/2014/main" id="{FEC606D5-1631-AB4B-9B14-BDF939530F12}"/>
            </a:ext>
          </a:extLst>
        </xdr:cNvPr>
        <xdr:cNvPicPr preferRelativeResize="0"/>
      </xdr:nvPicPr>
      <xdr:blipFill>
        <a:blip xmlns:r="http://schemas.openxmlformats.org/officeDocument/2006/relationships" r:embed="rId5" cstate="print"/>
        <a:stretch>
          <a:fillRect/>
        </a:stretch>
      </xdr:blipFill>
      <xdr:spPr>
        <a:xfrm>
          <a:off x="6979838" y="1365250"/>
          <a:ext cx="544370" cy="400050"/>
        </a:xfrm>
        <a:prstGeom prst="rect">
          <a:avLst/>
        </a:prstGeom>
        <a:noFill/>
      </xdr:spPr>
    </xdr:pic>
    <xdr:clientData fLocksWithSheet="0"/>
  </xdr:oneCellAnchor>
  <xdr:twoCellAnchor>
    <xdr:from>
      <xdr:col>5</xdr:col>
      <xdr:colOff>165203</xdr:colOff>
      <xdr:row>2</xdr:row>
      <xdr:rowOff>0</xdr:rowOff>
    </xdr:from>
    <xdr:to>
      <xdr:col>15</xdr:col>
      <xdr:colOff>134228</xdr:colOff>
      <xdr:row>5</xdr:row>
      <xdr:rowOff>103252</xdr:rowOff>
    </xdr:to>
    <xdr:sp macro="" textlink="">
      <xdr:nvSpPr>
        <xdr:cNvPr id="20" name="TextBox 19">
          <a:extLst>
            <a:ext uri="{FF2B5EF4-FFF2-40B4-BE49-F238E27FC236}">
              <a16:creationId xmlns:a16="http://schemas.microsoft.com/office/drawing/2014/main" id="{ACC9B109-2DD1-9761-8E13-7609A570FEBA}"/>
            </a:ext>
          </a:extLst>
        </xdr:cNvPr>
        <xdr:cNvSpPr txBox="1"/>
      </xdr:nvSpPr>
      <xdr:spPr>
        <a:xfrm>
          <a:off x="3417642" y="371707"/>
          <a:ext cx="6473903" cy="6608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200" b="1">
              <a:solidFill>
                <a:schemeClr val="accent1">
                  <a:lumMod val="75000"/>
                </a:schemeClr>
              </a:solidFill>
            </a:rPr>
            <a:t>HR ANALYTICS DASHBOARD</a:t>
          </a:r>
        </a:p>
      </xdr:txBody>
    </xdr:sp>
    <xdr:clientData/>
  </xdr:twoCellAnchor>
  <xdr:oneCellAnchor>
    <xdr:from>
      <xdr:col>3</xdr:col>
      <xdr:colOff>578212</xdr:colOff>
      <xdr:row>2</xdr:row>
      <xdr:rowOff>72276</xdr:rowOff>
    </xdr:from>
    <xdr:ext cx="598862" cy="547237"/>
    <xdr:pic>
      <xdr:nvPicPr>
        <xdr:cNvPr id="21" name="image1.png">
          <a:extLst>
            <a:ext uri="{FF2B5EF4-FFF2-40B4-BE49-F238E27FC236}">
              <a16:creationId xmlns:a16="http://schemas.microsoft.com/office/drawing/2014/main" id="{616B32FE-B395-4040-ACBE-78E3472569F5}"/>
            </a:ext>
          </a:extLst>
        </xdr:cNvPr>
        <xdr:cNvPicPr preferRelativeResize="0"/>
      </xdr:nvPicPr>
      <xdr:blipFill>
        <a:blip xmlns:r="http://schemas.openxmlformats.org/officeDocument/2006/relationships" r:embed="rId6" cstate="print"/>
        <a:stretch>
          <a:fillRect/>
        </a:stretch>
      </xdr:blipFill>
      <xdr:spPr>
        <a:xfrm>
          <a:off x="2529675" y="443983"/>
          <a:ext cx="598862" cy="547237"/>
        </a:xfrm>
        <a:prstGeom prst="rect">
          <a:avLst/>
        </a:prstGeom>
        <a:noFill/>
      </xdr:spPr>
    </xdr:pic>
    <xdr:clientData fLocksWithSheet="0"/>
  </xdr:oneCellAnchor>
  <xdr:oneCellAnchor>
    <xdr:from>
      <xdr:col>16</xdr:col>
      <xdr:colOff>175529</xdr:colOff>
      <xdr:row>2</xdr:row>
      <xdr:rowOff>53950</xdr:rowOff>
    </xdr:from>
    <xdr:ext cx="723900" cy="628650"/>
    <xdr:pic>
      <xdr:nvPicPr>
        <xdr:cNvPr id="22" name="image3.png">
          <a:extLst>
            <a:ext uri="{FF2B5EF4-FFF2-40B4-BE49-F238E27FC236}">
              <a16:creationId xmlns:a16="http://schemas.microsoft.com/office/drawing/2014/main" id="{FCC027E4-EBC4-3A4A-956A-C514B596A6AC}"/>
            </a:ext>
          </a:extLst>
        </xdr:cNvPr>
        <xdr:cNvPicPr preferRelativeResize="0"/>
      </xdr:nvPicPr>
      <xdr:blipFill>
        <a:blip xmlns:r="http://schemas.openxmlformats.org/officeDocument/2006/relationships" r:embed="rId7" cstate="print"/>
        <a:stretch>
          <a:fillRect/>
        </a:stretch>
      </xdr:blipFill>
      <xdr:spPr>
        <a:xfrm>
          <a:off x="10583334" y="425657"/>
          <a:ext cx="723900" cy="628650"/>
        </a:xfrm>
        <a:prstGeom prst="rect">
          <a:avLst/>
        </a:prstGeom>
        <a:noFill/>
      </xdr:spPr>
    </xdr:pic>
    <xdr:clientData fLocksWithSheet="0"/>
  </xdr:oneCellAnchor>
  <xdr:twoCellAnchor>
    <xdr:from>
      <xdr:col>17</xdr:col>
      <xdr:colOff>330406</xdr:colOff>
      <xdr:row>2</xdr:row>
      <xdr:rowOff>92928</xdr:rowOff>
    </xdr:from>
    <xdr:to>
      <xdr:col>20</xdr:col>
      <xdr:colOff>165203</xdr:colOff>
      <xdr:row>5</xdr:row>
      <xdr:rowOff>123903</xdr:rowOff>
    </xdr:to>
    <xdr:sp macro="" textlink="">
      <xdr:nvSpPr>
        <xdr:cNvPr id="24" name="TextBox 23">
          <a:extLst>
            <a:ext uri="{FF2B5EF4-FFF2-40B4-BE49-F238E27FC236}">
              <a16:creationId xmlns:a16="http://schemas.microsoft.com/office/drawing/2014/main" id="{54705440-02D1-E0F4-DB0E-A3429CD66CA0}"/>
            </a:ext>
          </a:extLst>
        </xdr:cNvPr>
        <xdr:cNvSpPr txBox="1"/>
      </xdr:nvSpPr>
      <xdr:spPr>
        <a:xfrm>
          <a:off x="11388699" y="464635"/>
          <a:ext cx="1786260" cy="588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a:solidFill>
                <a:srgbClr val="662928"/>
              </a:solidFill>
            </a:rPr>
            <a:t>JOB SATISFACTION RATING</a:t>
          </a:r>
        </a:p>
        <a:p>
          <a:endParaRPr lang="en-US" sz="1600" b="1">
            <a:solidFill>
              <a:srgbClr val="662928"/>
            </a:solidFill>
          </a:endParaRPr>
        </a:p>
      </xdr:txBody>
    </xdr:sp>
    <xdr:clientData/>
  </xdr:twoCellAnchor>
  <xdr:twoCellAnchor>
    <xdr:from>
      <xdr:col>20</xdr:col>
      <xdr:colOff>247805</xdr:colOff>
      <xdr:row>2</xdr:row>
      <xdr:rowOff>10326</xdr:rowOff>
    </xdr:from>
    <xdr:to>
      <xdr:col>22</xdr:col>
      <xdr:colOff>41301</xdr:colOff>
      <xdr:row>5</xdr:row>
      <xdr:rowOff>113578</xdr:rowOff>
    </xdr:to>
    <xdr:graphicFrame macro="">
      <xdr:nvGraphicFramePr>
        <xdr:cNvPr id="25" name="Chart 24">
          <a:extLst>
            <a:ext uri="{FF2B5EF4-FFF2-40B4-BE49-F238E27FC236}">
              <a16:creationId xmlns:a16="http://schemas.microsoft.com/office/drawing/2014/main" id="{DC3CFF90-79B6-2843-A028-D5CC12E560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578211</xdr:colOff>
      <xdr:row>3</xdr:row>
      <xdr:rowOff>10324</xdr:rowOff>
    </xdr:from>
    <xdr:to>
      <xdr:col>21</xdr:col>
      <xdr:colOff>351057</xdr:colOff>
      <xdr:row>4</xdr:row>
      <xdr:rowOff>103251</xdr:rowOff>
    </xdr:to>
    <xdr:sp macro="" textlink="Rating!$B$9">
      <xdr:nvSpPr>
        <xdr:cNvPr id="26" name="TextBox 25">
          <a:extLst>
            <a:ext uri="{FF2B5EF4-FFF2-40B4-BE49-F238E27FC236}">
              <a16:creationId xmlns:a16="http://schemas.microsoft.com/office/drawing/2014/main" id="{01B3BF7A-EE7A-4C8E-EDAB-AD0820688805}"/>
            </a:ext>
          </a:extLst>
        </xdr:cNvPr>
        <xdr:cNvSpPr txBox="1"/>
      </xdr:nvSpPr>
      <xdr:spPr>
        <a:xfrm>
          <a:off x="13587967" y="567885"/>
          <a:ext cx="423334" cy="2787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70EA56-BA1F-E04F-870E-9A5425E7C21F}" type="TxLink">
            <a:rPr lang="en-US" sz="1200" b="0" i="0" u="none" strike="noStrike">
              <a:solidFill>
                <a:srgbClr val="000000"/>
              </a:solidFill>
              <a:latin typeface="Calibri"/>
              <a:cs typeface="Calibri"/>
            </a:rPr>
            <a:pPr/>
            <a:t>2.6</a:t>
          </a:fld>
          <a:endParaRPr lang="en-US" sz="1100" b="1">
            <a:solidFill>
              <a:srgbClr val="002060"/>
            </a:solidFill>
          </a:endParaRPr>
        </a:p>
      </xdr:txBody>
    </xdr:sp>
    <xdr:clientData/>
  </xdr:twoCellAnchor>
  <xdr:twoCellAnchor>
    <xdr:from>
      <xdr:col>21</xdr:col>
      <xdr:colOff>454310</xdr:colOff>
      <xdr:row>2</xdr:row>
      <xdr:rowOff>41301</xdr:rowOff>
    </xdr:from>
    <xdr:to>
      <xdr:col>26</xdr:col>
      <xdr:colOff>72276</xdr:colOff>
      <xdr:row>5</xdr:row>
      <xdr:rowOff>72277</xdr:rowOff>
    </xdr:to>
    <xdr:graphicFrame macro="">
      <xdr:nvGraphicFramePr>
        <xdr:cNvPr id="55" name="Chart 54">
          <a:extLst>
            <a:ext uri="{FF2B5EF4-FFF2-40B4-BE49-F238E27FC236}">
              <a16:creationId xmlns:a16="http://schemas.microsoft.com/office/drawing/2014/main" id="{2448B4AB-1F63-0848-8E46-38B105B17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433660</xdr:colOff>
      <xdr:row>2</xdr:row>
      <xdr:rowOff>95250</xdr:rowOff>
    </xdr:from>
    <xdr:to>
      <xdr:col>24</xdr:col>
      <xdr:colOff>508705</xdr:colOff>
      <xdr:row>5</xdr:row>
      <xdr:rowOff>61952</xdr:rowOff>
    </xdr:to>
    <xdr:sp macro="" textlink="">
      <xdr:nvSpPr>
        <xdr:cNvPr id="56" name="Freeform 55">
          <a:extLst>
            <a:ext uri="{FF2B5EF4-FFF2-40B4-BE49-F238E27FC236}">
              <a16:creationId xmlns:a16="http://schemas.microsoft.com/office/drawing/2014/main" id="{9ED7AB2D-FAD9-AAF9-01CE-2A0EB8E43A19}"/>
            </a:ext>
          </a:extLst>
        </xdr:cNvPr>
        <xdr:cNvSpPr/>
      </xdr:nvSpPr>
      <xdr:spPr>
        <a:xfrm>
          <a:off x="14093904" y="466957"/>
          <a:ext cx="2026508" cy="524263"/>
        </a:xfrm>
        <a:custGeom>
          <a:avLst/>
          <a:gdLst>
            <a:gd name="connsiteX0" fmla="*/ 1232062 w 2026508"/>
            <a:gd name="connsiteY0" fmla="*/ 1 h 494272"/>
            <a:gd name="connsiteX1" fmla="*/ 1182473 w 2026508"/>
            <a:gd name="connsiteY1" fmla="*/ 151038 h 494272"/>
            <a:gd name="connsiteX2" fmla="*/ 1021997 w 2026508"/>
            <a:gd name="connsiteY2" fmla="*/ 151036 h 494272"/>
            <a:gd name="connsiteX3" fmla="*/ 1151826 w 2026508"/>
            <a:gd name="connsiteY3" fmla="*/ 244381 h 494272"/>
            <a:gd name="connsiteX4" fmla="*/ 1102235 w 2026508"/>
            <a:gd name="connsiteY4" fmla="*/ 395417 h 494272"/>
            <a:gd name="connsiteX5" fmla="*/ 1232062 w 2026508"/>
            <a:gd name="connsiteY5" fmla="*/ 302071 h 494272"/>
            <a:gd name="connsiteX6" fmla="*/ 1361889 w 2026508"/>
            <a:gd name="connsiteY6" fmla="*/ 395417 h 494272"/>
            <a:gd name="connsiteX7" fmla="*/ 1312298 w 2026508"/>
            <a:gd name="connsiteY7" fmla="*/ 244381 h 494272"/>
            <a:gd name="connsiteX8" fmla="*/ 1442127 w 2026508"/>
            <a:gd name="connsiteY8" fmla="*/ 151036 h 494272"/>
            <a:gd name="connsiteX9" fmla="*/ 1281651 w 2026508"/>
            <a:gd name="connsiteY9" fmla="*/ 151038 h 494272"/>
            <a:gd name="connsiteX10" fmla="*/ 771262 w 2026508"/>
            <a:gd name="connsiteY10" fmla="*/ 1 h 494272"/>
            <a:gd name="connsiteX11" fmla="*/ 721673 w 2026508"/>
            <a:gd name="connsiteY11" fmla="*/ 151038 h 494272"/>
            <a:gd name="connsiteX12" fmla="*/ 561197 w 2026508"/>
            <a:gd name="connsiteY12" fmla="*/ 151036 h 494272"/>
            <a:gd name="connsiteX13" fmla="*/ 691026 w 2026508"/>
            <a:gd name="connsiteY13" fmla="*/ 244381 h 494272"/>
            <a:gd name="connsiteX14" fmla="*/ 641435 w 2026508"/>
            <a:gd name="connsiteY14" fmla="*/ 395417 h 494272"/>
            <a:gd name="connsiteX15" fmla="*/ 771262 w 2026508"/>
            <a:gd name="connsiteY15" fmla="*/ 302071 h 494272"/>
            <a:gd name="connsiteX16" fmla="*/ 901089 w 2026508"/>
            <a:gd name="connsiteY16" fmla="*/ 395417 h 494272"/>
            <a:gd name="connsiteX17" fmla="*/ 851498 w 2026508"/>
            <a:gd name="connsiteY17" fmla="*/ 244381 h 494272"/>
            <a:gd name="connsiteX18" fmla="*/ 981327 w 2026508"/>
            <a:gd name="connsiteY18" fmla="*/ 151036 h 494272"/>
            <a:gd name="connsiteX19" fmla="*/ 820851 w 2026508"/>
            <a:gd name="connsiteY19" fmla="*/ 151038 h 494272"/>
            <a:gd name="connsiteX20" fmla="*/ 310462 w 2026508"/>
            <a:gd name="connsiteY20" fmla="*/ 1 h 494272"/>
            <a:gd name="connsiteX21" fmla="*/ 260873 w 2026508"/>
            <a:gd name="connsiteY21" fmla="*/ 151038 h 494272"/>
            <a:gd name="connsiteX22" fmla="*/ 100397 w 2026508"/>
            <a:gd name="connsiteY22" fmla="*/ 151036 h 494272"/>
            <a:gd name="connsiteX23" fmla="*/ 230226 w 2026508"/>
            <a:gd name="connsiteY23" fmla="*/ 244381 h 494272"/>
            <a:gd name="connsiteX24" fmla="*/ 180635 w 2026508"/>
            <a:gd name="connsiteY24" fmla="*/ 395417 h 494272"/>
            <a:gd name="connsiteX25" fmla="*/ 310462 w 2026508"/>
            <a:gd name="connsiteY25" fmla="*/ 302071 h 494272"/>
            <a:gd name="connsiteX26" fmla="*/ 440289 w 2026508"/>
            <a:gd name="connsiteY26" fmla="*/ 395417 h 494272"/>
            <a:gd name="connsiteX27" fmla="*/ 390698 w 2026508"/>
            <a:gd name="connsiteY27" fmla="*/ 244381 h 494272"/>
            <a:gd name="connsiteX28" fmla="*/ 520527 w 2026508"/>
            <a:gd name="connsiteY28" fmla="*/ 151036 h 494272"/>
            <a:gd name="connsiteX29" fmla="*/ 360051 w 2026508"/>
            <a:gd name="connsiteY29" fmla="*/ 151038 h 494272"/>
            <a:gd name="connsiteX30" fmla="*/ 0 w 2026508"/>
            <a:gd name="connsiteY30" fmla="*/ 0 h 494272"/>
            <a:gd name="connsiteX31" fmla="*/ 1734317 w 2026508"/>
            <a:gd name="connsiteY31" fmla="*/ 0 h 494272"/>
            <a:gd name="connsiteX32" fmla="*/ 1684728 w 2026508"/>
            <a:gd name="connsiteY32" fmla="*/ 151037 h 494272"/>
            <a:gd name="connsiteX33" fmla="*/ 1524252 w 2026508"/>
            <a:gd name="connsiteY33" fmla="*/ 151035 h 494272"/>
            <a:gd name="connsiteX34" fmla="*/ 1654081 w 2026508"/>
            <a:gd name="connsiteY34" fmla="*/ 244380 h 494272"/>
            <a:gd name="connsiteX35" fmla="*/ 1604490 w 2026508"/>
            <a:gd name="connsiteY35" fmla="*/ 395416 h 494272"/>
            <a:gd name="connsiteX36" fmla="*/ 1734317 w 2026508"/>
            <a:gd name="connsiteY36" fmla="*/ 302070 h 494272"/>
            <a:gd name="connsiteX37" fmla="*/ 1864144 w 2026508"/>
            <a:gd name="connsiteY37" fmla="*/ 395416 h 494272"/>
            <a:gd name="connsiteX38" fmla="*/ 1814553 w 2026508"/>
            <a:gd name="connsiteY38" fmla="*/ 244380 h 494272"/>
            <a:gd name="connsiteX39" fmla="*/ 1944382 w 2026508"/>
            <a:gd name="connsiteY39" fmla="*/ 151035 h 494272"/>
            <a:gd name="connsiteX40" fmla="*/ 1783906 w 2026508"/>
            <a:gd name="connsiteY40" fmla="*/ 151037 h 494272"/>
            <a:gd name="connsiteX41" fmla="*/ 1734317 w 2026508"/>
            <a:gd name="connsiteY41" fmla="*/ 0 h 494272"/>
            <a:gd name="connsiteX42" fmla="*/ 2026508 w 2026508"/>
            <a:gd name="connsiteY42" fmla="*/ 0 h 494272"/>
            <a:gd name="connsiteX43" fmla="*/ 2026508 w 2026508"/>
            <a:gd name="connsiteY43" fmla="*/ 494272 h 494272"/>
            <a:gd name="connsiteX44" fmla="*/ 0 w 2026508"/>
            <a:gd name="connsiteY44" fmla="*/ 494272 h 49427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Lst>
          <a:rect l="l" t="t" r="r" b="b"/>
          <a:pathLst>
            <a:path w="2026508" h="494272">
              <a:moveTo>
                <a:pt x="1232062" y="1"/>
              </a:moveTo>
              <a:lnTo>
                <a:pt x="1182473" y="151038"/>
              </a:lnTo>
              <a:lnTo>
                <a:pt x="1021997" y="151036"/>
              </a:lnTo>
              <a:lnTo>
                <a:pt x="1151826" y="244381"/>
              </a:lnTo>
              <a:lnTo>
                <a:pt x="1102235" y="395417"/>
              </a:lnTo>
              <a:lnTo>
                <a:pt x="1232062" y="302071"/>
              </a:lnTo>
              <a:lnTo>
                <a:pt x="1361889" y="395417"/>
              </a:lnTo>
              <a:lnTo>
                <a:pt x="1312298" y="244381"/>
              </a:lnTo>
              <a:lnTo>
                <a:pt x="1442127" y="151036"/>
              </a:lnTo>
              <a:lnTo>
                <a:pt x="1281651" y="151038"/>
              </a:lnTo>
              <a:close/>
              <a:moveTo>
                <a:pt x="771262" y="1"/>
              </a:moveTo>
              <a:lnTo>
                <a:pt x="721673" y="151038"/>
              </a:lnTo>
              <a:lnTo>
                <a:pt x="561197" y="151036"/>
              </a:lnTo>
              <a:lnTo>
                <a:pt x="691026" y="244381"/>
              </a:lnTo>
              <a:lnTo>
                <a:pt x="641435" y="395417"/>
              </a:lnTo>
              <a:lnTo>
                <a:pt x="771262" y="302071"/>
              </a:lnTo>
              <a:lnTo>
                <a:pt x="901089" y="395417"/>
              </a:lnTo>
              <a:lnTo>
                <a:pt x="851498" y="244381"/>
              </a:lnTo>
              <a:lnTo>
                <a:pt x="981327" y="151036"/>
              </a:lnTo>
              <a:lnTo>
                <a:pt x="820851" y="151038"/>
              </a:lnTo>
              <a:close/>
              <a:moveTo>
                <a:pt x="310462" y="1"/>
              </a:moveTo>
              <a:lnTo>
                <a:pt x="260873" y="151038"/>
              </a:lnTo>
              <a:lnTo>
                <a:pt x="100397" y="151036"/>
              </a:lnTo>
              <a:lnTo>
                <a:pt x="230226" y="244381"/>
              </a:lnTo>
              <a:lnTo>
                <a:pt x="180635" y="395417"/>
              </a:lnTo>
              <a:lnTo>
                <a:pt x="310462" y="302071"/>
              </a:lnTo>
              <a:lnTo>
                <a:pt x="440289" y="395417"/>
              </a:lnTo>
              <a:lnTo>
                <a:pt x="390698" y="244381"/>
              </a:lnTo>
              <a:lnTo>
                <a:pt x="520527" y="151036"/>
              </a:lnTo>
              <a:lnTo>
                <a:pt x="360051" y="151038"/>
              </a:lnTo>
              <a:close/>
              <a:moveTo>
                <a:pt x="0" y="0"/>
              </a:moveTo>
              <a:lnTo>
                <a:pt x="1734317" y="0"/>
              </a:lnTo>
              <a:lnTo>
                <a:pt x="1684728" y="151037"/>
              </a:lnTo>
              <a:lnTo>
                <a:pt x="1524252" y="151035"/>
              </a:lnTo>
              <a:lnTo>
                <a:pt x="1654081" y="244380"/>
              </a:lnTo>
              <a:lnTo>
                <a:pt x="1604490" y="395416"/>
              </a:lnTo>
              <a:lnTo>
                <a:pt x="1734317" y="302070"/>
              </a:lnTo>
              <a:lnTo>
                <a:pt x="1864144" y="395416"/>
              </a:lnTo>
              <a:lnTo>
                <a:pt x="1814553" y="244380"/>
              </a:lnTo>
              <a:lnTo>
                <a:pt x="1944382" y="151035"/>
              </a:lnTo>
              <a:lnTo>
                <a:pt x="1783906" y="151037"/>
              </a:lnTo>
              <a:lnTo>
                <a:pt x="1734317" y="0"/>
              </a:lnTo>
              <a:lnTo>
                <a:pt x="2026508" y="0"/>
              </a:lnTo>
              <a:lnTo>
                <a:pt x="2026508" y="494272"/>
              </a:lnTo>
              <a:lnTo>
                <a:pt x="0" y="494272"/>
              </a:lnTo>
              <a:close/>
            </a:path>
          </a:pathLst>
        </a:custGeom>
        <a:solidFill>
          <a:schemeClr val="bg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505935</xdr:colOff>
      <xdr:row>17</xdr:row>
      <xdr:rowOff>131388</xdr:rowOff>
    </xdr:from>
    <xdr:to>
      <xdr:col>4</xdr:col>
      <xdr:colOff>649712</xdr:colOff>
      <xdr:row>25</xdr:row>
      <xdr:rowOff>89311</xdr:rowOff>
    </xdr:to>
    <xdr:graphicFrame macro="">
      <xdr:nvGraphicFramePr>
        <xdr:cNvPr id="57" name="Chart 56">
          <a:extLst>
            <a:ext uri="{FF2B5EF4-FFF2-40B4-BE49-F238E27FC236}">
              <a16:creationId xmlns:a16="http://schemas.microsoft.com/office/drawing/2014/main" id="{4DC8BD61-CE1C-E840-871C-ED37CC0068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185853</xdr:colOff>
      <xdr:row>17</xdr:row>
      <xdr:rowOff>131388</xdr:rowOff>
    </xdr:from>
    <xdr:to>
      <xdr:col>9</xdr:col>
      <xdr:colOff>329630</xdr:colOff>
      <xdr:row>25</xdr:row>
      <xdr:rowOff>89311</xdr:rowOff>
    </xdr:to>
    <xdr:graphicFrame macro="">
      <xdr:nvGraphicFramePr>
        <xdr:cNvPr id="58" name="Chart 57">
          <a:extLst>
            <a:ext uri="{FF2B5EF4-FFF2-40B4-BE49-F238E27FC236}">
              <a16:creationId xmlns:a16="http://schemas.microsoft.com/office/drawing/2014/main" id="{D32486C0-EED7-1C4F-B6BE-414EAD42E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6</xdr:col>
      <xdr:colOff>82600</xdr:colOff>
      <xdr:row>19</xdr:row>
      <xdr:rowOff>69838</xdr:rowOff>
    </xdr:from>
    <xdr:to>
      <xdr:col>7</xdr:col>
      <xdr:colOff>154488</xdr:colOff>
      <xdr:row>23</xdr:row>
      <xdr:rowOff>48800</xdr:rowOff>
    </xdr:to>
    <xdr:pic>
      <xdr:nvPicPr>
        <xdr:cNvPr id="62" name="Graphic 61" descr="Male profile with solid fill">
          <a:extLst>
            <a:ext uri="{FF2B5EF4-FFF2-40B4-BE49-F238E27FC236}">
              <a16:creationId xmlns:a16="http://schemas.microsoft.com/office/drawing/2014/main" id="{36966D46-D74B-2064-FAF6-DC5FCF892E54}"/>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985527" y="3601058"/>
          <a:ext cx="722376" cy="722376"/>
        </a:xfrm>
        <a:prstGeom prst="rect">
          <a:avLst/>
        </a:prstGeom>
      </xdr:spPr>
    </xdr:pic>
    <xdr:clientData/>
  </xdr:twoCellAnchor>
  <xdr:twoCellAnchor editAs="oneCell">
    <xdr:from>
      <xdr:col>4</xdr:col>
      <xdr:colOff>449431</xdr:colOff>
      <xdr:row>19</xdr:row>
      <xdr:rowOff>69838</xdr:rowOff>
    </xdr:from>
    <xdr:to>
      <xdr:col>5</xdr:col>
      <xdr:colOff>521319</xdr:colOff>
      <xdr:row>23</xdr:row>
      <xdr:rowOff>48800</xdr:rowOff>
    </xdr:to>
    <xdr:pic>
      <xdr:nvPicPr>
        <xdr:cNvPr id="64" name="Graphic 63" descr="Female Profile with solid fill">
          <a:extLst>
            <a:ext uri="{FF2B5EF4-FFF2-40B4-BE49-F238E27FC236}">
              <a16:creationId xmlns:a16="http://schemas.microsoft.com/office/drawing/2014/main" id="{B72C36D4-3A0A-D474-22D2-B266DC11F07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051382" y="3601058"/>
          <a:ext cx="722376" cy="722376"/>
        </a:xfrm>
        <a:prstGeom prst="rect">
          <a:avLst/>
        </a:prstGeom>
      </xdr:spPr>
    </xdr:pic>
    <xdr:clientData/>
  </xdr:twoCellAnchor>
  <xdr:twoCellAnchor>
    <xdr:from>
      <xdr:col>3</xdr:col>
      <xdr:colOff>237480</xdr:colOff>
      <xdr:row>12</xdr:row>
      <xdr:rowOff>61951</xdr:rowOff>
    </xdr:from>
    <xdr:to>
      <xdr:col>9</xdr:col>
      <xdr:colOff>72276</xdr:colOff>
      <xdr:row>14</xdr:row>
      <xdr:rowOff>30975</xdr:rowOff>
    </xdr:to>
    <xdr:sp macro="" textlink="">
      <xdr:nvSpPr>
        <xdr:cNvPr id="67" name="TextBox 66">
          <a:extLst>
            <a:ext uri="{FF2B5EF4-FFF2-40B4-BE49-F238E27FC236}">
              <a16:creationId xmlns:a16="http://schemas.microsoft.com/office/drawing/2014/main" id="{1BFD737B-0188-BF1F-95E8-4CD5BA25B22D}"/>
            </a:ext>
          </a:extLst>
        </xdr:cNvPr>
        <xdr:cNvSpPr txBox="1"/>
      </xdr:nvSpPr>
      <xdr:spPr>
        <a:xfrm>
          <a:off x="2188943" y="2292195"/>
          <a:ext cx="3737723" cy="340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662928"/>
              </a:solidFill>
            </a:rPr>
            <a:t>Total Employees by Gender</a:t>
          </a:r>
        </a:p>
      </xdr:txBody>
    </xdr:sp>
    <xdr:clientData/>
  </xdr:twoCellAnchor>
  <xdr:twoCellAnchor editAs="oneCell">
    <xdr:from>
      <xdr:col>4</xdr:col>
      <xdr:colOff>536911</xdr:colOff>
      <xdr:row>14</xdr:row>
      <xdr:rowOff>167527</xdr:rowOff>
    </xdr:from>
    <xdr:to>
      <xdr:col>7</xdr:col>
      <xdr:colOff>414247</xdr:colOff>
      <xdr:row>18</xdr:row>
      <xdr:rowOff>144552</xdr:rowOff>
    </xdr:to>
    <mc:AlternateContent xmlns:mc="http://schemas.openxmlformats.org/markup-compatibility/2006" xmlns:a14="http://schemas.microsoft.com/office/drawing/2010/main">
      <mc:Choice Requires="a14">
        <xdr:graphicFrame macro="">
          <xdr:nvGraphicFramePr>
            <xdr:cNvPr id="68" name="Gender 3">
              <a:extLst>
                <a:ext uri="{FF2B5EF4-FFF2-40B4-BE49-F238E27FC236}">
                  <a16:creationId xmlns:a16="http://schemas.microsoft.com/office/drawing/2014/main" id="{78D83B97-B497-B842-BF48-7FC82276426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138862" y="2769478"/>
              <a:ext cx="1828800" cy="720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536911</xdr:colOff>
      <xdr:row>14</xdr:row>
      <xdr:rowOff>74600</xdr:rowOff>
    </xdr:from>
    <xdr:to>
      <xdr:col>17</xdr:col>
      <xdr:colOff>382032</xdr:colOff>
      <xdr:row>26</xdr:row>
      <xdr:rowOff>20651</xdr:rowOff>
    </xdr:to>
    <xdr:graphicFrame macro="">
      <xdr:nvGraphicFramePr>
        <xdr:cNvPr id="69" name="Chart 68">
          <a:extLst>
            <a:ext uri="{FF2B5EF4-FFF2-40B4-BE49-F238E27FC236}">
              <a16:creationId xmlns:a16="http://schemas.microsoft.com/office/drawing/2014/main" id="{5CDD0034-C6F1-9946-B153-103EEAA66E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72277</xdr:colOff>
      <xdr:row>12</xdr:row>
      <xdr:rowOff>43624</xdr:rowOff>
    </xdr:from>
    <xdr:to>
      <xdr:col>15</xdr:col>
      <xdr:colOff>557561</xdr:colOff>
      <xdr:row>14</xdr:row>
      <xdr:rowOff>12648</xdr:rowOff>
    </xdr:to>
    <xdr:sp macro="" textlink="">
      <xdr:nvSpPr>
        <xdr:cNvPr id="70" name="TextBox 69">
          <a:extLst>
            <a:ext uri="{FF2B5EF4-FFF2-40B4-BE49-F238E27FC236}">
              <a16:creationId xmlns:a16="http://schemas.microsoft.com/office/drawing/2014/main" id="{DDD587A5-AD9A-584B-9BB6-1716F364C94E}"/>
            </a:ext>
          </a:extLst>
        </xdr:cNvPr>
        <xdr:cNvSpPr txBox="1"/>
      </xdr:nvSpPr>
      <xdr:spPr>
        <a:xfrm>
          <a:off x="6577155" y="2273868"/>
          <a:ext cx="3737723" cy="340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662928"/>
              </a:solidFill>
            </a:rPr>
            <a:t>Education</a:t>
          </a:r>
          <a:r>
            <a:rPr lang="en-US" sz="2000" b="1" baseline="0">
              <a:solidFill>
                <a:srgbClr val="662928"/>
              </a:solidFill>
            </a:rPr>
            <a:t> wise Attrition</a:t>
          </a:r>
          <a:endParaRPr lang="en-US" sz="2000" b="1">
            <a:solidFill>
              <a:srgbClr val="662928"/>
            </a:solidFill>
          </a:endParaRPr>
        </a:p>
      </xdr:txBody>
    </xdr:sp>
    <xdr:clientData/>
  </xdr:twoCellAnchor>
  <xdr:twoCellAnchor>
    <xdr:from>
      <xdr:col>18</xdr:col>
      <xdr:colOff>82603</xdr:colOff>
      <xdr:row>14</xdr:row>
      <xdr:rowOff>95251</xdr:rowOff>
    </xdr:from>
    <xdr:to>
      <xdr:col>25</xdr:col>
      <xdr:colOff>101188</xdr:colOff>
      <xdr:row>26</xdr:row>
      <xdr:rowOff>0</xdr:rowOff>
    </xdr:to>
    <mc:AlternateContent xmlns:mc="http://schemas.openxmlformats.org/markup-compatibility/2006">
      <mc:Choice xmlns:cx1="http://schemas.microsoft.com/office/drawing/2015/9/8/chartex" Requires="cx1">
        <xdr:graphicFrame macro="">
          <xdr:nvGraphicFramePr>
            <xdr:cNvPr id="72" name="Chart 71">
              <a:extLst>
                <a:ext uri="{FF2B5EF4-FFF2-40B4-BE49-F238E27FC236}">
                  <a16:creationId xmlns:a16="http://schemas.microsoft.com/office/drawing/2014/main" id="{50F9820E-83CC-C44B-A68E-2B82D4523B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741203" y="2762251"/>
              <a:ext cx="4552485" cy="219074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185854</xdr:colOff>
      <xdr:row>12</xdr:row>
      <xdr:rowOff>64275</xdr:rowOff>
    </xdr:from>
    <xdr:to>
      <xdr:col>24</xdr:col>
      <xdr:colOff>20650</xdr:colOff>
      <xdr:row>14</xdr:row>
      <xdr:rowOff>33299</xdr:rowOff>
    </xdr:to>
    <xdr:sp macro="" textlink="">
      <xdr:nvSpPr>
        <xdr:cNvPr id="73" name="TextBox 72">
          <a:extLst>
            <a:ext uri="{FF2B5EF4-FFF2-40B4-BE49-F238E27FC236}">
              <a16:creationId xmlns:a16="http://schemas.microsoft.com/office/drawing/2014/main" id="{AF6584F1-A84D-5248-9396-D49036505866}"/>
            </a:ext>
          </a:extLst>
        </xdr:cNvPr>
        <xdr:cNvSpPr txBox="1"/>
      </xdr:nvSpPr>
      <xdr:spPr>
        <a:xfrm>
          <a:off x="11894634" y="2294519"/>
          <a:ext cx="3737723" cy="340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baseline="0">
              <a:solidFill>
                <a:srgbClr val="662928"/>
              </a:solidFill>
            </a:rPr>
            <a:t>Attrition by Job Role</a:t>
          </a:r>
        </a:p>
        <a:p>
          <a:endParaRPr lang="en-US" sz="2000" b="1">
            <a:solidFill>
              <a:srgbClr val="662928"/>
            </a:solidFill>
          </a:endParaRPr>
        </a:p>
      </xdr:txBody>
    </xdr:sp>
    <xdr:clientData/>
  </xdr:twoCellAnchor>
  <xdr:twoCellAnchor>
    <xdr:from>
      <xdr:col>3</xdr:col>
      <xdr:colOff>144553</xdr:colOff>
      <xdr:row>29</xdr:row>
      <xdr:rowOff>123903</xdr:rowOff>
    </xdr:from>
    <xdr:to>
      <xdr:col>9</xdr:col>
      <xdr:colOff>72277</xdr:colOff>
      <xdr:row>40</xdr:row>
      <xdr:rowOff>61952</xdr:rowOff>
    </xdr:to>
    <xdr:graphicFrame macro="">
      <xdr:nvGraphicFramePr>
        <xdr:cNvPr id="74" name="Chart 73">
          <a:extLst>
            <a:ext uri="{FF2B5EF4-FFF2-40B4-BE49-F238E27FC236}">
              <a16:creationId xmlns:a16="http://schemas.microsoft.com/office/drawing/2014/main" id="{F457FD47-3D77-0C4B-A0D9-33E5A42DB8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185854</xdr:colOff>
      <xdr:row>26</xdr:row>
      <xdr:rowOff>167528</xdr:rowOff>
    </xdr:from>
    <xdr:to>
      <xdr:col>9</xdr:col>
      <xdr:colOff>20650</xdr:colOff>
      <xdr:row>28</xdr:row>
      <xdr:rowOff>136552</xdr:rowOff>
    </xdr:to>
    <xdr:sp macro="" textlink="">
      <xdr:nvSpPr>
        <xdr:cNvPr id="102" name="TextBox 101">
          <a:extLst>
            <a:ext uri="{FF2B5EF4-FFF2-40B4-BE49-F238E27FC236}">
              <a16:creationId xmlns:a16="http://schemas.microsoft.com/office/drawing/2014/main" id="{94FB08FE-A664-1147-B286-037A87BAD781}"/>
            </a:ext>
          </a:extLst>
        </xdr:cNvPr>
        <xdr:cNvSpPr txBox="1"/>
      </xdr:nvSpPr>
      <xdr:spPr>
        <a:xfrm>
          <a:off x="2137317" y="4999723"/>
          <a:ext cx="3737723" cy="340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662928"/>
              </a:solidFill>
            </a:rPr>
            <a:t>Department wise Attrition</a:t>
          </a:r>
        </a:p>
      </xdr:txBody>
    </xdr:sp>
    <xdr:clientData/>
  </xdr:twoCellAnchor>
  <xdr:twoCellAnchor>
    <xdr:from>
      <xdr:col>9</xdr:col>
      <xdr:colOff>567889</xdr:colOff>
      <xdr:row>30</xdr:row>
      <xdr:rowOff>64275</xdr:rowOff>
    </xdr:from>
    <xdr:to>
      <xdr:col>15</xdr:col>
      <xdr:colOff>175530</xdr:colOff>
      <xdr:row>39</xdr:row>
      <xdr:rowOff>92927</xdr:rowOff>
    </xdr:to>
    <xdr:graphicFrame macro="">
      <xdr:nvGraphicFramePr>
        <xdr:cNvPr id="103" name="Chart 102">
          <a:extLst>
            <a:ext uri="{FF2B5EF4-FFF2-40B4-BE49-F238E27FC236}">
              <a16:creationId xmlns:a16="http://schemas.microsoft.com/office/drawing/2014/main" id="{79165C2C-DC5E-6049-A9FE-90F73594A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9</xdr:col>
      <xdr:colOff>557561</xdr:colOff>
      <xdr:row>26</xdr:row>
      <xdr:rowOff>177852</xdr:rowOff>
    </xdr:from>
    <xdr:to>
      <xdr:col>15</xdr:col>
      <xdr:colOff>392357</xdr:colOff>
      <xdr:row>28</xdr:row>
      <xdr:rowOff>146876</xdr:rowOff>
    </xdr:to>
    <xdr:sp macro="" textlink="">
      <xdr:nvSpPr>
        <xdr:cNvPr id="104" name="TextBox 103">
          <a:extLst>
            <a:ext uri="{FF2B5EF4-FFF2-40B4-BE49-F238E27FC236}">
              <a16:creationId xmlns:a16="http://schemas.microsoft.com/office/drawing/2014/main" id="{C4F198FB-B093-F14C-BA45-B0F8E9557EC1}"/>
            </a:ext>
          </a:extLst>
        </xdr:cNvPr>
        <xdr:cNvSpPr txBox="1"/>
      </xdr:nvSpPr>
      <xdr:spPr>
        <a:xfrm>
          <a:off x="6411951" y="5010047"/>
          <a:ext cx="3737723" cy="340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662928"/>
              </a:solidFill>
            </a:rPr>
            <a:t>Attrition by Age group</a:t>
          </a:r>
        </a:p>
        <a:p>
          <a:endParaRPr lang="en-US" sz="2000" b="1">
            <a:solidFill>
              <a:srgbClr val="662928"/>
            </a:solidFill>
          </a:endParaRPr>
        </a:p>
      </xdr:txBody>
    </xdr:sp>
    <xdr:clientData/>
  </xdr:twoCellAnchor>
  <xdr:twoCellAnchor>
    <xdr:from>
      <xdr:col>15</xdr:col>
      <xdr:colOff>578211</xdr:colOff>
      <xdr:row>29</xdr:row>
      <xdr:rowOff>53950</xdr:rowOff>
    </xdr:from>
    <xdr:to>
      <xdr:col>20</xdr:col>
      <xdr:colOff>247805</xdr:colOff>
      <xdr:row>40</xdr:row>
      <xdr:rowOff>61952</xdr:rowOff>
    </xdr:to>
    <mc:AlternateContent xmlns:mc="http://schemas.openxmlformats.org/markup-compatibility/2006">
      <mc:Choice xmlns:cx2="http://schemas.microsoft.com/office/drawing/2015/10/21/chartex" Requires="cx2">
        <xdr:graphicFrame macro="">
          <xdr:nvGraphicFramePr>
            <xdr:cNvPr id="105" name="Chart 104">
              <a:extLst>
                <a:ext uri="{FF2B5EF4-FFF2-40B4-BE49-F238E27FC236}">
                  <a16:creationId xmlns:a16="http://schemas.microsoft.com/office/drawing/2014/main" id="{E61D5ED6-4749-5D46-ABC8-CC7965CC6D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293711" y="5578450"/>
              <a:ext cx="2908094" cy="210350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30976</xdr:colOff>
      <xdr:row>26</xdr:row>
      <xdr:rowOff>177852</xdr:rowOff>
    </xdr:from>
    <xdr:to>
      <xdr:col>21</xdr:col>
      <xdr:colOff>516260</xdr:colOff>
      <xdr:row>28</xdr:row>
      <xdr:rowOff>146876</xdr:rowOff>
    </xdr:to>
    <xdr:sp macro="" textlink="">
      <xdr:nvSpPr>
        <xdr:cNvPr id="106" name="TextBox 105">
          <a:extLst>
            <a:ext uri="{FF2B5EF4-FFF2-40B4-BE49-F238E27FC236}">
              <a16:creationId xmlns:a16="http://schemas.microsoft.com/office/drawing/2014/main" id="{D1A0758E-34D4-9A4F-A4F4-568899F4BE10}"/>
            </a:ext>
          </a:extLst>
        </xdr:cNvPr>
        <xdr:cNvSpPr txBox="1"/>
      </xdr:nvSpPr>
      <xdr:spPr>
        <a:xfrm>
          <a:off x="10438781" y="5010047"/>
          <a:ext cx="3737723" cy="340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rgbClr val="662928"/>
              </a:solidFill>
            </a:rPr>
            <a:t>Attrition by Marital</a:t>
          </a:r>
          <a:r>
            <a:rPr lang="en-US" sz="2000" b="1" baseline="0">
              <a:solidFill>
                <a:srgbClr val="662928"/>
              </a:solidFill>
            </a:rPr>
            <a:t> Status</a:t>
          </a:r>
          <a:endParaRPr lang="en-US" sz="2000" b="1">
            <a:solidFill>
              <a:srgbClr val="662928"/>
            </a:solidFill>
          </a:endParaRPr>
        </a:p>
        <a:p>
          <a:endParaRPr lang="en-US" sz="2000" b="1">
            <a:solidFill>
              <a:srgbClr val="662928"/>
            </a:solidFill>
          </a:endParaRPr>
        </a:p>
      </xdr:txBody>
    </xdr:sp>
    <xdr:clientData/>
  </xdr:twoCellAnchor>
  <xdr:twoCellAnchor editAs="oneCell">
    <xdr:from>
      <xdr:col>20</xdr:col>
      <xdr:colOff>557561</xdr:colOff>
      <xdr:row>29</xdr:row>
      <xdr:rowOff>30976</xdr:rowOff>
    </xdr:from>
    <xdr:to>
      <xdr:col>22</xdr:col>
      <xdr:colOff>578211</xdr:colOff>
      <xdr:row>40</xdr:row>
      <xdr:rowOff>61952</xdr:rowOff>
    </xdr:to>
    <mc:AlternateContent xmlns:mc="http://schemas.openxmlformats.org/markup-compatibility/2006" xmlns:a14="http://schemas.microsoft.com/office/drawing/2010/main">
      <mc:Choice Requires="a14">
        <xdr:graphicFrame macro="">
          <xdr:nvGraphicFramePr>
            <xdr:cNvPr id="111" name="Department 1">
              <a:extLst>
                <a:ext uri="{FF2B5EF4-FFF2-40B4-BE49-F238E27FC236}">
                  <a16:creationId xmlns:a16="http://schemas.microsoft.com/office/drawing/2014/main" id="{42DDD41E-6EEC-4E49-A36B-6C94942941E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567317" y="5420732"/>
              <a:ext cx="1321626" cy="20753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629837</xdr:colOff>
      <xdr:row>29</xdr:row>
      <xdr:rowOff>12648</xdr:rowOff>
    </xdr:from>
    <xdr:to>
      <xdr:col>25</xdr:col>
      <xdr:colOff>123903</xdr:colOff>
      <xdr:row>40</xdr:row>
      <xdr:rowOff>51625</xdr:rowOff>
    </xdr:to>
    <mc:AlternateContent xmlns:mc="http://schemas.openxmlformats.org/markup-compatibility/2006" xmlns:a14="http://schemas.microsoft.com/office/drawing/2010/main">
      <mc:Choice Requires="a14">
        <xdr:graphicFrame macro="">
          <xdr:nvGraphicFramePr>
            <xdr:cNvPr id="112" name="Education Field 3">
              <a:extLst>
                <a:ext uri="{FF2B5EF4-FFF2-40B4-BE49-F238E27FC236}">
                  <a16:creationId xmlns:a16="http://schemas.microsoft.com/office/drawing/2014/main" id="{C7C8F957-6454-EA44-B343-98E74AED853A}"/>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4940569" y="5402404"/>
              <a:ext cx="1445529" cy="208336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0.29959</cdr:x>
      <cdr:y>0.36391</cdr:y>
    </cdr:from>
    <cdr:to>
      <cdr:x>0.67894</cdr:x>
      <cdr:y>0.55687</cdr:y>
    </cdr:to>
    <cdr:sp macro="" textlink="Gender!$B$11">
      <cdr:nvSpPr>
        <cdr:cNvPr id="2" name="TextBox 25">
          <a:extLst xmlns:a="http://schemas.openxmlformats.org/drawingml/2006/main">
            <a:ext uri="{FF2B5EF4-FFF2-40B4-BE49-F238E27FC236}">
              <a16:creationId xmlns:a16="http://schemas.microsoft.com/office/drawing/2014/main" id="{01B3BF7A-EE7A-4C8E-EDAB-AD0820688805}"/>
            </a:ext>
          </a:extLst>
        </cdr:cNvPr>
        <cdr:cNvSpPr txBox="1"/>
      </cdr:nvSpPr>
      <cdr:spPr>
        <a:xfrm xmlns:a="http://schemas.openxmlformats.org/drawingml/2006/main">
          <a:off x="432832" y="525759"/>
          <a:ext cx="548062" cy="2787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7807B4D3-1635-DF4E-B8CB-95D7E883991C}" type="TxLink">
            <a:rPr lang="en-US" sz="1800" b="1" i="0" u="none" strike="noStrike">
              <a:solidFill>
                <a:srgbClr val="000000"/>
              </a:solidFill>
              <a:latin typeface="Calibri"/>
              <a:cs typeface="Calibri"/>
            </a:rPr>
            <a:pPr/>
            <a:t>588</a:t>
          </a:fld>
          <a:endParaRPr lang="en-US" sz="1800" b="1">
            <a:solidFill>
              <a:srgbClr val="002060"/>
            </a:solidFill>
          </a:endParaRPr>
        </a:p>
      </cdr:txBody>
    </cdr:sp>
  </cdr:relSizeAnchor>
</c:userShapes>
</file>

<file path=xl/drawings/drawing11.xml><?xml version="1.0" encoding="utf-8"?>
<c:userShapes xmlns:c="http://schemas.openxmlformats.org/drawingml/2006/chart">
  <cdr:relSizeAnchor xmlns:cdr="http://schemas.openxmlformats.org/drawingml/2006/chartDrawing">
    <cdr:from>
      <cdr:x>0.32818</cdr:x>
      <cdr:y>0.3782</cdr:y>
    </cdr:from>
    <cdr:to>
      <cdr:x>0.75755</cdr:x>
      <cdr:y>0.57116</cdr:y>
    </cdr:to>
    <cdr:sp macro="" textlink="Gender!$B$12">
      <cdr:nvSpPr>
        <cdr:cNvPr id="2" name="TextBox 25">
          <a:extLst xmlns:a="http://schemas.openxmlformats.org/drawingml/2006/main">
            <a:ext uri="{FF2B5EF4-FFF2-40B4-BE49-F238E27FC236}">
              <a16:creationId xmlns:a16="http://schemas.microsoft.com/office/drawing/2014/main" id="{9A2E34CF-314F-9961-9B98-C86EE0FC995C}"/>
            </a:ext>
          </a:extLst>
        </cdr:cNvPr>
        <cdr:cNvSpPr txBox="1"/>
      </cdr:nvSpPr>
      <cdr:spPr>
        <a:xfrm xmlns:a="http://schemas.openxmlformats.org/drawingml/2006/main">
          <a:off x="474132" y="546410"/>
          <a:ext cx="620339" cy="278781"/>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9EEE4B27-B0CA-5F40-9F15-46C1EDFA33DC}" type="TxLink">
            <a:rPr lang="en-US" sz="1800" b="1" i="0" u="none" strike="noStrike">
              <a:solidFill>
                <a:srgbClr val="000000"/>
              </a:solidFill>
              <a:latin typeface="Calibri"/>
              <a:cs typeface="Calibri"/>
            </a:rPr>
            <a:pPr/>
            <a:t>882</a:t>
          </a:fld>
          <a:endParaRPr lang="en-US" sz="1800" b="1">
            <a:solidFill>
              <a:srgbClr val="002060"/>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ijes Purath" refreshedDate="45151.523622685185" createdVersion="8" refreshedVersion="8" minRefreshableVersion="3" recordCount="1470" xr:uid="{1B6A5C16-3066-5B4D-9B3D-53E75FB95880}">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01987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345F92-BFDF-A045-BDCB-B9F39E604B15}" name="KPI"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s" fld="18" baseField="0" baseItem="0"/>
    <dataField name="Average of Age" fld="16" subtotal="average"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80D88C-7C47-E846-B6A2-EC19F353DEC1}" name="Rating"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28">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4910B3A-8598-B646-853A-FA8E0FB2AF1F}" name="Gender"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BAA3A0-B214-6C45-A649-6CE253DBAE78}" name="Education by Atrition"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3725C5-1B33-C142-8B8E-5251A1C85F7E}" name="Attrition by Job"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5E86E-8756-3040-8827-AC962201F355}" name="Dept wise Attrition"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7702C13-405C-2F4D-A9B2-C35C9E0A3182}" name="Attrition by Age group"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F0EFBB6-4317-0B49-A290-3C89BDFC44B9}" name="Attrition by Marital Status"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9932719-680C-0A48-B27A-6CBFBE3B39D2}" sourceName="Gender">
  <pivotTables>
    <pivotTable tabId="9" name="Gender"/>
    <pivotTable tabId="14" name="Attrition by Age group"/>
    <pivotTable tabId="11" name="Attrition by Job"/>
    <pivotTable tabId="15" name="Attrition by Marital Status"/>
    <pivotTable tabId="12" name="Dept wise Attrition"/>
    <pivotTable tabId="10" name="Education by Atrition"/>
    <pivotTable tabId="7" name="KPI"/>
    <pivotTable tabId="8" name="Rating"/>
  </pivotTables>
  <data>
    <tabular pivotCacheId="16019870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0C71DCA-3A91-9B47-A3A8-055106E90DBF}" sourceName="Department">
  <pivotTables>
    <pivotTable tabId="15" name="Attrition by Marital Status"/>
    <pivotTable tabId="14" name="Attrition by Age group"/>
    <pivotTable tabId="11" name="Attrition by Job"/>
    <pivotTable tabId="12" name="Dept wise Attrition"/>
    <pivotTable tabId="10" name="Education by Atrition"/>
    <pivotTable tabId="9" name="Gender"/>
    <pivotTable tabId="7" name="KPI"/>
    <pivotTable tabId="8" name="Rating"/>
  </pivotTables>
  <data>
    <tabular pivotCacheId="16019870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BF7550A-8550-7041-9739-88515B5C2893}" sourceName="Education Field">
  <pivotTables>
    <pivotTable tabId="15" name="Attrition by Marital Status"/>
    <pivotTable tabId="14" name="Attrition by Age group"/>
    <pivotTable tabId="11" name="Attrition by Job"/>
    <pivotTable tabId="12" name="Dept wise Attrition"/>
    <pivotTable tabId="10" name="Education by Atrition"/>
    <pivotTable tabId="9" name="Gender"/>
    <pivotTable tabId="7" name="KPI"/>
    <pivotTable tabId="8" name="Rating"/>
  </pivotTables>
  <data>
    <tabular pivotCacheId="160198706">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356E7F7-66D7-8246-BF83-54F82BA39A34}" cache="Slicer_Gender2" caption="Gender"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FBEF27C-9583-3345-A78B-56F514C95093}" cache="Slicer_Gender2" caption="Gender" rowHeight="251883"/>
  <slicer name="Education Field" xr10:uid="{BA7AF736-1A34-834A-8224-5FA8B833CF7A}" cache="Slicer_Education_Field2" caption="Education Field" rowHeight="251883"/>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5CC3889-C34F-C444-B728-A35BCD9BEBE0}" cache="Slicer_Gender2" caption="Gender" rowHeight="251883"/>
  <slicer name="Education Field 1" xr10:uid="{70781270-25D8-6B41-AB43-B7131CC25207}" cache="Slicer_Education_Field2" caption="Education Field" rowHeight="251883"/>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93775E2-3FE0-0D4D-8E6B-6977D653311B}" cache="Slicer_Department" caption="Department" rowHeight="251883"/>
  <slicer name="Education Field 2" xr10:uid="{0BA0D5CF-0B3E-2849-8F3F-9A7FF1666EBA}" cache="Slicer_Education_Field2" caption="Education Field" rowHeight="251883"/>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23413E3B-24DD-FB4F-984B-3EB0A0EB42C9}" cache="Slicer_Gender2" caption="Gender" columnCount="2" style="SlicerStyleLight6" rowHeight="251883"/>
  <slicer name="Department 1" xr10:uid="{882F5EE3-6FCE-4047-BE7E-BA8EC74A8CFD}" cache="Slicer_Department" caption="Department" style="SlicerStyleLight6" rowHeight="251883"/>
  <slicer name="Education Field 3" xr10:uid="{BB7EEE60-E516-CA44-9BAC-EF8F7A9153C5}" cache="Slicer_Education_Field2" caption="Education Field" style="SlicerStyleLight6" rowHeight="251883"/>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79140-152A-DC47-8D56-5F9A7345DF6F}">
  <dimension ref="A3:E8"/>
  <sheetViews>
    <sheetView zoomScale="142" zoomScaleNormal="142" workbookViewId="0">
      <selection activeCell="B3" sqref="B3"/>
    </sheetView>
  </sheetViews>
  <sheetFormatPr baseColWidth="10" defaultRowHeight="16" x14ac:dyDescent="0.2"/>
  <cols>
    <col min="1" max="1" width="24" bestFit="1" customWidth="1"/>
    <col min="2" max="2" width="23.33203125" bestFit="1" customWidth="1"/>
    <col min="3" max="3" width="13.6640625" bestFit="1" customWidth="1"/>
    <col min="4" max="4" width="15.33203125" customWidth="1"/>
    <col min="5" max="5" width="14.6640625" customWidth="1"/>
  </cols>
  <sheetData>
    <row r="3" spans="1:5" x14ac:dyDescent="0.2">
      <c r="A3" s="1" t="s">
        <v>30</v>
      </c>
      <c r="B3" s="4" t="s">
        <v>31</v>
      </c>
      <c r="C3" s="3" t="s">
        <v>32</v>
      </c>
    </row>
    <row r="4" spans="1:5" x14ac:dyDescent="0.2">
      <c r="A4" s="22">
        <v>1470</v>
      </c>
      <c r="B4" s="23">
        <v>237</v>
      </c>
      <c r="C4" s="24">
        <v>36.923809523809524</v>
      </c>
    </row>
    <row r="7" spans="1:5" x14ac:dyDescent="0.2">
      <c r="A7" s="5" t="s">
        <v>33</v>
      </c>
      <c r="B7" s="5" t="s">
        <v>34</v>
      </c>
      <c r="C7" s="5" t="s">
        <v>35</v>
      </c>
      <c r="D7" s="5" t="s">
        <v>36</v>
      </c>
      <c r="E7" s="5" t="s">
        <v>37</v>
      </c>
    </row>
    <row r="8" spans="1:5" x14ac:dyDescent="0.2">
      <c r="A8">
        <f>GETPIVOTDATA("Count of Employee Number",$A$3)</f>
        <v>1470</v>
      </c>
      <c r="B8">
        <f>GETPIVOTDATA("Sum of CF_attrition counts",$A$3)</f>
        <v>237</v>
      </c>
      <c r="C8" s="9">
        <f>GETPIVOTDATA("Average of Age",$A$3)</f>
        <v>36.923809523809524</v>
      </c>
      <c r="D8">
        <f>A8-B8</f>
        <v>1233</v>
      </c>
      <c r="E8" s="7">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2A41-843A-9745-996F-AD8161EBDFD8}">
  <dimension ref="A3:C10"/>
  <sheetViews>
    <sheetView zoomScale="154" zoomScaleNormal="154" workbookViewId="0">
      <selection activeCell="B9" sqref="B9:B10"/>
    </sheetView>
  </sheetViews>
  <sheetFormatPr baseColWidth="10" defaultRowHeight="16" x14ac:dyDescent="0.2"/>
  <cols>
    <col min="1" max="1" width="23.6640625" bestFit="1" customWidth="1"/>
  </cols>
  <sheetData>
    <row r="3" spans="1:3" x14ac:dyDescent="0.2">
      <c r="A3" s="2" t="s">
        <v>38</v>
      </c>
    </row>
    <row r="4" spans="1:3" x14ac:dyDescent="0.2">
      <c r="A4" s="11">
        <v>2.6265306122448981</v>
      </c>
    </row>
    <row r="9" spans="1:3" x14ac:dyDescent="0.2">
      <c r="A9" s="5" t="s">
        <v>40</v>
      </c>
      <c r="B9" s="8">
        <f>GETPIVOTDATA("Job Satisfaction",$A$3)</f>
        <v>2.6265306122448981</v>
      </c>
      <c r="C9">
        <f>B9/4</f>
        <v>0.65663265306122454</v>
      </c>
    </row>
    <row r="10" spans="1:3" x14ac:dyDescent="0.2">
      <c r="A10" s="5" t="s">
        <v>39</v>
      </c>
      <c r="B10" s="8">
        <f>4-GETPIVOTDATA("Job Satisfaction",$A$3)</f>
        <v>1.3734693877551019</v>
      </c>
      <c r="C10">
        <f>B10/4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1E7BE-A616-E14B-953E-52DAA47A3D43}">
  <dimension ref="A3:C12"/>
  <sheetViews>
    <sheetView zoomScale="171" zoomScaleNormal="171" workbookViewId="0">
      <selection activeCell="C11" sqref="C11:C12"/>
    </sheetView>
  </sheetViews>
  <sheetFormatPr baseColWidth="10" defaultRowHeight="16" x14ac:dyDescent="0.2"/>
  <cols>
    <col min="1" max="1" width="13" bestFit="1" customWidth="1"/>
    <col min="2" max="2" width="22.33203125" bestFit="1" customWidth="1"/>
  </cols>
  <sheetData>
    <row r="3" spans="1:3" x14ac:dyDescent="0.2">
      <c r="A3" s="12" t="s">
        <v>41</v>
      </c>
      <c r="B3" s="2" t="s">
        <v>43</v>
      </c>
    </row>
    <row r="4" spans="1:3" x14ac:dyDescent="0.2">
      <c r="A4" s="13" t="s">
        <v>5</v>
      </c>
      <c r="B4" s="19">
        <v>588</v>
      </c>
    </row>
    <row r="5" spans="1:3" x14ac:dyDescent="0.2">
      <c r="A5" s="14" t="s">
        <v>11</v>
      </c>
      <c r="B5" s="20">
        <v>882</v>
      </c>
    </row>
    <row r="6" spans="1:3" x14ac:dyDescent="0.2">
      <c r="A6" s="15" t="s">
        <v>42</v>
      </c>
      <c r="B6" s="21">
        <v>1470</v>
      </c>
    </row>
    <row r="11" spans="1:3" x14ac:dyDescent="0.2">
      <c r="A11" s="5" t="s">
        <v>5</v>
      </c>
      <c r="B11">
        <f>IFERROR(GETPIVOTDATA("Employee Count",$A$3,"Gender","Female"),0)</f>
        <v>588</v>
      </c>
      <c r="C11" s="6">
        <f>IFERROR(B11/($B$11+B12),0)</f>
        <v>0.4</v>
      </c>
    </row>
    <row r="12" spans="1:3" x14ac:dyDescent="0.2">
      <c r="A12" s="5" t="s">
        <v>11</v>
      </c>
      <c r="B12">
        <f>IFERROR(GETPIVOTDATA("Employee Count",$A$3,"Gender","Male"), 0)</f>
        <v>882</v>
      </c>
      <c r="C12" s="6">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98E24-8C0D-8F41-B09E-24F6D99C23E8}">
  <dimension ref="A3:B9"/>
  <sheetViews>
    <sheetView zoomScale="150" zoomScaleNormal="150" workbookViewId="0">
      <selection activeCell="B5" sqref="B5"/>
    </sheetView>
  </sheetViews>
  <sheetFormatPr baseColWidth="10" defaultRowHeight="16" x14ac:dyDescent="0.2"/>
  <cols>
    <col min="1" max="1" width="16.33203125" bestFit="1" customWidth="1"/>
    <col min="2" max="2" width="22.5" bestFit="1" customWidth="1"/>
  </cols>
  <sheetData>
    <row r="3" spans="1:2" x14ac:dyDescent="0.2">
      <c r="A3" s="12" t="s">
        <v>41</v>
      </c>
      <c r="B3" s="2" t="s">
        <v>44</v>
      </c>
    </row>
    <row r="4" spans="1:2" x14ac:dyDescent="0.2">
      <c r="A4" s="13" t="s">
        <v>27</v>
      </c>
      <c r="B4" s="19">
        <v>5</v>
      </c>
    </row>
    <row r="5" spans="1:2" x14ac:dyDescent="0.2">
      <c r="A5" s="14" t="s">
        <v>14</v>
      </c>
      <c r="B5" s="20">
        <v>31</v>
      </c>
    </row>
    <row r="6" spans="1:2" x14ac:dyDescent="0.2">
      <c r="A6" s="14" t="s">
        <v>8</v>
      </c>
      <c r="B6" s="20">
        <v>44</v>
      </c>
    </row>
    <row r="7" spans="1:2" x14ac:dyDescent="0.2">
      <c r="A7" s="14" t="s">
        <v>17</v>
      </c>
      <c r="B7" s="20">
        <v>58</v>
      </c>
    </row>
    <row r="8" spans="1:2" x14ac:dyDescent="0.2">
      <c r="A8" s="14" t="s">
        <v>19</v>
      </c>
      <c r="B8" s="20">
        <v>99</v>
      </c>
    </row>
    <row r="9" spans="1:2" x14ac:dyDescent="0.2">
      <c r="A9" s="15" t="s">
        <v>42</v>
      </c>
      <c r="B9" s="2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C7269-AAE8-2745-8FE5-62F3BB3ED0DC}">
  <dimension ref="A3:E13"/>
  <sheetViews>
    <sheetView zoomScale="140" zoomScaleNormal="140" workbookViewId="0">
      <selection activeCell="D4" sqref="D4:E12"/>
    </sheetView>
  </sheetViews>
  <sheetFormatPr baseColWidth="10" defaultRowHeight="16" x14ac:dyDescent="0.2"/>
  <cols>
    <col min="1" max="1" width="23.1640625" bestFit="1" customWidth="1"/>
    <col min="2" max="2" width="22.83203125" bestFit="1" customWidth="1"/>
    <col min="4" max="4" width="25.83203125" customWidth="1"/>
  </cols>
  <sheetData>
    <row r="3" spans="1:5" x14ac:dyDescent="0.2">
      <c r="A3" s="12" t="s">
        <v>41</v>
      </c>
      <c r="B3" s="2" t="s">
        <v>44</v>
      </c>
      <c r="D3" s="5" t="s">
        <v>1</v>
      </c>
      <c r="E3" s="5" t="s">
        <v>0</v>
      </c>
    </row>
    <row r="4" spans="1:5" x14ac:dyDescent="0.2">
      <c r="A4" s="13" t="s">
        <v>22</v>
      </c>
      <c r="B4" s="19">
        <v>9</v>
      </c>
      <c r="D4" t="str">
        <f>A4</f>
        <v>Healthcare Representative</v>
      </c>
      <c r="E4">
        <f>GETPIVOTDATA("CF_attrition count",$A$3,"Job Role",A4)</f>
        <v>9</v>
      </c>
    </row>
    <row r="5" spans="1:5" x14ac:dyDescent="0.2">
      <c r="A5" s="14" t="s">
        <v>29</v>
      </c>
      <c r="B5" s="20">
        <v>12</v>
      </c>
      <c r="D5" t="str">
        <f t="shared" ref="D5:D12" si="0">A5</f>
        <v>Human Resources</v>
      </c>
      <c r="E5">
        <f t="shared" ref="E5:E12" si="1">GETPIVOTDATA("CF_attrition count",$A$3,"Job Role",A5)</f>
        <v>12</v>
      </c>
    </row>
    <row r="6" spans="1:5" x14ac:dyDescent="0.2">
      <c r="A6" s="14" t="s">
        <v>15</v>
      </c>
      <c r="B6" s="20">
        <v>62</v>
      </c>
      <c r="D6" t="str">
        <f t="shared" si="0"/>
        <v>Laboratory Technician</v>
      </c>
      <c r="E6">
        <f t="shared" si="1"/>
        <v>62</v>
      </c>
    </row>
    <row r="7" spans="1:5" x14ac:dyDescent="0.2">
      <c r="A7" s="14" t="s">
        <v>24</v>
      </c>
      <c r="B7" s="20">
        <v>5</v>
      </c>
      <c r="D7" t="str">
        <f t="shared" si="0"/>
        <v>Manager</v>
      </c>
      <c r="E7">
        <f t="shared" si="1"/>
        <v>5</v>
      </c>
    </row>
    <row r="8" spans="1:5" x14ac:dyDescent="0.2">
      <c r="A8" s="14" t="s">
        <v>21</v>
      </c>
      <c r="B8" s="20">
        <v>10</v>
      </c>
      <c r="D8" t="str">
        <f t="shared" si="0"/>
        <v>Manufacturing Director</v>
      </c>
      <c r="E8">
        <f t="shared" si="1"/>
        <v>10</v>
      </c>
    </row>
    <row r="9" spans="1:5" x14ac:dyDescent="0.2">
      <c r="A9" s="14" t="s">
        <v>26</v>
      </c>
      <c r="B9" s="20">
        <v>2</v>
      </c>
      <c r="D9" t="str">
        <f t="shared" si="0"/>
        <v>Research Director</v>
      </c>
      <c r="E9">
        <f t="shared" si="1"/>
        <v>2</v>
      </c>
    </row>
    <row r="10" spans="1:5" x14ac:dyDescent="0.2">
      <c r="A10" s="14" t="s">
        <v>12</v>
      </c>
      <c r="B10" s="20">
        <v>47</v>
      </c>
      <c r="D10" t="str">
        <f t="shared" si="0"/>
        <v>Research Scientist</v>
      </c>
      <c r="E10">
        <f t="shared" si="1"/>
        <v>47</v>
      </c>
    </row>
    <row r="11" spans="1:5" x14ac:dyDescent="0.2">
      <c r="A11" s="14" t="s">
        <v>6</v>
      </c>
      <c r="B11" s="20">
        <v>57</v>
      </c>
      <c r="D11" t="str">
        <f t="shared" si="0"/>
        <v>Sales Executive</v>
      </c>
      <c r="E11">
        <f t="shared" si="1"/>
        <v>57</v>
      </c>
    </row>
    <row r="12" spans="1:5" x14ac:dyDescent="0.2">
      <c r="A12" s="14" t="s">
        <v>25</v>
      </c>
      <c r="B12" s="20">
        <v>33</v>
      </c>
      <c r="D12" t="str">
        <f t="shared" si="0"/>
        <v>Sales Representative</v>
      </c>
      <c r="E12">
        <f t="shared" si="1"/>
        <v>33</v>
      </c>
    </row>
    <row r="13" spans="1:5" x14ac:dyDescent="0.2">
      <c r="A13" s="15" t="s">
        <v>42</v>
      </c>
      <c r="B13" s="21">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B643B-93A7-1B4F-A43C-25B409D34FEF}">
  <dimension ref="A3:B7"/>
  <sheetViews>
    <sheetView zoomScale="160" zoomScaleNormal="160" workbookViewId="0">
      <selection activeCell="B6" sqref="B6"/>
    </sheetView>
  </sheetViews>
  <sheetFormatPr baseColWidth="10" defaultRowHeight="16" x14ac:dyDescent="0.2"/>
  <cols>
    <col min="1" max="1" width="13" bestFit="1" customWidth="1"/>
    <col min="2" max="2" width="22.5" bestFit="1" customWidth="1"/>
  </cols>
  <sheetData>
    <row r="3" spans="1:2" x14ac:dyDescent="0.2">
      <c r="A3" s="12" t="s">
        <v>41</v>
      </c>
      <c r="B3" s="2" t="s">
        <v>44</v>
      </c>
    </row>
    <row r="4" spans="1:2" x14ac:dyDescent="0.2">
      <c r="A4" s="13" t="s">
        <v>28</v>
      </c>
      <c r="B4" s="16">
        <v>5.0632911392405063E-2</v>
      </c>
    </row>
    <row r="5" spans="1:2" x14ac:dyDescent="0.2">
      <c r="A5" s="14" t="s">
        <v>10</v>
      </c>
      <c r="B5" s="17">
        <v>0.56118143459915615</v>
      </c>
    </row>
    <row r="6" spans="1:2" x14ac:dyDescent="0.2">
      <c r="A6" s="14" t="s">
        <v>4</v>
      </c>
      <c r="B6" s="17">
        <v>0.3881856540084388</v>
      </c>
    </row>
    <row r="7" spans="1:2" x14ac:dyDescent="0.2">
      <c r="A7" s="15" t="s">
        <v>42</v>
      </c>
      <c r="B7" s="18">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4C484-0BF6-8C47-8394-042D7D7CCF67}">
  <dimension ref="A3:B9"/>
  <sheetViews>
    <sheetView zoomScale="150" zoomScaleNormal="150" workbookViewId="0">
      <selection activeCell="B6" sqref="B6"/>
    </sheetView>
  </sheetViews>
  <sheetFormatPr baseColWidth="10" defaultRowHeight="16" x14ac:dyDescent="0.2"/>
  <cols>
    <col min="1" max="1" width="13" bestFit="1" customWidth="1"/>
    <col min="2" max="2" width="22.5" bestFit="1" customWidth="1"/>
  </cols>
  <sheetData>
    <row r="3" spans="1:2" x14ac:dyDescent="0.2">
      <c r="A3" s="12" t="s">
        <v>41</v>
      </c>
      <c r="B3" s="2" t="s">
        <v>44</v>
      </c>
    </row>
    <row r="4" spans="1:2" x14ac:dyDescent="0.2">
      <c r="A4" s="13" t="s">
        <v>16</v>
      </c>
      <c r="B4" s="19">
        <v>112</v>
      </c>
    </row>
    <row r="5" spans="1:2" x14ac:dyDescent="0.2">
      <c r="A5" s="14" t="s">
        <v>3</v>
      </c>
      <c r="B5" s="20">
        <v>51</v>
      </c>
    </row>
    <row r="6" spans="1:2" x14ac:dyDescent="0.2">
      <c r="A6" s="14" t="s">
        <v>23</v>
      </c>
      <c r="B6" s="20">
        <v>38</v>
      </c>
    </row>
    <row r="7" spans="1:2" x14ac:dyDescent="0.2">
      <c r="A7" s="14" t="s">
        <v>9</v>
      </c>
      <c r="B7" s="20">
        <v>25</v>
      </c>
    </row>
    <row r="8" spans="1:2" x14ac:dyDescent="0.2">
      <c r="A8" s="14" t="s">
        <v>18</v>
      </c>
      <c r="B8" s="20">
        <v>11</v>
      </c>
    </row>
    <row r="9" spans="1:2" x14ac:dyDescent="0.2">
      <c r="A9" s="15" t="s">
        <v>42</v>
      </c>
      <c r="B9" s="2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15CCC-1A5B-0643-BC34-3B855091345B}">
  <dimension ref="A3:E7"/>
  <sheetViews>
    <sheetView zoomScale="150" zoomScaleNormal="150" workbookViewId="0">
      <selection activeCell="I8" sqref="I8"/>
    </sheetView>
  </sheetViews>
  <sheetFormatPr baseColWidth="10" defaultRowHeight="16" x14ac:dyDescent="0.2"/>
  <cols>
    <col min="1" max="1" width="13" bestFit="1" customWidth="1"/>
    <col min="2" max="2" width="15.33203125" bestFit="1" customWidth="1"/>
  </cols>
  <sheetData>
    <row r="3" spans="1:5" x14ac:dyDescent="0.2">
      <c r="A3" s="12" t="s">
        <v>41</v>
      </c>
      <c r="B3" s="2" t="s">
        <v>45</v>
      </c>
      <c r="D3" s="5" t="s">
        <v>2</v>
      </c>
      <c r="E3" s="5" t="s">
        <v>0</v>
      </c>
    </row>
    <row r="4" spans="1:5" x14ac:dyDescent="0.2">
      <c r="A4" s="13" t="s">
        <v>20</v>
      </c>
      <c r="B4" s="19">
        <v>327</v>
      </c>
      <c r="D4" t="str">
        <f>A4</f>
        <v>Divorced</v>
      </c>
      <c r="E4">
        <f>GETPIVOTDATA("Attrition",$A$3,"Marital Status",A4)</f>
        <v>327</v>
      </c>
    </row>
    <row r="5" spans="1:5" x14ac:dyDescent="0.2">
      <c r="A5" s="14" t="s">
        <v>7</v>
      </c>
      <c r="B5" s="20">
        <v>470</v>
      </c>
      <c r="D5" t="str">
        <f t="shared" ref="D5:D6" si="0">A5</f>
        <v>Single</v>
      </c>
      <c r="E5">
        <f t="shared" ref="E5:E6" si="1">GETPIVOTDATA("Attrition",$A$3,"Marital Status",A5)</f>
        <v>470</v>
      </c>
    </row>
    <row r="6" spans="1:5" x14ac:dyDescent="0.2">
      <c r="A6" s="14" t="s">
        <v>13</v>
      </c>
      <c r="B6" s="20">
        <v>673</v>
      </c>
      <c r="D6" t="str">
        <f t="shared" si="0"/>
        <v>Married</v>
      </c>
      <c r="E6">
        <f t="shared" si="1"/>
        <v>673</v>
      </c>
    </row>
    <row r="7" spans="1:5" x14ac:dyDescent="0.2">
      <c r="A7" s="15" t="s">
        <v>42</v>
      </c>
      <c r="B7" s="21">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0"/>
  <sheetViews>
    <sheetView showGridLines="0" tabSelected="1" zoomScale="123" zoomScaleNormal="123" workbookViewId="0">
      <selection activeCell="AA14" sqref="AA14"/>
    </sheetView>
  </sheetViews>
  <sheetFormatPr baseColWidth="10" defaultColWidth="11.1640625" defaultRowHeight="15" customHeight="1" x14ac:dyDescent="0.2"/>
  <cols>
    <col min="1" max="26" width="8.5" style="10" customWidth="1"/>
    <col min="27" max="16384" width="11.1640625" style="10"/>
  </cols>
  <sheetData>
    <row r="1" x14ac:dyDescent="0.2"/>
    <row r="2" x14ac:dyDescent="0.2"/>
    <row r="3" x14ac:dyDescent="0.2"/>
    <row r="4" x14ac:dyDescent="0.2"/>
    <row r="5" x14ac:dyDescent="0.2"/>
    <row r="6" x14ac:dyDescent="0.2"/>
    <row r="7" x14ac:dyDescent="0.2"/>
    <row r="8" x14ac:dyDescent="0.2"/>
    <row r="9" x14ac:dyDescent="0.2"/>
    <row r="10" x14ac:dyDescent="0.2"/>
    <row r="11" x14ac:dyDescent="0.2"/>
    <row r="12" x14ac:dyDescent="0.2"/>
    <row r="13" x14ac:dyDescent="0.2"/>
    <row r="14" x14ac:dyDescent="0.2"/>
    <row r="15" x14ac:dyDescent="0.2"/>
    <row r="16" x14ac:dyDescent="0.2"/>
    <row r="17" s="10" customFormat="1" x14ac:dyDescent="0.2"/>
    <row r="18" s="10" customFormat="1" x14ac:dyDescent="0.2"/>
    <row r="19" s="10" customFormat="1" x14ac:dyDescent="0.2"/>
    <row r="20" s="10" customFormat="1" x14ac:dyDescent="0.2"/>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KPI</vt:lpstr>
      <vt:lpstr>Rating</vt:lpstr>
      <vt:lpstr>Gender</vt:lpstr>
      <vt:lpstr>Education by Atrition</vt:lpstr>
      <vt:lpstr>Attrition by Job</vt:lpstr>
      <vt:lpstr>Dept wise Attrition</vt:lpstr>
      <vt:lpstr>Attrition by Age group</vt:lpstr>
      <vt:lpstr>Attrition by Marital Status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Fijes Purath</cp:lastModifiedBy>
  <dcterms:created xsi:type="dcterms:W3CDTF">2022-12-29T16:02:46Z</dcterms:created>
  <dcterms:modified xsi:type="dcterms:W3CDTF">2023-08-16T01:11:20Z</dcterms:modified>
</cp:coreProperties>
</file>