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l.sharepoint.com/sites/docencia/Documentos compartidos/Fund Ing Software Oct21-Feb22/Grupo 6/Requisitos/"/>
    </mc:Choice>
  </mc:AlternateContent>
  <xr:revisionPtr revIDLastSave="475" documentId="13_ncr:1_{96C969AE-A87C-A149-8E7D-425B53F156DC}" xr6:coauthVersionLast="47" xr6:coauthVersionMax="47" xr10:uidLastSave="{C3E43AC2-8651-482F-83A3-23A160071D7B}"/>
  <bookViews>
    <workbookView xWindow="-120" yWindow="-120" windowWidth="20730" windowHeight="11160" tabRatio="522" firstSheet="1" activeTab="1" xr2:uid="{00000000-000D-0000-FFFF-FFFF00000000}"/>
  </bookViews>
  <sheets>
    <sheet name="Backlog del Producto" sheetId="8" state="hidden" r:id="rId1"/>
    <sheet name="Backlog del Producto CATALOGOS " sheetId="9" r:id="rId2"/>
    <sheet name="Sprints" sheetId="7" r:id="rId3"/>
  </sheets>
  <definedNames>
    <definedName name="_xlnm.Print_Area" localSheetId="0">'Backlog del Producto'!$B:$P</definedName>
    <definedName name="_xlnm.Print_Area" localSheetId="1">'Backlog del Producto CATALOGOS 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 localSheetId="1">'Backlog del Producto CATALOGOS '!$B$5:$P$153</definedName>
    <definedName name="ProductBacklog">'Backlog del Producto'!$B$5:$P$190</definedName>
    <definedName name="RealizedSpeed">OFFSET(#REF!,1,0,#REF!,1)</definedName>
    <definedName name="Sprint" localSheetId="1">'Backlog del Producto CATALOGOS '!$N$7:$N$153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 localSheetId="1">'Backlog del Producto CATALOGOS '!$O$7:$O$153</definedName>
    <definedName name="Status">'Backlog del Producto'!$O$7:$O$190</definedName>
    <definedName name="StoryName" localSheetId="1">'Backlog del Producto CATALOGOS '!#REF!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F8" i="7"/>
  <c r="F7" i="7"/>
  <c r="F6" i="7"/>
  <c r="F4" i="7"/>
  <c r="C4" i="7"/>
  <c r="F3" i="7"/>
  <c r="G9" i="7"/>
  <c r="G10" i="7" s="1"/>
  <c r="G11" i="7" s="1"/>
  <c r="G12" i="7" s="1"/>
  <c r="G13" i="7" s="1"/>
  <c r="C6" i="7" l="1"/>
  <c r="C7" i="7" l="1"/>
  <c r="E6" i="7"/>
  <c r="E7" i="7" l="1"/>
  <c r="E8" i="7" l="1"/>
  <c r="C9" i="7"/>
  <c r="B9" i="7" l="1"/>
  <c r="F9" i="7" s="1"/>
  <c r="C10" i="7"/>
  <c r="E9" i="7"/>
  <c r="E10" i="7" l="1"/>
  <c r="B10" i="7"/>
  <c r="F10" i="7" s="1"/>
  <c r="C11" i="7"/>
  <c r="E11" i="7" l="1"/>
  <c r="B11" i="7"/>
  <c r="F11" i="7" s="1"/>
  <c r="C12" i="7"/>
  <c r="B12" i="7" l="1"/>
  <c r="F12" i="7" s="1"/>
  <c r="C13" i="7"/>
  <c r="E12" i="7"/>
  <c r="B13" i="7" l="1"/>
  <c r="F13" i="7" s="1"/>
  <c r="E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rgb="FF000000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B9CEB35B-C35B-4B08-9311-0F9422B9A536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7CFE8290-482E-4A18-AC18-12F4C9E26F1C}">
      <text>
        <r>
          <rPr>
            <sz val="8"/>
            <color rgb="FF000000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232F6B93-018B-49BC-A2A4-EBC26FC09278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1218E410-B39D-4DAD-94DF-FEBEF7C47DB2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E2C76BE2-6BA6-4FF5-BC43-44413DEFF7B6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E7311524-1550-4AFB-B0A8-A7752975490B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418BF3D9-1EB9-4720-A984-E5BD498848CC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<sst xmlns="http://schemas.openxmlformats.org/spreadsheetml/2006/main" count="190" uniqueCount="110">
  <si>
    <t>Backlog del Producto</t>
  </si>
  <si>
    <t>Por Hacer</t>
  </si>
  <si>
    <t>Nombre del Proyecto:</t>
  </si>
  <si>
    <t>Loja Finding Foot</t>
  </si>
  <si>
    <t>En Progreso</t>
  </si>
  <si>
    <t>Dueño del Producto</t>
  </si>
  <si>
    <t>Pedro Arturo Badillo Arévalo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</si>
  <si>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</si>
  <si>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</si>
  <si>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</si>
  <si>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</si>
  <si>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</si>
  <si>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</si>
  <si>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</si>
  <si>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</si>
  <si>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</si>
  <si>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</si>
  <si>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</si>
  <si>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</si>
  <si>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</si>
  <si>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</si>
  <si>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</si>
  <si>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</si>
  <si>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</si>
  <si>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</si>
  <si>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</si>
  <si>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</si>
  <si>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</si>
  <si>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Analista Financiero</t>
  </si>
  <si>
    <t>Poder generar reportes de estados financieros de la empresa</t>
  </si>
  <si>
    <t>Presentar la situación financiera al Director Financiero y CEO</t>
  </si>
  <si>
    <t>HU01</t>
  </si>
  <si>
    <t>Deseo poder generar el reporte de balance general de la empresa</t>
  </si>
  <si>
    <t>Debe poder exportarse a pdf y xlsx
Debe poderse filtrar por período fiscal</t>
  </si>
  <si>
    <t>HU02</t>
  </si>
  <si>
    <t>Deseo generar el reporte de estado de resultados de la empresa</t>
  </si>
  <si>
    <t>HU03</t>
  </si>
  <si>
    <t>Deseo poder generar el reporte de estado de flujo de efectivo de la empresa</t>
  </si>
  <si>
    <t>HU04</t>
  </si>
  <si>
    <t>Deseo poder generar el reporte de estado de cambios en el patrimonio de la empresa</t>
  </si>
  <si>
    <t>EPIC02</t>
  </si>
  <si>
    <t>Director Financiero</t>
  </si>
  <si>
    <t>Consultar un tablero con kpi's y métricas financieras de la empresa</t>
  </si>
  <si>
    <t>Tomar medidas preventivas y correctivas sobre las finanzas de la empresa</t>
  </si>
  <si>
    <t>EPIC03</t>
  </si>
  <si>
    <t>CEO</t>
  </si>
  <si>
    <t>Generar estados financieros consolidados de las diferentes empresas del grupo</t>
  </si>
  <si>
    <t xml:space="preserve">Tener una visión global de las finanzas </t>
  </si>
  <si>
    <t>Gastronomic Tour</t>
  </si>
  <si>
    <t>Marco Guazha</t>
  </si>
  <si>
    <t>Gerente del Proyecto</t>
  </si>
  <si>
    <t>Crear un catálogo que contenga toda la informacion acerca de los platos tradicionales de la provincia de Loja</t>
  </si>
  <si>
    <t>Dar a conocer la cultura gastronómica de la provincia de Loja</t>
  </si>
  <si>
    <t>HU01-01</t>
  </si>
  <si>
    <t>Visualizar la informacion de los platos tradicionales</t>
  </si>
  <si>
    <t xml:space="preserve">Tener un registro de la historia de cada uno de los platos </t>
  </si>
  <si>
    <t>Presentar la historia de cada plato</t>
  </si>
  <si>
    <t>Crear un catálogo que contenga toda la informacion acerca de las huecas tradicionales de la provincia de Loja</t>
  </si>
  <si>
    <t>Dar a conocer las "huecas" de la provincia de Loja</t>
  </si>
  <si>
    <t>HU02-01</t>
  </si>
  <si>
    <t>Visualizar la informacion de las huecas tradicionales</t>
  </si>
  <si>
    <t>Tener un registro de la historia de cada una de las huecas</t>
  </si>
  <si>
    <t>Administrador</t>
  </si>
  <si>
    <t>Crear un registro para mantener los datos de los usuarios que ingresen a la pagina</t>
  </si>
  <si>
    <t>Mantener un control en los usuarios que ingresan</t>
  </si>
  <si>
    <t>HU03-01</t>
  </si>
  <si>
    <t>Administrador del Proyecto</t>
  </si>
  <si>
    <t>Crear un formulario para el registro de los usuarios</t>
  </si>
  <si>
    <t>Inicio</t>
  </si>
  <si>
    <t>Días</t>
  </si>
  <si>
    <t>Final</t>
  </si>
  <si>
    <t>Fecha Liberación</t>
  </si>
  <si>
    <t>Meta</t>
  </si>
  <si>
    <t>Planeado</t>
  </si>
  <si>
    <t>Historias sin Asignar</t>
  </si>
  <si>
    <t>Tener un registro de los usuarios</t>
  </si>
  <si>
    <t>HU01-02</t>
  </si>
  <si>
    <t>Registrar la informacion de los platos tradicionales</t>
  </si>
  <si>
    <t>Registrar la informacion de los platos</t>
  </si>
  <si>
    <t>Registrar la historia de cada plato</t>
  </si>
  <si>
    <t>Registrar la informacion de las huecas</t>
  </si>
  <si>
    <t>Registrar la historia de las huecas</t>
  </si>
  <si>
    <t>Registrar los ingredientes de cada plato</t>
  </si>
  <si>
    <t>Registrar la preparacion de cada plato</t>
  </si>
  <si>
    <t>Presentar los ingredientes de cada plato</t>
  </si>
  <si>
    <t>Presentar la preparacion de cada plato</t>
  </si>
  <si>
    <t>Presentar la informacion nutricional de cada plato</t>
  </si>
  <si>
    <t>Registrar la informacion nutricional de cada plato</t>
  </si>
  <si>
    <t>Registrar la ubicación de la hueca</t>
  </si>
  <si>
    <t>Registrar el contacto de las hueca</t>
  </si>
  <si>
    <t>Registrar los horarios de atencion</t>
  </si>
  <si>
    <t>Registrar su pagina web</t>
  </si>
  <si>
    <t>HU02-02</t>
  </si>
  <si>
    <t>Presentar la historia de las huecas</t>
  </si>
  <si>
    <t>Presentar la ubicación de la hueca</t>
  </si>
  <si>
    <t>Presentar el contacto de las hueca</t>
  </si>
  <si>
    <t>Presentar los horarios de atencion</t>
  </si>
  <si>
    <t>Presentar su pagina web</t>
  </si>
  <si>
    <t>Crear un formulario de registro</t>
  </si>
  <si>
    <t>Implementar los criterios de seguridad</t>
  </si>
  <si>
    <t>2D</t>
  </si>
  <si>
    <t xml:space="preserve">Asignar una cuenta de editor a los estudiantes de Gastronomia </t>
  </si>
  <si>
    <t xml:space="preserve">Permitir ingresar/editar la informacion </t>
  </si>
  <si>
    <t>EPIC04</t>
  </si>
  <si>
    <t>Asignar una cuenta de edicion a las personas que lo soliciten</t>
  </si>
  <si>
    <t>Permitir al solicitante modificar la informacion</t>
  </si>
  <si>
    <t xml:space="preserve">Asignar un usuario de editor </t>
  </si>
  <si>
    <t>Asignar una contraseña</t>
  </si>
  <si>
    <t xml:space="preserve">Asignar los permisos que tiene </t>
  </si>
  <si>
    <t>Registrar la informacion de los huecas tradicionales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</si>
</sst>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6" fillId="0" borderId="1" xfId="0" applyFont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9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3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14" fontId="0" fillId="9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0" fillId="0" borderId="5" xfId="0" applyFont="1" applyBorder="1" applyAlignment="1">
      <alignment wrapText="1"/>
    </xf>
    <xf numFmtId="0" fontId="0" fillId="0" borderId="6" xfId="0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69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0"/>
  <sheetViews>
    <sheetView showGridLines="0" topLeftCell="A7" zoomScaleNormal="80" workbookViewId="0">
      <selection activeCell="D17" sqref="D17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42578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42578125" style="5" customWidth="1"/>
    <col min="16" max="16" width="39.42578125" style="4" customWidth="1"/>
    <col min="17" max="17" width="6" style="6" customWidth="1"/>
    <col min="18" max="16384" width="9.140625" style="6"/>
  </cols>
  <sheetData>
    <row r="1" spans="2:19" ht="18" x14ac:dyDescent="0.2">
      <c r="B1" s="27" t="s">
        <v>0</v>
      </c>
      <c r="C1" s="27"/>
      <c r="D1" s="27"/>
      <c r="E1" s="27"/>
      <c r="R1" s="12"/>
      <c r="S1" s="10" t="s">
        <v>1</v>
      </c>
    </row>
    <row r="2" spans="2:19" customFormat="1" ht="18" customHeight="1" x14ac:dyDescent="0.2">
      <c r="B2" s="72" t="s">
        <v>2</v>
      </c>
      <c r="C2" s="72"/>
      <c r="D2" s="73" t="s">
        <v>3</v>
      </c>
      <c r="E2" s="73"/>
      <c r="F2" s="34"/>
      <c r="G2" s="34"/>
      <c r="H2" s="34"/>
      <c r="I2" s="38"/>
      <c r="J2" s="38"/>
      <c r="K2" s="38"/>
      <c r="L2" s="38"/>
      <c r="M2" s="38"/>
      <c r="N2" s="38"/>
      <c r="O2" s="5"/>
      <c r="P2" s="39"/>
      <c r="Q2" s="39"/>
      <c r="R2" s="13"/>
      <c r="S2" s="10" t="s">
        <v>4</v>
      </c>
    </row>
    <row r="3" spans="2:19" customFormat="1" ht="18" customHeight="1" x14ac:dyDescent="0.2">
      <c r="B3" s="72" t="s">
        <v>5</v>
      </c>
      <c r="C3" s="72"/>
      <c r="D3" s="73" t="s">
        <v>6</v>
      </c>
      <c r="E3" s="73"/>
      <c r="F3" s="34"/>
      <c r="G3" s="34"/>
      <c r="H3" s="34"/>
      <c r="I3" s="38"/>
      <c r="J3" s="38"/>
      <c r="K3" s="38"/>
      <c r="L3" s="38"/>
      <c r="M3" s="38"/>
      <c r="N3" s="38"/>
      <c r="O3" s="5"/>
      <c r="P3" s="39"/>
      <c r="Q3" s="39"/>
      <c r="R3" s="11"/>
      <c r="S3" s="10" t="s">
        <v>7</v>
      </c>
    </row>
    <row r="4" spans="2:19" customFormat="1" ht="18" x14ac:dyDescent="0.2">
      <c r="B4" s="40"/>
      <c r="C4" s="40"/>
      <c r="D4" s="40"/>
      <c r="E4" s="40"/>
      <c r="F4" s="40"/>
      <c r="G4" s="28"/>
      <c r="H4" s="28"/>
      <c r="I4" s="28"/>
      <c r="J4" s="28"/>
      <c r="K4" s="2"/>
      <c r="L4" s="2"/>
      <c r="M4" s="2"/>
      <c r="N4" s="39"/>
      <c r="O4" s="40"/>
      <c r="P4" s="39"/>
      <c r="Q4" s="39"/>
      <c r="R4" s="24"/>
      <c r="S4" s="10" t="s">
        <v>8</v>
      </c>
    </row>
    <row r="5" spans="2:19" x14ac:dyDescent="0.2">
      <c r="B5" s="63" t="s">
        <v>9</v>
      </c>
      <c r="C5" s="64"/>
      <c r="D5" s="64"/>
      <c r="E5" s="65"/>
      <c r="F5" s="66" t="s">
        <v>10</v>
      </c>
      <c r="G5" s="67"/>
      <c r="H5" s="67"/>
      <c r="I5" s="68"/>
      <c r="J5" s="69" t="s">
        <v>11</v>
      </c>
      <c r="K5" s="70"/>
      <c r="L5" s="70"/>
      <c r="M5" s="70"/>
      <c r="N5" s="70"/>
      <c r="O5" s="70"/>
      <c r="P5" s="71"/>
    </row>
    <row r="6" spans="2:19" ht="25.5" x14ac:dyDescent="0.2">
      <c r="B6" s="29" t="s">
        <v>12</v>
      </c>
      <c r="C6" s="29" t="s">
        <v>13</v>
      </c>
      <c r="D6" s="29" t="s">
        <v>14</v>
      </c>
      <c r="E6" s="29" t="s">
        <v>15</v>
      </c>
      <c r="F6" s="31" t="s">
        <v>16</v>
      </c>
      <c r="G6" s="31" t="s">
        <v>17</v>
      </c>
      <c r="H6" s="31" t="s">
        <v>18</v>
      </c>
      <c r="I6" s="31" t="s">
        <v>19</v>
      </c>
      <c r="J6" s="32" t="s">
        <v>20</v>
      </c>
      <c r="K6" s="33" t="s">
        <v>21</v>
      </c>
      <c r="L6" s="33" t="s">
        <v>22</v>
      </c>
      <c r="M6" s="33" t="s">
        <v>23</v>
      </c>
      <c r="N6" s="33" t="s">
        <v>24</v>
      </c>
      <c r="O6" s="33" t="s">
        <v>25</v>
      </c>
      <c r="P6" s="32" t="s">
        <v>26</v>
      </c>
    </row>
    <row r="7" spans="2:19" ht="38.25" x14ac:dyDescent="0.2">
      <c r="B7" s="35" t="s">
        <v>27</v>
      </c>
      <c r="C7" s="35" t="s">
        <v>28</v>
      </c>
      <c r="D7" s="35" t="s">
        <v>29</v>
      </c>
      <c r="E7" s="35" t="s">
        <v>30</v>
      </c>
      <c r="F7" s="36"/>
      <c r="G7" s="35"/>
      <c r="H7" s="37"/>
      <c r="I7" s="35"/>
      <c r="J7" s="30"/>
      <c r="K7" s="8"/>
      <c r="L7" s="8"/>
      <c r="M7" s="8"/>
      <c r="N7" s="8"/>
      <c r="O7" s="8"/>
      <c r="P7" s="9"/>
    </row>
    <row r="8" spans="2:19" ht="38.25" x14ac:dyDescent="0.2">
      <c r="B8" s="35"/>
      <c r="C8" s="35"/>
      <c r="D8" s="35"/>
      <c r="E8" s="35"/>
      <c r="F8" s="35" t="s">
        <v>31</v>
      </c>
      <c r="G8" s="35" t="s">
        <v>28</v>
      </c>
      <c r="H8" s="35" t="s">
        <v>32</v>
      </c>
      <c r="I8" s="35" t="s">
        <v>30</v>
      </c>
      <c r="J8" s="23" t="s">
        <v>33</v>
      </c>
      <c r="K8" s="8">
        <v>1</v>
      </c>
      <c r="L8" s="8">
        <v>25</v>
      </c>
      <c r="M8" s="8"/>
      <c r="N8" s="8">
        <v>1</v>
      </c>
      <c r="O8" s="8" t="s">
        <v>7</v>
      </c>
      <c r="P8" s="9"/>
    </row>
    <row r="9" spans="2:19" ht="38.25" x14ac:dyDescent="0.2">
      <c r="B9" s="35"/>
      <c r="C9" s="35"/>
      <c r="D9" s="35"/>
      <c r="E9" s="35"/>
      <c r="F9" s="35" t="s">
        <v>34</v>
      </c>
      <c r="G9" s="35" t="s">
        <v>28</v>
      </c>
      <c r="H9" s="35" t="s">
        <v>35</v>
      </c>
      <c r="I9" s="35" t="s">
        <v>30</v>
      </c>
      <c r="J9" s="23" t="s">
        <v>33</v>
      </c>
      <c r="K9" s="8">
        <v>1</v>
      </c>
      <c r="L9" s="8">
        <v>25</v>
      </c>
      <c r="M9" s="8"/>
      <c r="N9" s="8">
        <v>1</v>
      </c>
      <c r="O9" s="8" t="s">
        <v>4</v>
      </c>
      <c r="P9" s="9"/>
    </row>
    <row r="10" spans="2:19" ht="38.25" x14ac:dyDescent="0.2">
      <c r="B10" s="36"/>
      <c r="C10" s="36"/>
      <c r="D10" s="36"/>
      <c r="E10" s="36"/>
      <c r="F10" s="35" t="s">
        <v>36</v>
      </c>
      <c r="G10" s="35" t="s">
        <v>28</v>
      </c>
      <c r="H10" s="35" t="s">
        <v>37</v>
      </c>
      <c r="I10" s="35" t="s">
        <v>30</v>
      </c>
      <c r="J10" s="23" t="s">
        <v>33</v>
      </c>
      <c r="K10" s="8">
        <v>1</v>
      </c>
      <c r="L10" s="8">
        <v>20</v>
      </c>
      <c r="M10" s="8"/>
      <c r="N10" s="8">
        <v>2</v>
      </c>
      <c r="O10" s="8" t="s">
        <v>1</v>
      </c>
      <c r="P10" s="9"/>
    </row>
    <row r="11" spans="2:19" ht="38.25" x14ac:dyDescent="0.2">
      <c r="B11" s="36"/>
      <c r="C11" s="36"/>
      <c r="D11" s="36"/>
      <c r="E11" s="36"/>
      <c r="F11" s="35" t="s">
        <v>38</v>
      </c>
      <c r="G11" s="35" t="s">
        <v>28</v>
      </c>
      <c r="H11" s="35" t="s">
        <v>39</v>
      </c>
      <c r="I11" s="35" t="s">
        <v>30</v>
      </c>
      <c r="J11" s="23" t="s">
        <v>33</v>
      </c>
      <c r="K11" s="8">
        <v>2</v>
      </c>
      <c r="L11" s="8">
        <v>15</v>
      </c>
      <c r="M11" s="8" t="s">
        <v>36</v>
      </c>
      <c r="N11" s="8">
        <v>2</v>
      </c>
      <c r="O11" s="8" t="s">
        <v>8</v>
      </c>
      <c r="P11" s="9"/>
    </row>
    <row r="12" spans="2:19" ht="38.25" x14ac:dyDescent="0.2">
      <c r="B12" s="36" t="s">
        <v>40</v>
      </c>
      <c r="C12" s="36" t="s">
        <v>41</v>
      </c>
      <c r="D12" s="36" t="s">
        <v>42</v>
      </c>
      <c r="E12" s="36" t="s">
        <v>43</v>
      </c>
      <c r="F12" s="36"/>
      <c r="G12" s="36"/>
      <c r="H12" s="36"/>
      <c r="I12" s="36"/>
      <c r="J12" s="9"/>
      <c r="K12" s="8"/>
      <c r="L12" s="8"/>
      <c r="M12" s="8"/>
      <c r="N12" s="8"/>
      <c r="O12" s="8"/>
      <c r="P12" s="9"/>
    </row>
    <row r="13" spans="2:19" ht="25.5" x14ac:dyDescent="0.2">
      <c r="B13" s="36" t="s">
        <v>44</v>
      </c>
      <c r="C13" s="36" t="s">
        <v>45</v>
      </c>
      <c r="D13" s="36" t="s">
        <v>46</v>
      </c>
      <c r="E13" s="36" t="s">
        <v>47</v>
      </c>
      <c r="F13" s="35"/>
      <c r="G13" s="36"/>
      <c r="H13" s="36"/>
      <c r="I13" s="36"/>
      <c r="J13" s="9"/>
      <c r="K13" s="8"/>
      <c r="L13" s="8"/>
      <c r="M13" s="8"/>
      <c r="N13" s="8"/>
      <c r="O13" s="8"/>
      <c r="P13" s="9"/>
    </row>
    <row r="14" spans="2:19" x14ac:dyDescent="0.2">
      <c r="B14" s="36"/>
      <c r="C14" s="36"/>
      <c r="D14" s="36"/>
      <c r="E14" s="36"/>
      <c r="F14" s="36"/>
      <c r="G14" s="36"/>
      <c r="H14" s="36"/>
      <c r="I14" s="36"/>
      <c r="J14" s="9"/>
      <c r="K14" s="8"/>
      <c r="L14" s="8"/>
      <c r="M14" s="8"/>
      <c r="N14" s="8"/>
      <c r="O14" s="8"/>
      <c r="P14" s="9"/>
    </row>
    <row r="15" spans="2:19" x14ac:dyDescent="0.2">
      <c r="B15" s="36"/>
      <c r="C15" s="36"/>
      <c r="D15" s="36"/>
      <c r="E15" s="36"/>
      <c r="F15" s="36"/>
      <c r="G15" s="36"/>
      <c r="H15" s="36"/>
      <c r="I15" s="36"/>
      <c r="J15" s="9"/>
      <c r="K15" s="8"/>
      <c r="L15" s="8"/>
      <c r="M15" s="8"/>
      <c r="N15" s="8"/>
      <c r="O15" s="8"/>
      <c r="P15" s="9"/>
    </row>
    <row r="16" spans="2:19" x14ac:dyDescent="0.2">
      <c r="B16" s="36"/>
      <c r="C16" s="36"/>
      <c r="D16" s="36"/>
      <c r="E16" s="36"/>
      <c r="F16" s="36"/>
      <c r="G16" s="36"/>
      <c r="H16" s="36"/>
      <c r="I16" s="36"/>
      <c r="J16" s="9"/>
      <c r="K16" s="8"/>
      <c r="L16" s="8"/>
      <c r="M16" s="8"/>
      <c r="N16" s="8"/>
      <c r="O16" s="8"/>
      <c r="P16" s="9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9"/>
      <c r="K17" s="8"/>
      <c r="L17" s="8"/>
      <c r="M17" s="8"/>
      <c r="N17" s="8"/>
      <c r="O17" s="8"/>
      <c r="P17" s="9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9"/>
      <c r="K18" s="8"/>
      <c r="L18" s="8"/>
      <c r="M18" s="8"/>
      <c r="N18" s="8"/>
      <c r="O18" s="8"/>
      <c r="P18" s="9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9"/>
      <c r="K19" s="8"/>
      <c r="L19" s="8"/>
      <c r="M19" s="8"/>
      <c r="N19" s="8"/>
      <c r="O19" s="8"/>
      <c r="P19" s="9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9"/>
      <c r="K20" s="8"/>
      <c r="L20" s="8"/>
      <c r="M20" s="8"/>
      <c r="N20" s="8"/>
      <c r="O20" s="8"/>
      <c r="P20" s="9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9"/>
      <c r="K21" s="8"/>
      <c r="L21" s="8"/>
      <c r="M21" s="8"/>
      <c r="N21" s="8"/>
      <c r="O21" s="8"/>
      <c r="P21" s="9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9"/>
      <c r="K22" s="8"/>
      <c r="L22" s="8"/>
      <c r="M22" s="8"/>
      <c r="N22" s="8"/>
      <c r="O22" s="8"/>
      <c r="P22" s="9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9"/>
      <c r="K23" s="8"/>
      <c r="L23" s="8"/>
      <c r="M23" s="8"/>
      <c r="N23" s="8"/>
      <c r="O23" s="8"/>
      <c r="P23" s="9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9"/>
      <c r="K24" s="8"/>
      <c r="L24" s="8"/>
      <c r="M24" s="8"/>
      <c r="N24" s="8"/>
      <c r="O24" s="8"/>
      <c r="P24" s="9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9"/>
      <c r="K25" s="8"/>
      <c r="L25" s="8"/>
      <c r="M25" s="8"/>
      <c r="N25" s="8"/>
      <c r="O25" s="8"/>
      <c r="P25" s="9"/>
    </row>
    <row r="26" spans="2:16" x14ac:dyDescent="0.2">
      <c r="B26" s="36"/>
      <c r="C26" s="36"/>
      <c r="D26" s="36"/>
      <c r="E26" s="36"/>
      <c r="F26" s="35"/>
      <c r="G26" s="36"/>
      <c r="H26" s="36"/>
      <c r="I26" s="36"/>
      <c r="J26" s="9"/>
      <c r="K26" s="8"/>
      <c r="L26" s="8"/>
      <c r="M26" s="8"/>
      <c r="N26" s="8"/>
      <c r="O26" s="8"/>
      <c r="P26" s="9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9"/>
      <c r="K27" s="8"/>
      <c r="L27" s="8"/>
      <c r="M27" s="8"/>
      <c r="N27" s="8"/>
      <c r="O27" s="8"/>
      <c r="P27" s="9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9"/>
      <c r="K28" s="8"/>
      <c r="L28" s="8"/>
      <c r="M28" s="8"/>
      <c r="N28" s="8"/>
      <c r="O28" s="8"/>
      <c r="P28" s="9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9"/>
      <c r="K29" s="8"/>
      <c r="L29" s="8"/>
      <c r="M29" s="8"/>
      <c r="N29" s="8"/>
      <c r="O29" s="8"/>
      <c r="P29" s="9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9"/>
      <c r="K30" s="8"/>
      <c r="L30" s="8"/>
      <c r="M30" s="8"/>
      <c r="N30" s="8"/>
      <c r="O30" s="8"/>
      <c r="P30" s="9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9"/>
      <c r="K31" s="8"/>
      <c r="L31" s="8"/>
      <c r="M31" s="8"/>
      <c r="N31" s="8"/>
      <c r="O31" s="8"/>
      <c r="P31" s="9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9"/>
      <c r="K32" s="8"/>
      <c r="L32" s="8"/>
      <c r="M32" s="8"/>
      <c r="N32" s="8"/>
      <c r="O32" s="8"/>
      <c r="P32" s="9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9"/>
      <c r="K33" s="8"/>
      <c r="L33" s="8"/>
      <c r="M33" s="8"/>
      <c r="N33" s="8"/>
      <c r="O33" s="8"/>
      <c r="P33" s="9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9"/>
      <c r="K34" s="8"/>
      <c r="L34" s="8"/>
      <c r="M34" s="8"/>
      <c r="N34" s="8"/>
      <c r="O34" s="8"/>
      <c r="P34" s="9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9"/>
      <c r="K35" s="8"/>
      <c r="L35" s="8"/>
      <c r="M35" s="8"/>
      <c r="N35" s="8"/>
      <c r="O35" s="8"/>
      <c r="P35" s="9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9"/>
      <c r="K36" s="8"/>
      <c r="L36" s="8"/>
      <c r="M36" s="8"/>
      <c r="N36" s="8"/>
      <c r="O36" s="8"/>
      <c r="P36" s="9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9"/>
      <c r="K37" s="8"/>
      <c r="L37" s="8"/>
      <c r="M37" s="8"/>
      <c r="N37" s="8"/>
      <c r="O37" s="8"/>
      <c r="P37" s="9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9"/>
      <c r="K38" s="8"/>
      <c r="L38" s="8"/>
      <c r="M38" s="8"/>
      <c r="N38" s="8"/>
      <c r="O38" s="8"/>
      <c r="P38" s="9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9"/>
      <c r="K39" s="8"/>
      <c r="L39" s="8"/>
      <c r="M39" s="8"/>
      <c r="N39" s="8"/>
      <c r="O39" s="8"/>
      <c r="P39" s="9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9"/>
      <c r="K40" s="8"/>
      <c r="L40" s="8"/>
      <c r="M40" s="8"/>
      <c r="N40" s="8"/>
      <c r="O40" s="8"/>
      <c r="P40" s="9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9"/>
      <c r="K41" s="8"/>
      <c r="L41" s="8"/>
      <c r="M41" s="8"/>
      <c r="N41" s="8"/>
      <c r="O41" s="8"/>
      <c r="P41" s="9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9"/>
      <c r="K42" s="8"/>
      <c r="L42" s="8"/>
      <c r="M42" s="8"/>
      <c r="N42" s="8"/>
      <c r="O42" s="8"/>
      <c r="P42" s="9"/>
    </row>
    <row r="43" spans="2:16" x14ac:dyDescent="0.2">
      <c r="B43" s="36"/>
      <c r="C43" s="36"/>
      <c r="D43" s="36"/>
      <c r="E43" s="36"/>
      <c r="F43" s="36"/>
      <c r="G43" s="36"/>
      <c r="H43" s="36"/>
      <c r="I43" s="36"/>
      <c r="J43" s="9"/>
      <c r="K43" s="8"/>
      <c r="L43" s="8"/>
      <c r="M43" s="8"/>
      <c r="N43" s="8"/>
      <c r="O43" s="8"/>
      <c r="P43" s="9"/>
    </row>
    <row r="44" spans="2:16" x14ac:dyDescent="0.2">
      <c r="B44" s="36"/>
      <c r="C44" s="36"/>
      <c r="D44" s="36"/>
      <c r="E44" s="36"/>
      <c r="F44" s="36"/>
      <c r="G44" s="36"/>
      <c r="H44" s="36"/>
      <c r="I44" s="36"/>
      <c r="J44" s="9"/>
      <c r="K44" s="8"/>
      <c r="L44" s="8"/>
      <c r="M44" s="8"/>
      <c r="N44" s="8"/>
      <c r="O44" s="8"/>
      <c r="P44" s="9"/>
    </row>
    <row r="45" spans="2:16" x14ac:dyDescent="0.2">
      <c r="B45" s="36"/>
      <c r="C45" s="36"/>
      <c r="D45" s="36"/>
      <c r="E45" s="36"/>
      <c r="F45" s="36"/>
      <c r="G45" s="36"/>
      <c r="H45" s="36"/>
      <c r="I45" s="36"/>
      <c r="J45" s="9"/>
      <c r="K45" s="8"/>
      <c r="L45" s="8"/>
      <c r="M45" s="8"/>
      <c r="N45" s="8"/>
      <c r="O45" s="8"/>
      <c r="P45" s="9"/>
    </row>
    <row r="46" spans="2:16" x14ac:dyDescent="0.2">
      <c r="B46" s="36"/>
      <c r="C46" s="36"/>
      <c r="D46" s="36"/>
      <c r="E46" s="36"/>
      <c r="F46" s="36"/>
      <c r="G46" s="36"/>
      <c r="H46" s="36"/>
      <c r="I46" s="36"/>
      <c r="J46" s="9"/>
      <c r="K46" s="8"/>
      <c r="L46" s="8"/>
      <c r="M46" s="8"/>
      <c r="N46" s="8"/>
      <c r="O46" s="8"/>
      <c r="P46" s="9"/>
    </row>
    <row r="47" spans="2:16" x14ac:dyDescent="0.2">
      <c r="B47" s="36"/>
      <c r="C47" s="36"/>
      <c r="D47" s="36"/>
      <c r="E47" s="36"/>
      <c r="F47" s="36"/>
      <c r="G47" s="36"/>
      <c r="H47" s="36"/>
      <c r="I47" s="36"/>
      <c r="J47" s="9"/>
      <c r="K47" s="8"/>
      <c r="L47" s="8"/>
      <c r="M47" s="8"/>
      <c r="N47" s="8"/>
      <c r="O47" s="8"/>
      <c r="P47" s="9"/>
    </row>
    <row r="48" spans="2:16" x14ac:dyDescent="0.2">
      <c r="B48" s="36"/>
      <c r="C48" s="36"/>
      <c r="D48" s="36"/>
      <c r="E48" s="36"/>
      <c r="F48" s="36"/>
      <c r="G48" s="36"/>
      <c r="H48" s="36"/>
      <c r="I48" s="36"/>
      <c r="J48" s="9"/>
      <c r="K48" s="8"/>
      <c r="L48" s="8"/>
      <c r="M48" s="8"/>
      <c r="N48" s="8"/>
      <c r="O48" s="8"/>
      <c r="P48" s="9"/>
    </row>
    <row r="49" spans="2:16" x14ac:dyDescent="0.2">
      <c r="B49" s="36"/>
      <c r="C49" s="36"/>
      <c r="D49" s="36"/>
      <c r="E49" s="36"/>
      <c r="F49" s="36"/>
      <c r="G49" s="36"/>
      <c r="H49" s="36"/>
      <c r="I49" s="36"/>
      <c r="J49" s="9"/>
      <c r="K49" s="8"/>
      <c r="L49" s="8"/>
      <c r="M49" s="8"/>
      <c r="N49" s="8"/>
      <c r="O49" s="8"/>
      <c r="P49" s="9"/>
    </row>
    <row r="50" spans="2:16" x14ac:dyDescent="0.2">
      <c r="B50" s="36"/>
      <c r="C50" s="36"/>
      <c r="D50" s="36"/>
      <c r="E50" s="36"/>
      <c r="F50" s="36"/>
      <c r="G50" s="36"/>
      <c r="H50" s="36"/>
      <c r="I50" s="36"/>
      <c r="J50" s="9"/>
      <c r="K50" s="8"/>
      <c r="L50" s="8"/>
      <c r="M50" s="8"/>
      <c r="N50" s="8"/>
      <c r="O50" s="8"/>
      <c r="P50" s="9"/>
    </row>
    <row r="51" spans="2:16" x14ac:dyDescent="0.2">
      <c r="B51" s="36"/>
      <c r="C51" s="36"/>
      <c r="D51" s="36"/>
      <c r="E51" s="36"/>
      <c r="F51" s="36"/>
      <c r="G51" s="36"/>
      <c r="H51" s="36"/>
      <c r="I51" s="36"/>
      <c r="J51" s="9"/>
      <c r="K51" s="8"/>
      <c r="L51" s="8"/>
      <c r="M51" s="8"/>
      <c r="N51" s="8"/>
      <c r="O51" s="8"/>
      <c r="P51" s="9"/>
    </row>
    <row r="56" spans="2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9:P70">
    <cfRule type="expression" dxfId="68" priority="25" stopIfTrue="1">
      <formula>#REF!="Done"</formula>
    </cfRule>
    <cfRule type="expression" dxfId="67" priority="26" stopIfTrue="1">
      <formula>#REF!="Ongoing"</formula>
    </cfRule>
    <cfRule type="expression" dxfId="66" priority="27" stopIfTrue="1">
      <formula>#REF!="Removed"</formula>
    </cfRule>
  </conditionalFormatting>
  <conditionalFormatting sqref="P24">
    <cfRule type="expression" dxfId="65" priority="28" stopIfTrue="1">
      <formula>#REF!="Done"</formula>
    </cfRule>
    <cfRule type="expression" dxfId="64" priority="29" stopIfTrue="1">
      <formula>#REF!="Ongoing"</formula>
    </cfRule>
    <cfRule type="expression" dxfId="63" priority="30" stopIfTrue="1">
      <formula>#REF!="Removed"</formula>
    </cfRule>
  </conditionalFormatting>
  <conditionalFormatting sqref="P80">
    <cfRule type="expression" dxfId="62" priority="73" stopIfTrue="1">
      <formula>$O70="Done"</formula>
    </cfRule>
    <cfRule type="expression" dxfId="61" priority="74" stopIfTrue="1">
      <formula>$O70="Ongoing"</formula>
    </cfRule>
    <cfRule type="expression" dxfId="60" priority="75" stopIfTrue="1">
      <formula>$O70="Removed"</formula>
    </cfRule>
  </conditionalFormatting>
  <conditionalFormatting sqref="B7:G7 I7 K7:P125 B8:J125">
    <cfRule type="expression" dxfId="59" priority="31" stopIfTrue="1">
      <formula>$O7="Terminado"</formula>
    </cfRule>
    <cfRule type="expression" dxfId="58" priority="32" stopIfTrue="1">
      <formula>$O7="En Progreso"</formula>
    </cfRule>
    <cfRule type="expression" dxfId="57" priority="33" stopIfTrue="1">
      <formula>$O7="Eliminado"</formula>
    </cfRule>
  </conditionalFormatting>
  <conditionalFormatting sqref="R3">
    <cfRule type="expression" dxfId="56" priority="79" stopIfTrue="1">
      <formula>$O11="Done"</formula>
    </cfRule>
    <cfRule type="expression" dxfId="55" priority="80" stopIfTrue="1">
      <formula>$O11="In Progress"</formula>
    </cfRule>
    <cfRule type="expression" dxfId="54" priority="81" stopIfTrue="1">
      <formula>$O11="Removed"</formula>
    </cfRule>
  </conditionalFormatting>
  <conditionalFormatting sqref="R1">
    <cfRule type="expression" dxfId="53" priority="82" stopIfTrue="1">
      <formula>$O9="Done"</formula>
    </cfRule>
    <cfRule type="expression" dxfId="52" priority="83" stopIfTrue="1">
      <formula>$O9="In Progress"</formula>
    </cfRule>
    <cfRule type="expression" dxfId="51" priority="84" stopIfTrue="1">
      <formula>$O9="Removed"</formula>
    </cfRule>
  </conditionalFormatting>
  <dataValidations count="2">
    <dataValidation type="list" allowBlank="1" showInputMessage="1" sqref="O81:O190 O6:O79" xr:uid="{00000000-0002-0000-0000-000000000000}">
      <formula1>"Por Hacer,En Progreso,Terminado,Eliminado"</formula1>
    </dataValidation>
    <dataValidation type="list" allowBlank="1" showInputMessage="1" showErrorMessage="1" sqref="K7:K51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6815-62AA-4AEC-AB45-A9A4D5311F63}">
  <sheetPr>
    <pageSetUpPr fitToPage="1"/>
  </sheetPr>
  <dimension ref="B1:S43"/>
  <sheetViews>
    <sheetView showGridLines="0" tabSelected="1" topLeftCell="F4" zoomScale="85" zoomScaleNormal="85" workbookViewId="0">
      <selection activeCell="F8" sqref="F8:L12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50.28515625" style="5" customWidth="1"/>
    <col min="5" max="5" width="24.28515625" style="5" customWidth="1"/>
    <col min="6" max="6" width="11.28515625" style="5" customWidth="1"/>
    <col min="7" max="7" width="20" style="4" customWidth="1"/>
    <col min="8" max="8" width="56.42578125" style="4" customWidth="1"/>
    <col min="9" max="9" width="28.1406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42578125" style="5" customWidth="1"/>
    <col min="16" max="16" width="39.42578125" style="4" customWidth="1"/>
    <col min="17" max="17" width="6" style="6" customWidth="1"/>
    <col min="18" max="16384" width="9.140625" style="6"/>
  </cols>
  <sheetData>
    <row r="1" spans="2:19" ht="18" x14ac:dyDescent="0.2">
      <c r="B1" s="27" t="s">
        <v>0</v>
      </c>
      <c r="C1" s="27"/>
      <c r="D1" s="27"/>
      <c r="E1" s="27"/>
      <c r="R1" s="12"/>
      <c r="S1" s="10" t="s">
        <v>1</v>
      </c>
    </row>
    <row r="2" spans="2:19" customFormat="1" ht="18" customHeight="1" x14ac:dyDescent="0.2">
      <c r="B2" s="72" t="s">
        <v>2</v>
      </c>
      <c r="C2" s="72"/>
      <c r="D2" s="73" t="s">
        <v>48</v>
      </c>
      <c r="E2" s="73"/>
      <c r="F2" s="34"/>
      <c r="G2" s="34"/>
      <c r="H2" s="34"/>
      <c r="I2" s="38"/>
      <c r="J2" s="38"/>
      <c r="K2" s="38"/>
      <c r="L2" s="38"/>
      <c r="M2" s="38"/>
      <c r="N2" s="38"/>
      <c r="O2" s="5"/>
      <c r="P2" s="39"/>
      <c r="Q2" s="39"/>
      <c r="R2" s="13"/>
      <c r="S2" s="10" t="s">
        <v>4</v>
      </c>
    </row>
    <row r="3" spans="2:19" customFormat="1" ht="18" customHeight="1" x14ac:dyDescent="0.2">
      <c r="B3" s="72" t="s">
        <v>5</v>
      </c>
      <c r="C3" s="72"/>
      <c r="D3" s="73" t="s">
        <v>49</v>
      </c>
      <c r="E3" s="73"/>
      <c r="F3" s="34"/>
      <c r="G3" s="34"/>
      <c r="H3" s="34"/>
      <c r="I3" s="38"/>
      <c r="J3" s="38"/>
      <c r="K3" s="38"/>
      <c r="L3" s="38"/>
      <c r="M3" s="38"/>
      <c r="N3" s="38"/>
      <c r="O3" s="5"/>
      <c r="P3" s="39"/>
      <c r="Q3" s="39"/>
      <c r="R3" s="11"/>
      <c r="S3" s="10" t="s">
        <v>7</v>
      </c>
    </row>
    <row r="4" spans="2:19" customFormat="1" ht="18" x14ac:dyDescent="0.2">
      <c r="B4" s="40"/>
      <c r="C4" s="40"/>
      <c r="D4" s="40"/>
      <c r="E4" s="40"/>
      <c r="F4" s="40"/>
      <c r="G4" s="28"/>
      <c r="H4" s="28"/>
      <c r="I4" s="28"/>
      <c r="J4" s="28"/>
      <c r="K4" s="2"/>
      <c r="L4" s="2"/>
      <c r="M4" s="2"/>
      <c r="N4" s="39"/>
      <c r="O4" s="40"/>
      <c r="P4" s="39"/>
      <c r="Q4" s="39"/>
      <c r="R4" s="24"/>
      <c r="S4" s="10" t="s">
        <v>8</v>
      </c>
    </row>
    <row r="5" spans="2:19" x14ac:dyDescent="0.2">
      <c r="B5" s="63" t="s">
        <v>9</v>
      </c>
      <c r="C5" s="64"/>
      <c r="D5" s="64"/>
      <c r="E5" s="65"/>
      <c r="F5" s="66" t="s">
        <v>10</v>
      </c>
      <c r="G5" s="67"/>
      <c r="H5" s="67"/>
      <c r="I5" s="68"/>
      <c r="J5" s="69" t="s">
        <v>11</v>
      </c>
      <c r="K5" s="70"/>
      <c r="L5" s="70"/>
      <c r="M5" s="70"/>
      <c r="N5" s="70"/>
      <c r="O5" s="70"/>
      <c r="P5" s="71"/>
    </row>
    <row r="6" spans="2:19" ht="25.5" x14ac:dyDescent="0.2">
      <c r="B6" s="29" t="s">
        <v>12</v>
      </c>
      <c r="C6" s="29" t="s">
        <v>13</v>
      </c>
      <c r="D6" s="29" t="s">
        <v>14</v>
      </c>
      <c r="E6" s="29" t="s">
        <v>15</v>
      </c>
      <c r="F6" s="31" t="s">
        <v>16</v>
      </c>
      <c r="G6" s="31" t="s">
        <v>17</v>
      </c>
      <c r="H6" s="31" t="s">
        <v>18</v>
      </c>
      <c r="I6" s="31" t="s">
        <v>19</v>
      </c>
      <c r="J6" s="32" t="s">
        <v>20</v>
      </c>
      <c r="K6" s="33" t="s">
        <v>21</v>
      </c>
      <c r="L6" s="33" t="s">
        <v>22</v>
      </c>
      <c r="M6" s="33" t="s">
        <v>23</v>
      </c>
      <c r="N6" s="33" t="s">
        <v>24</v>
      </c>
      <c r="O6" s="33" t="s">
        <v>25</v>
      </c>
      <c r="P6" s="32" t="s">
        <v>26</v>
      </c>
    </row>
    <row r="7" spans="2:19" ht="38.25" x14ac:dyDescent="0.2">
      <c r="B7" s="35" t="s">
        <v>27</v>
      </c>
      <c r="C7" s="60" t="s">
        <v>50</v>
      </c>
      <c r="D7" s="42" t="s">
        <v>51</v>
      </c>
      <c r="E7" s="35" t="s">
        <v>52</v>
      </c>
      <c r="F7" s="36"/>
      <c r="G7" s="35"/>
      <c r="H7" s="46"/>
      <c r="I7" s="35"/>
      <c r="J7" s="56"/>
      <c r="K7" s="8"/>
      <c r="L7" s="8"/>
      <c r="M7" s="8"/>
      <c r="N7" s="8"/>
      <c r="O7" s="8"/>
      <c r="P7" s="9"/>
    </row>
    <row r="8" spans="2:19" ht="25.5" x14ac:dyDescent="0.2">
      <c r="B8" s="35"/>
      <c r="C8" s="35"/>
      <c r="D8" s="44"/>
      <c r="E8" s="35"/>
      <c r="F8" s="58" t="s">
        <v>53</v>
      </c>
      <c r="G8" s="58" t="s">
        <v>50</v>
      </c>
      <c r="H8" s="58" t="s">
        <v>77</v>
      </c>
      <c r="I8" s="35" t="s">
        <v>78</v>
      </c>
      <c r="J8" s="23"/>
      <c r="K8" s="55"/>
      <c r="L8" s="8"/>
      <c r="M8" s="8"/>
      <c r="N8" s="8"/>
      <c r="O8" s="8"/>
      <c r="P8" s="9"/>
    </row>
    <row r="9" spans="2:19" x14ac:dyDescent="0.2">
      <c r="B9" s="35"/>
      <c r="C9" s="35"/>
      <c r="D9" s="44"/>
      <c r="E9" s="35"/>
      <c r="F9" s="58"/>
      <c r="G9" s="58"/>
      <c r="H9" s="58"/>
      <c r="I9" s="35"/>
      <c r="J9" s="23" t="s">
        <v>79</v>
      </c>
      <c r="K9" s="55">
        <v>1</v>
      </c>
      <c r="L9" s="8" t="s">
        <v>100</v>
      </c>
      <c r="M9" s="8"/>
      <c r="N9" s="8"/>
      <c r="O9" s="8"/>
      <c r="P9" s="9"/>
    </row>
    <row r="10" spans="2:19" x14ac:dyDescent="0.2">
      <c r="B10" s="35"/>
      <c r="C10" s="35"/>
      <c r="D10" s="44"/>
      <c r="E10" s="35"/>
      <c r="F10" s="58"/>
      <c r="G10" s="58"/>
      <c r="H10" s="58"/>
      <c r="I10" s="35"/>
      <c r="J10" s="23" t="s">
        <v>82</v>
      </c>
      <c r="K10" s="55">
        <v>1</v>
      </c>
      <c r="L10" s="8" t="s">
        <v>100</v>
      </c>
      <c r="M10" s="8"/>
      <c r="N10" s="8"/>
      <c r="O10" s="8"/>
      <c r="P10" s="9"/>
    </row>
    <row r="11" spans="2:19" x14ac:dyDescent="0.2">
      <c r="B11" s="35"/>
      <c r="C11" s="35"/>
      <c r="D11" s="44"/>
      <c r="E11" s="35"/>
      <c r="F11" s="58"/>
      <c r="G11" s="58"/>
      <c r="H11" s="58"/>
      <c r="I11" s="35"/>
      <c r="J11" s="23" t="s">
        <v>83</v>
      </c>
      <c r="K11" s="55">
        <v>1</v>
      </c>
      <c r="L11" s="8" t="s">
        <v>100</v>
      </c>
      <c r="M11" s="8"/>
      <c r="N11" s="8"/>
      <c r="O11" s="8"/>
      <c r="P11" s="9"/>
    </row>
    <row r="12" spans="2:19" x14ac:dyDescent="0.2">
      <c r="B12" s="35"/>
      <c r="C12" s="35"/>
      <c r="D12" s="44"/>
      <c r="E12" s="35"/>
      <c r="F12" s="59"/>
      <c r="G12" s="59"/>
      <c r="H12" s="59"/>
      <c r="I12" s="35"/>
      <c r="J12" s="23" t="s">
        <v>87</v>
      </c>
      <c r="K12" s="55">
        <v>2</v>
      </c>
      <c r="L12" s="8" t="s">
        <v>100</v>
      </c>
      <c r="M12" s="8"/>
      <c r="N12" s="8"/>
      <c r="O12" s="8"/>
      <c r="P12" s="9"/>
    </row>
    <row r="13" spans="2:19" ht="24.75" customHeight="1" x14ac:dyDescent="0.2">
      <c r="B13" s="35"/>
      <c r="C13" s="35"/>
      <c r="D13" s="35"/>
      <c r="E13" s="35"/>
      <c r="F13" s="58" t="s">
        <v>76</v>
      </c>
      <c r="G13" s="41" t="s">
        <v>50</v>
      </c>
      <c r="H13" s="41" t="s">
        <v>54</v>
      </c>
      <c r="I13" s="35" t="s">
        <v>55</v>
      </c>
      <c r="J13" s="45"/>
      <c r="K13" s="55"/>
      <c r="L13" s="8"/>
      <c r="M13" s="8"/>
      <c r="N13" s="8"/>
      <c r="O13" s="8"/>
      <c r="P13" s="9"/>
    </row>
    <row r="14" spans="2:19" ht="24.75" customHeight="1" x14ac:dyDescent="0.2">
      <c r="B14" s="35"/>
      <c r="C14" s="35"/>
      <c r="D14" s="35"/>
      <c r="E14" s="35"/>
      <c r="F14" s="59"/>
      <c r="G14" s="59"/>
      <c r="H14" s="59"/>
      <c r="I14" s="35"/>
      <c r="J14" s="23" t="s">
        <v>56</v>
      </c>
      <c r="K14" s="55">
        <v>1</v>
      </c>
      <c r="L14" s="8" t="s">
        <v>100</v>
      </c>
      <c r="M14" s="8"/>
      <c r="N14" s="8"/>
      <c r="O14" s="8"/>
      <c r="P14" s="9"/>
    </row>
    <row r="15" spans="2:19" x14ac:dyDescent="0.2">
      <c r="B15" s="35"/>
      <c r="C15" s="35"/>
      <c r="D15" s="35"/>
      <c r="E15" s="35"/>
      <c r="F15" s="41"/>
      <c r="G15" s="41"/>
      <c r="H15" s="41"/>
      <c r="I15" s="35"/>
      <c r="J15" s="23" t="s">
        <v>84</v>
      </c>
      <c r="K15" s="55">
        <v>1</v>
      </c>
      <c r="L15" s="8" t="s">
        <v>100</v>
      </c>
      <c r="M15" s="8"/>
      <c r="N15" s="8"/>
      <c r="O15" s="8"/>
      <c r="P15" s="9"/>
    </row>
    <row r="16" spans="2:19" x14ac:dyDescent="0.2">
      <c r="B16" s="35"/>
      <c r="C16" s="35"/>
      <c r="D16" s="35"/>
      <c r="E16" s="35"/>
      <c r="F16" s="41"/>
      <c r="G16" s="41"/>
      <c r="H16" s="41"/>
      <c r="I16" s="35"/>
      <c r="J16" s="23" t="s">
        <v>85</v>
      </c>
      <c r="K16" s="55">
        <v>1</v>
      </c>
      <c r="L16" s="8" t="s">
        <v>100</v>
      </c>
      <c r="M16" s="8"/>
      <c r="N16" s="8"/>
      <c r="O16" s="8"/>
      <c r="P16" s="9"/>
    </row>
    <row r="17" spans="2:16" x14ac:dyDescent="0.2">
      <c r="B17" s="35"/>
      <c r="C17" s="35"/>
      <c r="D17" s="35"/>
      <c r="E17" s="35"/>
      <c r="F17" s="41"/>
      <c r="G17" s="41"/>
      <c r="H17" s="41"/>
      <c r="I17" s="35"/>
      <c r="J17" s="23" t="s">
        <v>86</v>
      </c>
      <c r="K17" s="55">
        <v>2</v>
      </c>
      <c r="L17" s="8" t="s">
        <v>100</v>
      </c>
      <c r="M17" s="8"/>
      <c r="N17" s="8"/>
      <c r="O17" s="8"/>
      <c r="P17" s="9"/>
    </row>
    <row r="18" spans="2:16" ht="25.5" x14ac:dyDescent="0.2">
      <c r="B18" s="36" t="s">
        <v>40</v>
      </c>
      <c r="C18" s="36" t="s">
        <v>50</v>
      </c>
      <c r="D18" s="44" t="s">
        <v>57</v>
      </c>
      <c r="E18" s="35" t="s">
        <v>58</v>
      </c>
      <c r="F18" s="41" t="s">
        <v>59</v>
      </c>
      <c r="G18" s="41" t="s">
        <v>50</v>
      </c>
      <c r="H18" s="47" t="s">
        <v>109</v>
      </c>
      <c r="I18" s="36" t="s">
        <v>80</v>
      </c>
      <c r="J18" s="45"/>
      <c r="K18" s="8"/>
      <c r="L18" s="8"/>
      <c r="M18" s="8"/>
      <c r="N18" s="8"/>
      <c r="O18" s="8"/>
      <c r="P18" s="9"/>
    </row>
    <row r="19" spans="2:16" x14ac:dyDescent="0.2">
      <c r="B19" s="36"/>
      <c r="C19" s="36"/>
      <c r="D19" s="44"/>
      <c r="E19" s="35"/>
      <c r="F19" s="36"/>
      <c r="G19" s="36"/>
      <c r="H19" s="47"/>
      <c r="I19" s="36"/>
      <c r="J19" s="57" t="s">
        <v>81</v>
      </c>
      <c r="K19" s="8">
        <v>1</v>
      </c>
      <c r="L19" s="8" t="s">
        <v>100</v>
      </c>
      <c r="M19" s="8"/>
      <c r="N19" s="8"/>
      <c r="O19" s="8"/>
      <c r="P19" s="9"/>
    </row>
    <row r="20" spans="2:16" x14ac:dyDescent="0.2">
      <c r="B20" s="36"/>
      <c r="C20" s="36"/>
      <c r="D20" s="44"/>
      <c r="E20" s="35"/>
      <c r="F20" s="36"/>
      <c r="G20" s="36"/>
      <c r="H20" s="47"/>
      <c r="I20" s="36"/>
      <c r="J20" s="57" t="s">
        <v>88</v>
      </c>
      <c r="K20" s="8">
        <v>1</v>
      </c>
      <c r="L20" s="8" t="s">
        <v>100</v>
      </c>
      <c r="M20" s="8"/>
      <c r="N20" s="8"/>
      <c r="O20" s="8"/>
      <c r="P20" s="9"/>
    </row>
    <row r="21" spans="2:16" x14ac:dyDescent="0.2">
      <c r="B21" s="36"/>
      <c r="C21" s="36"/>
      <c r="D21" s="44"/>
      <c r="E21" s="35"/>
      <c r="F21" s="36"/>
      <c r="G21" s="36"/>
      <c r="H21" s="47"/>
      <c r="I21" s="36"/>
      <c r="J21" s="57" t="s">
        <v>89</v>
      </c>
      <c r="K21" s="8">
        <v>2</v>
      </c>
      <c r="L21" s="8" t="s">
        <v>100</v>
      </c>
      <c r="M21" s="8"/>
      <c r="N21" s="8"/>
      <c r="O21" s="8"/>
      <c r="P21" s="9"/>
    </row>
    <row r="22" spans="2:16" x14ac:dyDescent="0.2">
      <c r="B22" s="36"/>
      <c r="C22" s="36"/>
      <c r="D22" s="44"/>
      <c r="E22" s="35"/>
      <c r="F22" s="36"/>
      <c r="G22" s="36"/>
      <c r="H22" s="47"/>
      <c r="I22" s="36"/>
      <c r="J22" s="57" t="s">
        <v>90</v>
      </c>
      <c r="K22" s="8">
        <v>2</v>
      </c>
      <c r="L22" s="8" t="s">
        <v>100</v>
      </c>
      <c r="M22" s="8"/>
      <c r="N22" s="8"/>
      <c r="O22" s="8"/>
      <c r="P22" s="9"/>
    </row>
    <row r="23" spans="2:16" x14ac:dyDescent="0.2">
      <c r="B23" s="36"/>
      <c r="C23" s="36"/>
      <c r="D23" s="44"/>
      <c r="E23" s="35"/>
      <c r="F23" s="36"/>
      <c r="G23" s="36"/>
      <c r="H23" s="47"/>
      <c r="I23" s="36"/>
      <c r="J23" s="57" t="s">
        <v>91</v>
      </c>
      <c r="K23" s="8">
        <v>2</v>
      </c>
      <c r="L23" s="8" t="s">
        <v>100</v>
      </c>
      <c r="M23" s="8"/>
      <c r="N23" s="8"/>
      <c r="O23" s="8"/>
      <c r="P23" s="9"/>
    </row>
    <row r="24" spans="2:16" ht="24.75" customHeight="1" x14ac:dyDescent="0.2">
      <c r="B24" s="8"/>
      <c r="C24" s="8"/>
      <c r="D24" s="8"/>
      <c r="E24" s="8"/>
      <c r="F24" s="59" t="s">
        <v>92</v>
      </c>
      <c r="G24" s="59" t="s">
        <v>50</v>
      </c>
      <c r="H24" s="41" t="s">
        <v>60</v>
      </c>
      <c r="I24" s="35" t="s">
        <v>61</v>
      </c>
      <c r="J24" s="6"/>
      <c r="K24" s="8"/>
      <c r="L24" s="8"/>
      <c r="M24" s="8"/>
      <c r="N24" s="8"/>
      <c r="O24" s="8"/>
      <c r="P24" s="9"/>
    </row>
    <row r="25" spans="2:16" x14ac:dyDescent="0.2">
      <c r="B25" s="8"/>
      <c r="C25" s="8"/>
      <c r="D25" s="8"/>
      <c r="E25" s="8"/>
      <c r="F25" s="41"/>
      <c r="G25" s="41"/>
      <c r="H25" s="6"/>
      <c r="I25" s="35"/>
      <c r="J25" s="57" t="s">
        <v>93</v>
      </c>
      <c r="K25" s="8">
        <v>1</v>
      </c>
      <c r="L25" s="8" t="s">
        <v>100</v>
      </c>
      <c r="M25" s="8"/>
      <c r="N25" s="8"/>
      <c r="O25" s="8"/>
      <c r="P25" s="9"/>
    </row>
    <row r="26" spans="2:16" x14ac:dyDescent="0.2">
      <c r="B26" s="8"/>
      <c r="C26" s="8"/>
      <c r="D26" s="8"/>
      <c r="E26" s="8"/>
      <c r="F26" s="41"/>
      <c r="G26" s="41"/>
      <c r="H26" s="41"/>
      <c r="I26" s="35"/>
      <c r="J26" s="57" t="s">
        <v>94</v>
      </c>
      <c r="K26" s="8">
        <v>1</v>
      </c>
      <c r="L26" s="8" t="s">
        <v>100</v>
      </c>
      <c r="M26" s="8"/>
      <c r="N26" s="8"/>
      <c r="O26" s="8"/>
      <c r="P26" s="9"/>
    </row>
    <row r="27" spans="2:16" x14ac:dyDescent="0.2">
      <c r="B27" s="8"/>
      <c r="C27" s="8"/>
      <c r="D27" s="8"/>
      <c r="E27" s="8"/>
      <c r="F27" s="59"/>
      <c r="G27" s="59"/>
      <c r="H27" s="59"/>
      <c r="I27" s="35"/>
      <c r="J27" s="57" t="s">
        <v>95</v>
      </c>
      <c r="K27" s="8">
        <v>1</v>
      </c>
      <c r="L27" s="8" t="s">
        <v>100</v>
      </c>
      <c r="M27" s="8"/>
      <c r="N27" s="8"/>
      <c r="O27" s="8"/>
      <c r="P27" s="9"/>
    </row>
    <row r="28" spans="2:16" x14ac:dyDescent="0.2">
      <c r="B28" s="8"/>
      <c r="C28" s="8"/>
      <c r="D28" s="8"/>
      <c r="E28" s="8"/>
      <c r="F28" s="59"/>
      <c r="G28" s="59"/>
      <c r="H28" s="59"/>
      <c r="I28" s="35"/>
      <c r="J28" s="57" t="s">
        <v>96</v>
      </c>
      <c r="K28" s="8">
        <v>2</v>
      </c>
      <c r="L28" s="8" t="s">
        <v>100</v>
      </c>
      <c r="M28" s="8"/>
      <c r="N28" s="8"/>
      <c r="O28" s="8"/>
      <c r="P28" s="9"/>
    </row>
    <row r="29" spans="2:16" x14ac:dyDescent="0.2">
      <c r="B29" s="8"/>
      <c r="C29" s="8"/>
      <c r="D29" s="8"/>
      <c r="E29" s="8"/>
      <c r="F29" s="59"/>
      <c r="G29" s="59"/>
      <c r="H29" s="59"/>
      <c r="I29" s="35"/>
      <c r="J29" s="57" t="s">
        <v>97</v>
      </c>
      <c r="K29" s="8">
        <v>2</v>
      </c>
      <c r="L29" s="8" t="s">
        <v>100</v>
      </c>
      <c r="M29" s="8"/>
      <c r="N29" s="8"/>
      <c r="O29" s="8"/>
      <c r="P29" s="9"/>
    </row>
    <row r="30" spans="2:16" ht="25.5" x14ac:dyDescent="0.2">
      <c r="B30" s="43" t="s">
        <v>44</v>
      </c>
      <c r="C30" s="43" t="s">
        <v>62</v>
      </c>
      <c r="D30" s="44" t="s">
        <v>63</v>
      </c>
      <c r="E30" s="44" t="s">
        <v>64</v>
      </c>
      <c r="F30" s="8"/>
      <c r="G30" s="45"/>
      <c r="H30" s="48"/>
      <c r="I30" s="45"/>
      <c r="J30" s="45"/>
      <c r="K30" s="8"/>
      <c r="L30" s="8"/>
      <c r="M30" s="8"/>
      <c r="N30" s="8"/>
      <c r="O30" s="8"/>
      <c r="P30" s="9"/>
    </row>
    <row r="31" spans="2:16" ht="25.5" x14ac:dyDescent="0.2">
      <c r="B31" s="49"/>
      <c r="C31" s="49"/>
      <c r="D31" s="49"/>
      <c r="E31" s="49"/>
      <c r="F31" s="50" t="s">
        <v>65</v>
      </c>
      <c r="G31" s="51" t="s">
        <v>66</v>
      </c>
      <c r="H31" s="51" t="s">
        <v>67</v>
      </c>
      <c r="I31" s="52" t="s">
        <v>75</v>
      </c>
      <c r="J31" s="6"/>
      <c r="K31" s="49"/>
      <c r="L31" s="49"/>
      <c r="M31" s="49"/>
      <c r="N31" s="49"/>
      <c r="O31" s="8"/>
      <c r="P31" s="53"/>
    </row>
    <row r="32" spans="2:16" x14ac:dyDescent="0.2">
      <c r="B32" s="49"/>
      <c r="C32" s="49"/>
      <c r="D32" s="49"/>
      <c r="E32" s="49"/>
      <c r="F32" s="50"/>
      <c r="G32" s="51"/>
      <c r="H32" s="51"/>
      <c r="I32" s="52"/>
      <c r="J32" s="53" t="s">
        <v>98</v>
      </c>
      <c r="K32" s="49">
        <v>1</v>
      </c>
      <c r="L32" s="49" t="s">
        <v>100</v>
      </c>
      <c r="M32" s="49"/>
      <c r="N32" s="49"/>
      <c r="O32" s="49"/>
      <c r="P32" s="53"/>
    </row>
    <row r="33" spans="2:16" ht="18.75" customHeight="1" x14ac:dyDescent="0.2">
      <c r="B33" s="49"/>
      <c r="C33" s="49"/>
      <c r="D33" s="49"/>
      <c r="E33" s="49"/>
      <c r="F33" s="50"/>
      <c r="G33" s="51"/>
      <c r="H33" s="51"/>
      <c r="I33" s="52"/>
      <c r="J33" s="53" t="s">
        <v>99</v>
      </c>
      <c r="K33" s="49">
        <v>1</v>
      </c>
      <c r="L33" s="49" t="s">
        <v>100</v>
      </c>
      <c r="M33" s="49"/>
      <c r="N33" s="49"/>
      <c r="O33" s="49"/>
      <c r="P33" s="53"/>
    </row>
    <row r="34" spans="2:16" ht="25.5" x14ac:dyDescent="0.2">
      <c r="B34" s="8" t="s">
        <v>103</v>
      </c>
      <c r="C34" s="8" t="s">
        <v>62</v>
      </c>
      <c r="D34" s="61" t="s">
        <v>101</v>
      </c>
      <c r="E34" s="61" t="s">
        <v>102</v>
      </c>
      <c r="F34" s="8"/>
      <c r="G34" s="9"/>
      <c r="H34" s="9"/>
      <c r="I34" s="9"/>
      <c r="J34" s="9"/>
      <c r="K34" s="8"/>
      <c r="L34" s="8"/>
      <c r="M34" s="8"/>
      <c r="N34" s="8"/>
      <c r="O34" s="8"/>
      <c r="P34" s="9"/>
    </row>
    <row r="35" spans="2:16" ht="25.5" x14ac:dyDescent="0.2">
      <c r="B35" s="8"/>
      <c r="C35" s="8"/>
      <c r="D35" s="62"/>
      <c r="E35" s="8"/>
      <c r="F35" s="8" t="s">
        <v>38</v>
      </c>
      <c r="G35" s="9" t="s">
        <v>66</v>
      </c>
      <c r="H35" s="9" t="s">
        <v>104</v>
      </c>
      <c r="I35" s="9" t="s">
        <v>105</v>
      </c>
      <c r="J35" s="9"/>
      <c r="K35" s="8"/>
      <c r="L35" s="8"/>
      <c r="M35" s="8"/>
      <c r="N35" s="8"/>
      <c r="O35" s="8"/>
      <c r="P35" s="9"/>
    </row>
    <row r="36" spans="2:16" x14ac:dyDescent="0.2">
      <c r="B36" s="8"/>
      <c r="C36" s="8"/>
      <c r="D36" s="8"/>
      <c r="E36" s="8"/>
      <c r="F36" s="8"/>
      <c r="G36" s="9"/>
      <c r="H36" s="9"/>
      <c r="I36" s="9"/>
      <c r="J36" s="9" t="s">
        <v>106</v>
      </c>
      <c r="K36" s="8">
        <v>1</v>
      </c>
      <c r="L36" s="8" t="s">
        <v>100</v>
      </c>
      <c r="M36" s="8"/>
      <c r="N36" s="8"/>
      <c r="O36" s="8"/>
      <c r="P36" s="9"/>
    </row>
    <row r="37" spans="2:16" x14ac:dyDescent="0.2">
      <c r="B37" s="8"/>
      <c r="C37" s="8"/>
      <c r="D37" s="8"/>
      <c r="E37" s="8"/>
      <c r="F37" s="8"/>
      <c r="G37" s="9"/>
      <c r="H37" s="9"/>
      <c r="I37" s="9"/>
      <c r="J37" s="9" t="s">
        <v>107</v>
      </c>
      <c r="K37" s="8">
        <v>1</v>
      </c>
      <c r="L37" s="8" t="s">
        <v>100</v>
      </c>
      <c r="M37" s="8"/>
      <c r="N37" s="8"/>
      <c r="O37" s="8"/>
      <c r="P37" s="9"/>
    </row>
    <row r="38" spans="2:16" x14ac:dyDescent="0.2">
      <c r="B38" s="8"/>
      <c r="C38" s="8"/>
      <c r="D38" s="8"/>
      <c r="E38" s="8"/>
      <c r="F38" s="8"/>
      <c r="G38" s="9"/>
      <c r="H38" s="9"/>
      <c r="I38" s="9"/>
      <c r="J38" s="9" t="s">
        <v>108</v>
      </c>
      <c r="K38" s="8">
        <v>1</v>
      </c>
      <c r="L38" s="8" t="s">
        <v>100</v>
      </c>
      <c r="M38" s="8"/>
      <c r="N38" s="8"/>
      <c r="O38" s="8"/>
      <c r="P38" s="9"/>
    </row>
    <row r="43" spans="2:16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</sheetData>
  <mergeCells count="7">
    <mergeCell ref="J5:P5"/>
    <mergeCell ref="B2:C2"/>
    <mergeCell ref="D2:E2"/>
    <mergeCell ref="B3:C3"/>
    <mergeCell ref="D3:E3"/>
    <mergeCell ref="B5:E5"/>
    <mergeCell ref="F5:I5"/>
  </mergeCells>
  <phoneticPr fontId="2" type="noConversion"/>
  <conditionalFormatting sqref="P43">
    <cfRule type="expression" dxfId="50" priority="52" stopIfTrue="1">
      <formula>#REF!="Done"</formula>
    </cfRule>
    <cfRule type="expression" dxfId="49" priority="53" stopIfTrue="1">
      <formula>#REF!="Ongoing"</formula>
    </cfRule>
    <cfRule type="expression" dxfId="48" priority="54" stopIfTrue="1">
      <formula>#REF!="Removed"</formula>
    </cfRule>
  </conditionalFormatting>
  <conditionalFormatting sqref="I7:I12 B7:C12 B43:P43 B42:C42 E42:P42 B45:P88 D44:P44 B44 E7:G12 B15:J17 B13:I14 E20:J23 I24:I29 B25:G29 E18:I19 B18:C23 H24 B30:P30 B31:I33 K7:P29 K31:P33 B36:P41 J34:P34 I35:P35 B34:E35">
    <cfRule type="expression" dxfId="47" priority="49" stopIfTrue="1">
      <formula>$O7="Terminado"</formula>
    </cfRule>
    <cfRule type="expression" dxfId="46" priority="50" stopIfTrue="1">
      <formula>$O7="En Progreso"</formula>
    </cfRule>
    <cfRule type="expression" dxfId="45" priority="51" stopIfTrue="1">
      <formula>$O7="Eliminado"</formula>
    </cfRule>
  </conditionalFormatting>
  <conditionalFormatting sqref="H26:H29 H16:H17 J14 J19 J32:J33 F35:H35">
    <cfRule type="expression" dxfId="44" priority="130" stopIfTrue="1">
      <formula>$O13="Terminado"</formula>
    </cfRule>
    <cfRule type="expression" dxfId="43" priority="131" stopIfTrue="1">
      <formula>$O13="En Progreso"</formula>
    </cfRule>
    <cfRule type="expression" dxfId="42" priority="132" stopIfTrue="1">
      <formula>$O13="Eliminado"</formula>
    </cfRule>
  </conditionalFormatting>
  <conditionalFormatting sqref="R3">
    <cfRule type="expression" dxfId="41" priority="145" stopIfTrue="1">
      <formula>#REF!="Done"</formula>
    </cfRule>
    <cfRule type="expression" dxfId="40" priority="146" stopIfTrue="1">
      <formula>#REF!="In Progress"</formula>
    </cfRule>
    <cfRule type="expression" dxfId="39" priority="147" stopIfTrue="1">
      <formula>#REF!="Removed"</formula>
    </cfRule>
  </conditionalFormatting>
  <conditionalFormatting sqref="R1">
    <cfRule type="expression" dxfId="38" priority="157" stopIfTrue="1">
      <formula>#REF!="Done"</formula>
    </cfRule>
    <cfRule type="expression" dxfId="37" priority="158" stopIfTrue="1">
      <formula>#REF!="In Progress"</formula>
    </cfRule>
    <cfRule type="expression" dxfId="36" priority="159" stopIfTrue="1">
      <formula>#REF!="Removed"</formula>
    </cfRule>
  </conditionalFormatting>
  <conditionalFormatting sqref="C44 H26:H29 H15">
    <cfRule type="expression" dxfId="35" priority="163" stopIfTrue="1">
      <formula>$O13="Terminado"</formula>
    </cfRule>
    <cfRule type="expression" dxfId="34" priority="164" stopIfTrue="1">
      <formula>$O13="En Progreso"</formula>
    </cfRule>
    <cfRule type="expression" dxfId="33" priority="165" stopIfTrue="1">
      <formula>$O13="Eliminado"</formula>
    </cfRule>
  </conditionalFormatting>
  <conditionalFormatting sqref="H13:H14">
    <cfRule type="expression" dxfId="32" priority="166" stopIfTrue="1">
      <formula>$O7="Terminado"</formula>
    </cfRule>
    <cfRule type="expression" dxfId="31" priority="167" stopIfTrue="1">
      <formula>$O7="En Progreso"</formula>
    </cfRule>
    <cfRule type="expression" dxfId="30" priority="168" stopIfTrue="1">
      <formula>$O7="Eliminado"</formula>
    </cfRule>
  </conditionalFormatting>
  <conditionalFormatting sqref="J8:J12">
    <cfRule type="expression" dxfId="29" priority="10" stopIfTrue="1">
      <formula>$O8="Terminado"</formula>
    </cfRule>
    <cfRule type="expression" dxfId="28" priority="11" stopIfTrue="1">
      <formula>$O8="En Progreso"</formula>
    </cfRule>
    <cfRule type="expression" dxfId="27" priority="12" stopIfTrue="1">
      <formula>$O8="Eliminado"</formula>
    </cfRule>
  </conditionalFormatting>
  <conditionalFormatting sqref="H24">
    <cfRule type="expression" dxfId="26" priority="169" stopIfTrue="1">
      <formula>$O18="Terminado"</formula>
    </cfRule>
    <cfRule type="expression" dxfId="25" priority="170" stopIfTrue="1">
      <formula>$O18="En Progreso"</formula>
    </cfRule>
    <cfRule type="expression" dxfId="24" priority="171" stopIfTrue="1">
      <formula>$O18="Eliminado"</formula>
    </cfRule>
  </conditionalFormatting>
  <conditionalFormatting sqref="B18:G18">
    <cfRule type="expression" dxfId="23" priority="175" stopIfTrue="1">
      <formula>$O24="Terminado"</formula>
    </cfRule>
    <cfRule type="expression" dxfId="22" priority="176" stopIfTrue="1">
      <formula>$O24="En Progreso"</formula>
    </cfRule>
    <cfRule type="expression" dxfId="21" priority="177" stopIfTrue="1">
      <formula>$O24="Eliminado"</formula>
    </cfRule>
  </conditionalFormatting>
  <conditionalFormatting sqref="F24:G24">
    <cfRule type="expression" dxfId="20" priority="7" stopIfTrue="1">
      <formula>$O24="Terminado"</formula>
    </cfRule>
    <cfRule type="expression" dxfId="19" priority="8" stopIfTrue="1">
      <formula>$O24="En Progreso"</formula>
    </cfRule>
    <cfRule type="expression" dxfId="18" priority="9" stopIfTrue="1">
      <formula>$O24="Eliminado"</formula>
    </cfRule>
  </conditionalFormatting>
  <conditionalFormatting sqref="J26:J29">
    <cfRule type="expression" dxfId="17" priority="1" stopIfTrue="1">
      <formula>$O26="Terminado"</formula>
    </cfRule>
    <cfRule type="expression" dxfId="16" priority="2" stopIfTrue="1">
      <formula>$O26="En Progreso"</formula>
    </cfRule>
    <cfRule type="expression" dxfId="15" priority="3" stopIfTrue="1">
      <formula>$O26="Eliminado"</formula>
    </cfRule>
  </conditionalFormatting>
  <conditionalFormatting sqref="J25">
    <cfRule type="expression" dxfId="14" priority="4" stopIfTrue="1">
      <formula>$O24="Terminado"</formula>
    </cfRule>
    <cfRule type="expression" dxfId="13" priority="5" stopIfTrue="1">
      <formula>$O24="En Progreso"</formula>
    </cfRule>
    <cfRule type="expression" dxfId="12" priority="6" stopIfTrue="1">
      <formula>$O24="Eliminado"</formula>
    </cfRule>
  </conditionalFormatting>
  <dataValidations count="2">
    <dataValidation type="list" allowBlank="1" showInputMessage="1" sqref="O44:O153 O6:O42" xr:uid="{09673668-0194-406A-AF54-6E3DFEC534C1}">
      <formula1>"Por Hacer,En Progreso,Terminado,Eliminado"</formula1>
    </dataValidation>
    <dataValidation type="list" allowBlank="1" showInputMessage="1" showErrorMessage="1" sqref="K7:K29" xr:uid="{EEA2B1A4-653C-413F-B3DF-C83C79FD923D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4"/>
  <sheetViews>
    <sheetView workbookViewId="0">
      <selection activeCell="R39" sqref="R39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42578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5" t="s">
        <v>24</v>
      </c>
      <c r="C2" s="25" t="s">
        <v>68</v>
      </c>
      <c r="D2" s="25" t="s">
        <v>69</v>
      </c>
      <c r="E2" s="25" t="s">
        <v>70</v>
      </c>
      <c r="F2" s="25" t="s">
        <v>22</v>
      </c>
      <c r="G2" s="26" t="s">
        <v>25</v>
      </c>
      <c r="H2" s="25" t="s">
        <v>71</v>
      </c>
      <c r="I2" s="26" t="s">
        <v>72</v>
      </c>
      <c r="J2" s="1"/>
    </row>
    <row r="3" spans="2:10" x14ac:dyDescent="0.2">
      <c r="B3" s="17">
        <v>1</v>
      </c>
      <c r="C3" s="54">
        <v>44530</v>
      </c>
      <c r="D3" s="20">
        <v>30</v>
      </c>
      <c r="E3" s="21">
        <v>44559</v>
      </c>
      <c r="F3" s="17">
        <f>IF(B3="","",SUMIF('Backlog del Producto'!N$7:N$130,Sprints!B3,'Backlog del Producto'!L$7:L$130))</f>
        <v>50</v>
      </c>
      <c r="G3" s="18" t="s">
        <v>73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44560</v>
      </c>
      <c r="D4" s="20">
        <v>30</v>
      </c>
      <c r="E4" s="21">
        <f>IF(AND(C4&lt;&gt;"",D4&lt;&gt;""),C4+D4-1,"")</f>
        <v>44589</v>
      </c>
      <c r="F4" s="17">
        <f>IF(B4="","",SUMIF('Backlog del Producto'!N$7:N$130,Sprints!B4,'Backlog del Producto'!L$7:L$130))</f>
        <v>35</v>
      </c>
      <c r="G4" s="18" t="s">
        <v>73</v>
      </c>
      <c r="H4" s="20"/>
      <c r="I4" s="15"/>
    </row>
    <row r="5" spans="2:10" x14ac:dyDescent="0.2">
      <c r="B5" s="17"/>
      <c r="C5" s="19"/>
      <c r="D5" s="20"/>
      <c r="E5" s="21"/>
      <c r="F5" s="17"/>
      <c r="G5" s="18"/>
      <c r="H5" s="20"/>
      <c r="I5" s="15"/>
    </row>
    <row r="6" spans="2:10" x14ac:dyDescent="0.2">
      <c r="B6" s="17"/>
      <c r="C6" s="19">
        <f>IF(AND(C4&lt;&gt;"",D4&lt;&gt;"",D6&lt;&gt;""),C4+D4,"")</f>
        <v>44590</v>
      </c>
      <c r="D6" s="20">
        <v>10</v>
      </c>
      <c r="E6" s="21">
        <f t="shared" ref="E6:E13" si="0">IF(AND(C6&lt;&gt;"",D6&lt;&gt;""),C6+D6-1,"")</f>
        <v>44599</v>
      </c>
      <c r="F6" s="17" t="str">
        <f>IF(B6="","",SUMIF('Backlog del Producto'!N$7:N$130,Sprints!B6,'Backlog del Producto'!L$7:L$130))</f>
        <v/>
      </c>
      <c r="G6" s="18" t="s">
        <v>73</v>
      </c>
      <c r="H6" s="20"/>
      <c r="I6" s="15"/>
    </row>
    <row r="7" spans="2:10" x14ac:dyDescent="0.2">
      <c r="B7" s="17"/>
      <c r="C7" s="19">
        <f>IF(AND(C6&lt;&gt;"",D6&lt;&gt;"",D7&lt;&gt;""),C6+D6,"")</f>
        <v>44600</v>
      </c>
      <c r="D7" s="20">
        <v>10</v>
      </c>
      <c r="E7" s="21">
        <f t="shared" si="0"/>
        <v>44609</v>
      </c>
      <c r="F7" s="17" t="str">
        <f>IF(B7="","",SUMIF('Backlog del Producto'!N$7:N$130,Sprints!B7,'Backlog del Producto'!L$7:L$130))</f>
        <v/>
      </c>
      <c r="G7" s="18" t="s">
        <v>73</v>
      </c>
      <c r="H7" s="20"/>
      <c r="I7" s="15"/>
    </row>
    <row r="8" spans="2:10" x14ac:dyDescent="0.2">
      <c r="B8" s="17"/>
      <c r="C8" s="19"/>
      <c r="D8" s="20"/>
      <c r="E8" s="21" t="str">
        <f t="shared" si="0"/>
        <v/>
      </c>
      <c r="F8" s="17" t="str">
        <f>IF(B8="","",SUMIF('Backlog del Producto'!N$7:N$130,Sprints!B8,'Backlog del Producto'!L$7:L$130))</f>
        <v/>
      </c>
      <c r="G8" s="18"/>
      <c r="H8" s="20"/>
      <c r="I8" s="15"/>
    </row>
    <row r="9" spans="2:10" x14ac:dyDescent="0.2">
      <c r="B9" s="17" t="str">
        <f>IF(AND(C9&lt;&gt;"",D9&lt;&gt;""),B8+1,"")</f>
        <v/>
      </c>
      <c r="C9" s="19" t="str">
        <f>IF(AND(C8&lt;&gt;"",D8&lt;&gt;"",D9&lt;&gt;""),C8+D8,"")</f>
        <v/>
      </c>
      <c r="D9" s="20"/>
      <c r="E9" s="21" t="str">
        <f t="shared" si="0"/>
        <v/>
      </c>
      <c r="F9" s="17" t="str">
        <f>IF(B9="","",SUMIF('Backlog del Producto'!N$8:N$130,Sprints!B9,'Backlog del Producto'!L$8:L$130))</f>
        <v/>
      </c>
      <c r="G9" s="18" t="str">
        <f>IF(AND(OR(G8="Planned",G8="Ongoing"),D9&lt;&gt;""),"Planned","Unplanned")</f>
        <v>Unplanned</v>
      </c>
      <c r="H9" s="20"/>
      <c r="I9" s="15"/>
    </row>
    <row r="10" spans="2:10" x14ac:dyDescent="0.2">
      <c r="B10" s="17" t="str">
        <f>IF(AND(C10&lt;&gt;"",D10&lt;&gt;""),B9+1,"")</f>
        <v/>
      </c>
      <c r="C10" s="19" t="str">
        <f>IF(AND(C9&lt;&gt;"",D9&lt;&gt;"",D10&lt;&gt;""),C9+D9,"")</f>
        <v/>
      </c>
      <c r="D10" s="20"/>
      <c r="E10" s="21" t="str">
        <f t="shared" si="0"/>
        <v/>
      </c>
      <c r="F10" s="17" t="str">
        <f>IF(B10="","",SUMIF('Backlog del Producto'!N$8:N$130,Sprints!B10,'Backlog del Producto'!L$8:L$130))</f>
        <v/>
      </c>
      <c r="G10" s="18" t="str">
        <f>IF(AND(OR(G9="Planned",G9="Ongoing"),D10&lt;&gt;""),"Planned","Unplanned")</f>
        <v>Unplanned</v>
      </c>
      <c r="H10" s="20"/>
      <c r="I10" s="15"/>
    </row>
    <row r="11" spans="2:10" x14ac:dyDescent="0.2">
      <c r="B11" s="17" t="str">
        <f>IF(AND(C11&lt;&gt;"",D11&lt;&gt;""),B10+1,"")</f>
        <v/>
      </c>
      <c r="C11" s="19" t="str">
        <f>IF(AND(C10&lt;&gt;"",D10&lt;&gt;"",D11&lt;&gt;""),C10+D10,"")</f>
        <v/>
      </c>
      <c r="D11" s="20"/>
      <c r="E11" s="21" t="str">
        <f t="shared" si="0"/>
        <v/>
      </c>
      <c r="F11" s="17" t="str">
        <f>IF(B11="","",SUMIF('Backlog del Producto'!N$8:N$130,Sprints!B11,'Backlog del Producto'!L$8:L$130))</f>
        <v/>
      </c>
      <c r="G11" s="18" t="str">
        <f>IF(AND(OR(G10="Planned",G10="Ongoing"),D11&lt;&gt;""),"Planned","Unplanned")</f>
        <v>Unplanned</v>
      </c>
      <c r="H11" s="20"/>
      <c r="I11" s="15"/>
    </row>
    <row r="12" spans="2:10" x14ac:dyDescent="0.2">
      <c r="B12" s="17" t="str">
        <f>IF(AND(C12&lt;&gt;"",D12&lt;&gt;""),B11+1,"")</f>
        <v/>
      </c>
      <c r="C12" s="19" t="str">
        <f>IF(AND(C11&lt;&gt;"",D11&lt;&gt;"",D12&lt;&gt;""),C11+D11,"")</f>
        <v/>
      </c>
      <c r="D12" s="20"/>
      <c r="E12" s="21" t="str">
        <f t="shared" si="0"/>
        <v/>
      </c>
      <c r="F12" s="17" t="str">
        <f>IF(B12="","",SUMIF('Backlog del Producto'!N$8:N$130,Sprints!B12,'Backlog del Producto'!L$8:L$130))</f>
        <v/>
      </c>
      <c r="G12" s="18" t="str">
        <f>IF(AND(OR(G11="Planned",G11="Ongoing"),D12&lt;&gt;""),"Planned","Unplanned")</f>
        <v>Unplanned</v>
      </c>
      <c r="H12" s="20"/>
      <c r="I12" s="15"/>
    </row>
    <row r="13" spans="2:10" x14ac:dyDescent="0.2">
      <c r="B13" s="17" t="str">
        <f>IF(AND(C13&lt;&gt;"",D13&lt;&gt;""),B12+1,"")</f>
        <v/>
      </c>
      <c r="C13" s="19" t="str">
        <f>IF(AND(C12&lt;&gt;"",D12&lt;&gt;"",D13&lt;&gt;""),C12+D12,"")</f>
        <v/>
      </c>
      <c r="D13" s="20"/>
      <c r="E13" s="21" t="str">
        <f t="shared" si="0"/>
        <v/>
      </c>
      <c r="F13" s="17" t="str">
        <f>IF(B13="","",SUMIF('Backlog del Producto'!N$8:N$130,Sprints!B13,'Backlog del Producto'!L$8:L$130))</f>
        <v/>
      </c>
      <c r="G13" s="18" t="str">
        <f>IF(AND(OR(G12="Planned",G12="Ongoing"),D13&lt;&gt;""),"Planned","Unplanned")</f>
        <v>Unplanned</v>
      </c>
      <c r="H13" s="20"/>
      <c r="I13" s="15"/>
    </row>
    <row r="14" spans="2:10" x14ac:dyDescent="0.2">
      <c r="B14" s="18"/>
      <c r="C14" s="18"/>
      <c r="D14" s="14"/>
      <c r="E14" s="22" t="s">
        <v>74</v>
      </c>
      <c r="F14" s="17"/>
      <c r="G14" s="18"/>
      <c r="H14" s="20"/>
      <c r="I14" s="16"/>
    </row>
  </sheetData>
  <phoneticPr fontId="2" type="noConversion"/>
  <conditionalFormatting sqref="F14">
    <cfRule type="expression" dxfId="11" priority="6" stopIfTrue="1">
      <formula>$G14="Planned"</formula>
    </cfRule>
    <cfRule type="expression" dxfId="10" priority="7" stopIfTrue="1">
      <formula>$G14="Ongoing"</formula>
    </cfRule>
  </conditionalFormatting>
  <conditionalFormatting sqref="G9:G13">
    <cfRule type="expression" dxfId="9" priority="8" stopIfTrue="1">
      <formula>$G9="Planned"</formula>
    </cfRule>
    <cfRule type="expression" dxfId="8" priority="9" stopIfTrue="1">
      <formula>$G9="Ongoing"</formula>
    </cfRule>
    <cfRule type="cellIs" dxfId="7" priority="10" stopIfTrue="1" operator="equal">
      <formula>"Unplanned"</formula>
    </cfRule>
  </conditionalFormatting>
  <conditionalFormatting sqref="H3:I13 B9:F13">
    <cfRule type="expression" dxfId="6" priority="11" stopIfTrue="1">
      <formula>OR($G3="Planned",$G3="Unplanned")</formula>
    </cfRule>
    <cfRule type="expression" dxfId="5" priority="12" stopIfTrue="1">
      <formula>$G3="Ongoing"</formula>
    </cfRule>
  </conditionalFormatting>
  <conditionalFormatting sqref="G3:G8">
    <cfRule type="expression" dxfId="4" priority="1" stopIfTrue="1">
      <formula>$G3="Planned"</formula>
    </cfRule>
    <cfRule type="expression" dxfId="3" priority="2" stopIfTrue="1">
      <formula>$G3="Ongoing"</formula>
    </cfRule>
    <cfRule type="cellIs" dxfId="2" priority="3" stopIfTrue="1" operator="equal">
      <formula>"Unplanned"</formula>
    </cfRule>
  </conditionalFormatting>
  <conditionalFormatting sqref="B3:F8">
    <cfRule type="expression" dxfId="1" priority="4" stopIfTrue="1">
      <formula>OR($G3="Planned",$G3="Unplanned")</formula>
    </cfRule>
    <cfRule type="expression" dxfId="0" priority="5" stopIfTrue="1">
      <formula>$G3="Ongoing"</formula>
    </cfRule>
  </conditionalFormatting>
  <dataValidations count="1">
    <dataValidation type="list" allowBlank="1" showInputMessage="1" showErrorMessage="1" sqref="G3:G13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D0F0DD4BCDB84EA0C1156C55D2EECE" ma:contentTypeVersion="12" ma:contentTypeDescription="Crear nuevo documento." ma:contentTypeScope="" ma:versionID="640b192a0b1d43903614f03e1a1c0e85">
  <xsd:schema xmlns:xsd="http://www.w3.org/2001/XMLSchema" xmlns:xs="http://www.w3.org/2001/XMLSchema" xmlns:p="http://schemas.microsoft.com/office/2006/metadata/properties" xmlns:ns2="354c3900-8b78-48ed-9c07-166499dfdc8c" xmlns:ns3="ab22e963-e0d8-4d7a-91d8-7e14ed2fe46c" targetNamespace="http://schemas.microsoft.com/office/2006/metadata/properties" ma:root="true" ma:fieldsID="faa3f75af2b6b84ba941a6f2011d6477" ns2:_="" ns3:_="">
    <xsd:import namespace="354c3900-8b78-48ed-9c07-166499dfdc8c"/>
    <xsd:import namespace="ab22e963-e0d8-4d7a-91d8-7e14ed2fe46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4c3900-8b78-48ed-9c07-166499dfdc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e963-e0d8-4d7a-91d8-7e14ed2fe4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A0D1E8-B670-4184-80F1-6022252F76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DA66591-EF80-4980-A1CE-14B96C9466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4c3900-8b78-48ed-9c07-166499dfdc8c"/>
    <ds:schemaRef ds:uri="ab22e963-e0d8-4d7a-91d8-7e14ed2fe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Backlog del Producto</vt:lpstr>
      <vt:lpstr>Backlog del Producto CATALOGOS </vt:lpstr>
      <vt:lpstr>Sprints</vt:lpstr>
      <vt:lpstr>'Backlog del Producto'!Área_de_impresión</vt:lpstr>
      <vt:lpstr>'Backlog del Producto CATALOGOS '!Área_de_impresión</vt:lpstr>
      <vt:lpstr>'Backlog del Producto CATALOGOS '!ProductBacklog</vt:lpstr>
      <vt:lpstr>ProductBacklog</vt:lpstr>
      <vt:lpstr>'Backlog del Producto CATALOGOS '!Sprint</vt:lpstr>
      <vt:lpstr>Sprint</vt:lpstr>
      <vt:lpstr>'Backlog del Producto CATALOGOS '!Status</vt:lpstr>
      <vt:lpstr>Status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cp:keywords/>
  <dc:description>Template versio 1.0 Approval</dc:description>
  <cp:lastModifiedBy>Fabian Soto</cp:lastModifiedBy>
  <cp:revision>1</cp:revision>
  <dcterms:created xsi:type="dcterms:W3CDTF">1998-06-05T11:20:44Z</dcterms:created>
  <dcterms:modified xsi:type="dcterms:W3CDTF">2022-01-25T22:16:22Z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0x010100EFD0F0DD4BCDB84EA0C1156C55D2EECE</vt:lpwstr>
  </property>
</Properties>
</file>