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ub" sheetId="1" r:id="rId4"/>
    <sheet state="visible" name="Gawadar" sheetId="2" r:id="rId5"/>
    <sheet state="visible" name="Turbat" sheetId="3" r:id="rId6"/>
    <sheet state="visible" name="PNGR" sheetId="4" r:id="rId7"/>
    <sheet state="visible" name="Tump" sheetId="5" r:id="rId8"/>
    <sheet state="visible" name="Summery" sheetId="6" r:id="rId9"/>
    <sheet state="visible" name="SKU Wise Sale" sheetId="7" r:id="rId10"/>
    <sheet state="visible" name="Town Wise Stock" sheetId="8" r:id="rId11"/>
    <sheet state="visible" name="Town Wise Sale" sheetId="9" r:id="rId12"/>
  </sheets>
  <definedNames>
    <definedName hidden="1" localSheetId="0" name="_xlnm._FilterDatabase">Hub!$L$2:$N$68</definedName>
    <definedName hidden="1" localSheetId="1" name="_xlnm._FilterDatabase">Gawadar!$AM$3:$AN$68</definedName>
    <definedName hidden="1" localSheetId="2" name="_xlnm._FilterDatabase">Turbat!$J$2:$L$68</definedName>
    <definedName hidden="1" localSheetId="3" name="_xlnm._FilterDatabase">PNGR!$AQ$3:$AR$68</definedName>
    <definedName hidden="1" localSheetId="4" name="_xlnm._FilterDatabase">Tump!$AM$3:$AN$68</definedName>
  </definedNames>
  <calcPr/>
</workbook>
</file>

<file path=xl/sharedStrings.xml><?xml version="1.0" encoding="utf-8"?>
<sst xmlns="http://schemas.openxmlformats.org/spreadsheetml/2006/main" count="500" uniqueCount="127">
  <si>
    <t>Aug Sale Management</t>
  </si>
  <si>
    <t>Opening Start Month</t>
  </si>
  <si>
    <t>Receiving Stock</t>
  </si>
  <si>
    <t>Ctns</t>
  </si>
  <si>
    <t>Kg</t>
  </si>
  <si>
    <t>Kgs</t>
  </si>
  <si>
    <t>Gm</t>
  </si>
  <si>
    <t>Opening</t>
  </si>
  <si>
    <t>MTD Purshas (Ctn)</t>
  </si>
  <si>
    <t>MTD Purchas (Kg)</t>
  </si>
  <si>
    <t>MTD Sale   (Ctn)</t>
  </si>
  <si>
    <t>MTD Sale (kg)</t>
  </si>
  <si>
    <t>Avilable Floor (Ctn)</t>
  </si>
  <si>
    <t>Avilable Floor (Kg)</t>
  </si>
  <si>
    <t>Total</t>
  </si>
  <si>
    <t>Receiving Date</t>
  </si>
  <si>
    <t>Sun</t>
  </si>
  <si>
    <t>Mon</t>
  </si>
  <si>
    <t>Tue</t>
  </si>
  <si>
    <t>Wed</t>
  </si>
  <si>
    <t>Thu</t>
  </si>
  <si>
    <t>Fri</t>
  </si>
  <si>
    <t>Sat</t>
  </si>
  <si>
    <t>LAYS MASALA 11G 11X64</t>
  </si>
  <si>
    <t>LAYS SALT 11G 11X64</t>
  </si>
  <si>
    <t>LAYS F CHEESE 11G 11X64 M</t>
  </si>
  <si>
    <t>LAYS YOG &amp; HERB 11G 11X64 M</t>
  </si>
  <si>
    <t>LAYS PAPRIKA 11G 11X64</t>
  </si>
  <si>
    <t>LAYS MASALA 25G 25X48</t>
  </si>
  <si>
    <t>LAYS SALT 25G 25X48</t>
  </si>
  <si>
    <t>LAYS F CHEESE 25G 25X48 M</t>
  </si>
  <si>
    <t>LAYS YOG &amp; HERB 25G 25X48 M</t>
  </si>
  <si>
    <t>LAYS PAPRIKA 25G 25X48</t>
  </si>
  <si>
    <t>LAYS MASALA 38G 39X24</t>
  </si>
  <si>
    <t>LAYS SALT  38X24</t>
  </si>
  <si>
    <t>LAYS F CHEESE 38X24 M</t>
  </si>
  <si>
    <t>LAYS YOG AND HERB 38X24 M</t>
  </si>
  <si>
    <t>LAYS PAPRIKA 38G 38X24</t>
  </si>
  <si>
    <t>LAYS MASALA 65G 65X12</t>
  </si>
  <si>
    <t>LAYS SALT 65G 65X12</t>
  </si>
  <si>
    <t>LAYS F CHEESE 65G 65X12 M</t>
  </si>
  <si>
    <t>LAYS YOG AND HERB 65G 65X12 M</t>
  </si>
  <si>
    <t>LAYS PAPRIKA 65G 65X24</t>
  </si>
  <si>
    <t>LAYS MASALA 150G 150X10</t>
  </si>
  <si>
    <t>LAYS SALT 150G 150X10</t>
  </si>
  <si>
    <t>LAYS F CHEESE 150G 150X10</t>
  </si>
  <si>
    <t>LAYS Y&amp;H 145G 145GX10</t>
  </si>
  <si>
    <t>LAYS WAVY MEXICAN CHILI 22G 22X48</t>
  </si>
  <si>
    <t>LAYS WAVY B.B.Q 23G (23X48) M</t>
  </si>
  <si>
    <t>LAYS WAVY TOMATO 23G 23X48 M</t>
  </si>
  <si>
    <t>LAYS WAVY FLAMING HOT 22G 22X48</t>
  </si>
  <si>
    <t>LAYS WAVY MEXICAN CHILI 34G 34X24</t>
  </si>
  <si>
    <t>LAYS WAVY B.B.Q 35G (35x24) M</t>
  </si>
  <si>
    <t>LAYS WAVY TOMATO 35G 35X24 M</t>
  </si>
  <si>
    <t>LAYS WAVY FLAMING HOT 34G 34X24</t>
  </si>
  <si>
    <t>LAYS WAVY BBQ 63G 63x12 M</t>
  </si>
  <si>
    <t>LAYS WAVY Mexican 60G 60x12 M</t>
  </si>
  <si>
    <t>LAYS WAVY Flaming Hot 64G 64x12 M</t>
  </si>
  <si>
    <t>KURKURE CHUTNEY CHASKA 9G 9X72 M</t>
  </si>
  <si>
    <t>KURKURE RED CHILLI 9G 9X72</t>
  </si>
  <si>
    <t>KURKURE CHUTNEY CHASKA 17G 17X48 M</t>
  </si>
  <si>
    <t>KURKURE RED CHILLI 17G 17X48</t>
  </si>
  <si>
    <t>KURKURE TOOFANI MIRCHI 17G 17X48</t>
  </si>
  <si>
    <t>KURKURE CHUTNEY CHASKA 38X24 M</t>
  </si>
  <si>
    <t>KURKURE RED CHILI 38G 38X24</t>
  </si>
  <si>
    <t>KURKURE TOOFANI MIRCHI 37G 37X24</t>
  </si>
  <si>
    <t>KURKURE CHUTNEY CHASKA 62G 62X24 M</t>
  </si>
  <si>
    <t>KURKURE RED CHILLI 62G 62X24</t>
  </si>
  <si>
    <t>KURKURE CHATNI CHASKA 110G 110X12</t>
  </si>
  <si>
    <t>KURKURE RED CHILLI 110G 110X12</t>
  </si>
  <si>
    <t>KURKURE NIMKO MIX 10G 10X80</t>
  </si>
  <si>
    <t>KURKURE NIMKO MIX 23G 23X48</t>
  </si>
  <si>
    <t>KURKURE NIMKO MIX 36G 36X48</t>
  </si>
  <si>
    <t>KURKURE NIMKO MIX 65G 65X16</t>
  </si>
  <si>
    <t>KURKURE NIMKO MIX 140G 140X12</t>
  </si>
  <si>
    <t>CHEETOS BITES CHKN VEG 6G 6X96 M</t>
  </si>
  <si>
    <t>CHEETOS X&amp;O 13 gm 13X48</t>
  </si>
  <si>
    <t>CHEETOS PUFF KETCHUP 13G 13X48 M</t>
  </si>
  <si>
    <t>CHEETOS OS CHEESE 13G 13X48 M</t>
  </si>
  <si>
    <t>CHEETOS BITES CHKN VEG 14G 14X48 M</t>
  </si>
  <si>
    <t>CHEETOS BITES CHKN VEG  29G 29X24</t>
  </si>
  <si>
    <t>CHEETOS OS CHEESE 27G 27X36 M</t>
  </si>
  <si>
    <t>CHEETOS CRUN RFH 30G 31X36 M</t>
  </si>
  <si>
    <t xml:space="preserve">CHEETOS CRUN RFH 75G 75X12 </t>
  </si>
  <si>
    <t>CHEETOS Kechup 27G 27X36 M</t>
  </si>
  <si>
    <t>Kurkure Peanuts Salted - 31 gm (31x48)</t>
  </si>
  <si>
    <t xml:space="preserve">Kurkure Peanuts Masala - 31 gm (31x48) </t>
  </si>
  <si>
    <t>PC</t>
  </si>
  <si>
    <t>NPC</t>
  </si>
  <si>
    <t>DMS Sale</t>
  </si>
  <si>
    <t>Secondery Sale</t>
  </si>
  <si>
    <t>MTD Sale</t>
  </si>
  <si>
    <t>Dec</t>
  </si>
  <si>
    <t>Town</t>
  </si>
  <si>
    <t>Purchased</t>
  </si>
  <si>
    <t>Sale</t>
  </si>
  <si>
    <t>Closing</t>
  </si>
  <si>
    <t>Floor (inSheet)</t>
  </si>
  <si>
    <t>Diff (+/-)</t>
  </si>
  <si>
    <t>Target</t>
  </si>
  <si>
    <t>Achiv</t>
  </si>
  <si>
    <t>Remain</t>
  </si>
  <si>
    <t>%</t>
  </si>
  <si>
    <t>Gwd</t>
  </si>
  <si>
    <t>Turbat</t>
  </si>
  <si>
    <t>Hub</t>
  </si>
  <si>
    <t>Panjgoor</t>
  </si>
  <si>
    <t>Tump</t>
  </si>
  <si>
    <t>Mand</t>
  </si>
  <si>
    <t>July Sale Management</t>
  </si>
  <si>
    <t>Gram</t>
  </si>
  <si>
    <t>MTD Sales (Ctn)</t>
  </si>
  <si>
    <t>MTD Sales (Kg)</t>
  </si>
  <si>
    <t>Date</t>
  </si>
  <si>
    <t>Days</t>
  </si>
  <si>
    <t>CHEETOS BITES CHKN VEG 16G 16X48 M</t>
  </si>
  <si>
    <t>Kurkure Peanuts Masala - 31 gm (31x48) M</t>
  </si>
  <si>
    <t>Achive</t>
  </si>
  <si>
    <t>Pc</t>
  </si>
  <si>
    <t>Npc</t>
  </si>
  <si>
    <t>KGS</t>
  </si>
  <si>
    <t>SKU's Description</t>
  </si>
  <si>
    <t>Gawader</t>
  </si>
  <si>
    <t>TUMP</t>
  </si>
  <si>
    <t>Total Kgs</t>
  </si>
  <si>
    <t>Gwader</t>
  </si>
  <si>
    <t>PNJGR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</si>
</sst>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26">
    <font>
      <sz val="11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/>
    <font>
      <b/>
      <sz val="11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sz val="12.0"/>
      <color theme="1"/>
      <name val="Times New Roman"/>
    </font>
    <font>
      <b/>
      <sz val="12.0"/>
      <color theme="1"/>
      <name val="Times New Roman"/>
    </font>
    <font>
      <b/>
      <sz val="12.0"/>
      <color theme="0"/>
      <name val="Calibri"/>
    </font>
    <font>
      <sz val="11.0"/>
      <color theme="1"/>
      <name val="Times New Roman"/>
    </font>
    <font>
      <sz val="14.0"/>
      <color theme="1"/>
      <name val="Calibri"/>
    </font>
    <font>
      <b/>
      <sz val="11.0"/>
      <color rgb="FF000000"/>
      <name val="Arial"/>
    </font>
    <font>
      <b/>
      <sz val="11.0"/>
      <color rgb="FFFFFFFF"/>
      <name val="Arial"/>
    </font>
    <font>
      <sz val="11.0"/>
      <color rgb="FF000000"/>
      <name val="Arial"/>
    </font>
    <font>
      <sz val="11.0"/>
      <color rgb="FF1D2228"/>
      <name val="Arial"/>
    </font>
    <font>
      <b/>
      <sz val="12.0"/>
      <color theme="0"/>
      <name val="Arial"/>
    </font>
    <font>
      <sz val="11.0"/>
      <color theme="0"/>
      <name val="Calibri"/>
    </font>
    <font>
      <b/>
      <sz val="16.0"/>
      <color theme="1"/>
      <name val="Calibri"/>
    </font>
    <font>
      <b/>
      <sz val="18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0.0"/>
      <color theme="1"/>
      <name val="Times New Roman"/>
    </font>
    <font>
      <sz val="16.0"/>
      <color theme="1"/>
      <name val="Calibri"/>
    </font>
    <font>
      <b/>
      <sz val="10.0"/>
      <color rgb="FF1F497D"/>
      <name val="Calibri"/>
    </font>
    <font>
      <sz val="10.0"/>
      <color theme="0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ABF8F"/>
        <bgColor rgb="FFFABF8F"/>
      </patternFill>
    </fill>
    <fill>
      <patternFill patternType="solid">
        <fgColor rgb="FFE5DFEC"/>
        <bgColor rgb="FFE5DFEC"/>
      </patternFill>
    </fill>
    <fill>
      <patternFill patternType="solid">
        <fgColor rgb="FF8DB3E2"/>
        <bgColor rgb="FF8DB3E2"/>
      </patternFill>
    </fill>
    <fill>
      <patternFill patternType="solid">
        <fgColor rgb="FFEEECE1"/>
        <bgColor rgb="FFEEECE1"/>
      </patternFill>
    </fill>
    <fill>
      <patternFill patternType="solid">
        <fgColor rgb="FFC6D9F0"/>
        <bgColor rgb="FFC6D9F0"/>
      </patternFill>
    </fill>
    <fill>
      <patternFill patternType="solid">
        <fgColor rgb="FFFFCCFF"/>
        <bgColor rgb="FFFFCCFF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rgb="FFC4BD97"/>
        <bgColor rgb="FFC4BD97"/>
      </patternFill>
    </fill>
    <fill>
      <patternFill patternType="solid">
        <fgColor rgb="FFB8CCE4"/>
        <bgColor rgb="FFB8CCE4"/>
      </patternFill>
    </fill>
    <fill>
      <patternFill patternType="solid">
        <fgColor rgb="FFFDE9D9"/>
        <bgColor rgb="FFFDE9D9"/>
      </patternFill>
    </fill>
    <fill>
      <patternFill patternType="solid">
        <fgColor rgb="FFE2D30C"/>
        <bgColor rgb="FFE2D30C"/>
      </patternFill>
    </fill>
    <fill>
      <patternFill patternType="solid">
        <fgColor rgb="FFFFC000"/>
        <bgColor rgb="FFFFC000"/>
      </patternFill>
    </fill>
    <fill>
      <patternFill patternType="solid">
        <fgColor rgb="FF1F497D"/>
        <bgColor rgb="FF1F497D"/>
      </patternFill>
    </fill>
    <fill>
      <patternFill patternType="solid">
        <fgColor rgb="FFC2D69B"/>
        <bgColor rgb="FFC2D69B"/>
      </patternFill>
    </fill>
    <fill>
      <patternFill patternType="solid">
        <fgColor rgb="FF4472C4"/>
        <bgColor rgb="FF4472C4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D6E3BC"/>
        <bgColor rgb="FFD6E3BC"/>
      </patternFill>
    </fill>
    <fill>
      <patternFill patternType="solid">
        <fgColor rgb="FFE5B8B7"/>
        <bgColor rgb="FFE5B8B7"/>
      </patternFill>
    </fill>
    <fill>
      <patternFill patternType="solid">
        <fgColor rgb="FFDDD9C3"/>
        <bgColor rgb="FFDDD9C3"/>
      </patternFill>
    </fill>
  </fills>
  <borders count="107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/>
      <right style="medium">
        <color rgb="FF000000"/>
      </right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</border>
    <border>
      <left/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1F497D"/>
      </left>
      <right style="medium">
        <color rgb="FF1F497D"/>
      </right>
      <top style="medium">
        <color rgb="FF1F497D"/>
      </top>
      <bottom/>
    </border>
    <border>
      <left/>
      <right style="medium">
        <color rgb="FF1F497D"/>
      </right>
      <top style="medium">
        <color rgb="FF1F497D"/>
      </top>
      <bottom/>
    </border>
    <border>
      <left style="medium">
        <color rgb="FF1F497D"/>
      </left>
      <right style="medium">
        <color rgb="FF1F497D"/>
      </right>
      <top style="medium">
        <color rgb="FF1F497D"/>
      </top>
      <bottom style="medium">
        <color rgb="FF1F497D"/>
      </bottom>
    </border>
    <border>
      <right style="medium">
        <color rgb="FF1F497D"/>
      </right>
    </border>
    <border>
      <left style="medium">
        <color rgb="FF1F497D"/>
      </left>
      <right style="medium">
        <color rgb="FF1F497D"/>
      </right>
      <top/>
      <bottom style="medium">
        <color rgb="FF1F497D"/>
      </bottom>
    </border>
    <border>
      <left style="medium">
        <color rgb="FF1F497D"/>
      </left>
      <right/>
      <top/>
      <bottom/>
    </border>
    <border>
      <left style="medium">
        <color rgb="FF1F497D"/>
      </left>
      <right style="medium">
        <color rgb="FF1F497D"/>
      </right>
      <top/>
      <bottom/>
    </border>
    <border>
      <left/>
      <right style="medium">
        <color rgb="FF1F497D"/>
      </right>
      <top/>
      <bottom/>
    </border>
    <border>
      <left/>
      <right/>
      <top/>
      <bottom/>
    </border>
    <border>
      <left style="medium">
        <color rgb="FF1F497D"/>
      </left>
      <right style="medium">
        <color rgb="FF1F497D"/>
      </right>
      <bottom style="medium">
        <color rgb="FF1F497D"/>
      </bottom>
    </border>
    <border>
      <left style="medium">
        <color rgb="FF1F497D"/>
      </left>
      <right/>
      <top style="medium">
        <color rgb="FF1F497D"/>
      </top>
      <bottom style="medium">
        <color rgb="FF1F497D"/>
      </bottom>
    </border>
    <border>
      <left/>
      <right style="thin">
        <color rgb="FF000000"/>
      </right>
      <top style="medium">
        <color rgb="FF1F497D"/>
      </top>
      <bottom style="medium">
        <color rgb="FF1F497D"/>
      </bottom>
    </border>
    <border>
      <left style="thin">
        <color rgb="FF000000"/>
      </left>
      <right style="thin">
        <color rgb="FF000000"/>
      </right>
      <top style="medium">
        <color rgb="FF1F497D"/>
      </top>
      <bottom style="medium">
        <color rgb="FF1F497D"/>
      </bottom>
    </border>
    <border>
      <left style="thin">
        <color rgb="FF000000"/>
      </left>
      <right style="medium">
        <color rgb="FF1F497D"/>
      </right>
      <top style="medium">
        <color rgb="FF1F497D"/>
      </top>
      <bottom style="medium">
        <color rgb="FF1F497D"/>
      </bottom>
    </border>
    <border>
      <left/>
      <right style="medium">
        <color rgb="FF1F497D"/>
      </right>
      <top/>
      <bottom style="medium">
        <color rgb="FF1F497D"/>
      </bottom>
    </border>
    <border>
      <left/>
      <right/>
      <top style="medium">
        <color rgb="FF1F497D"/>
      </top>
      <bottom style="medium">
        <color rgb="FF1F497D"/>
      </bottom>
    </border>
    <border>
      <left/>
      <right style="medium">
        <color rgb="FF1F497D"/>
      </right>
      <top style="medium">
        <color rgb="FF1F497D"/>
      </top>
      <bottom style="medium">
        <color rgb="FF1F497D"/>
      </bottom>
    </border>
    <border>
      <left style="medium">
        <color rgb="FF1F497D"/>
      </left>
      <top style="medium">
        <color rgb="FF1F497D"/>
      </top>
      <bottom style="medium">
        <color rgb="FF1F497D"/>
      </bottom>
    </border>
    <border>
      <top style="medium">
        <color rgb="FF1F497D"/>
      </top>
      <bottom style="medium">
        <color rgb="FF1F497D"/>
      </bottom>
    </border>
    <border>
      <right style="medium">
        <color rgb="FF1F497D"/>
      </right>
      <top style="medium">
        <color rgb="FF1F497D"/>
      </top>
      <bottom style="medium">
        <color rgb="FF1F497D"/>
      </bottom>
    </border>
    <border>
      <left style="medium">
        <color rgb="FF1F497D"/>
      </left>
      <right style="medium">
        <color rgb="FF000000"/>
      </right>
      <top style="medium">
        <color rgb="FF1F497D"/>
      </top>
      <bottom style="medium">
        <color rgb="FF000000"/>
      </bottom>
    </border>
    <border>
      <left/>
      <right style="medium">
        <color rgb="FF000000"/>
      </right>
      <top style="medium">
        <color rgb="FF1F497D"/>
      </top>
      <bottom style="medium">
        <color rgb="FF000000"/>
      </bottom>
    </border>
    <border>
      <left/>
      <right style="medium">
        <color rgb="FF1F497D"/>
      </right>
      <top style="medium">
        <color rgb="FF1F497D"/>
      </top>
      <bottom style="medium">
        <color rgb="FF000000"/>
      </bottom>
    </border>
    <border>
      <left style="medium">
        <color rgb="FF1F497D"/>
      </left>
      <right style="medium">
        <color rgb="FF000000"/>
      </right>
      <top style="medium">
        <color rgb="FF000000"/>
      </top>
      <bottom style="medium">
        <color rgb="FF1F497D"/>
      </bottom>
    </border>
    <border>
      <left/>
      <right style="medium">
        <color rgb="FF000000"/>
      </right>
      <top style="medium">
        <color rgb="FF000000"/>
      </top>
      <bottom style="medium">
        <color rgb="FF1F497D"/>
      </bottom>
    </border>
    <border>
      <left/>
      <right style="medium">
        <color rgb="FF1F497D"/>
      </right>
      <top style="medium">
        <color rgb="FF000000"/>
      </top>
      <bottom style="medium">
        <color rgb="FF1F497D"/>
      </bottom>
    </border>
    <border>
      <left style="medium">
        <color rgb="FF1F497D"/>
      </left>
      <right style="thin">
        <color rgb="FF000000"/>
      </right>
      <top style="medium">
        <color rgb="FF1F497D"/>
      </top>
      <bottom style="medium">
        <color rgb="FF1F497D"/>
      </bottom>
    </border>
  </borders>
  <cellStyleXfs count="1">
    <xf borderId="0" fillId="0" fontId="0" numFmtId="0" applyAlignment="1" applyFont="1"/>
  </cellStyleXfs>
  <cellXfs count="3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0" fillId="0" fontId="2" numFmtId="0" xfId="0" applyFont="1"/>
    <xf borderId="2" fillId="2" fontId="1" numFmtId="0" xfId="0" applyAlignment="1" applyBorder="1" applyFont="1">
      <alignment horizontal="center" shrinkToFit="0" wrapText="1"/>
    </xf>
    <xf borderId="3" fillId="0" fontId="3" numFmtId="0" xfId="0" applyBorder="1" applyFont="1"/>
    <xf borderId="4" fillId="3" fontId="4" numFmtId="0" xfId="0" applyAlignment="1" applyBorder="1" applyFill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horizontal="center" vertical="center"/>
    </xf>
    <xf borderId="7" fillId="3" fontId="4" numFmtId="0" xfId="0" applyAlignment="1" applyBorder="1" applyFont="1">
      <alignment horizontal="center" shrinkToFit="0" vertical="center" wrapText="1"/>
    </xf>
    <xf borderId="8" fillId="4" fontId="4" numFmtId="0" xfId="0" applyAlignment="1" applyBorder="1" applyFill="1" applyFont="1">
      <alignment horizontal="center" shrinkToFit="0" vertical="center" wrapText="1"/>
    </xf>
    <xf borderId="7" fillId="3" fontId="4" numFmtId="16" xfId="0" applyAlignment="1" applyBorder="1" applyFont="1" applyNumberFormat="1">
      <alignment shrinkToFit="0" vertical="center" wrapText="1"/>
    </xf>
    <xf borderId="9" fillId="5" fontId="4" numFmtId="0" xfId="0" applyAlignment="1" applyBorder="1" applyFill="1" applyFont="1">
      <alignment horizontal="center" shrinkToFit="0" vertical="center" wrapText="1"/>
    </xf>
    <xf borderId="9" fillId="6" fontId="4" numFmtId="0" xfId="0" applyAlignment="1" applyBorder="1" applyFill="1" applyFont="1">
      <alignment horizontal="center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7" fillId="7" fontId="4" numFmtId="0" xfId="0" applyAlignment="1" applyBorder="1" applyFill="1" applyFont="1">
      <alignment horizontal="center" shrinkToFit="0" vertical="center" wrapText="1"/>
    </xf>
    <xf borderId="7" fillId="2" fontId="4" numFmtId="16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horizontal="center" shrinkToFit="0" vertical="center" wrapText="1"/>
    </xf>
    <xf borderId="10" fillId="8" fontId="5" numFmtId="0" xfId="0" applyAlignment="1" applyBorder="1" applyFill="1" applyFont="1">
      <alignment horizontal="center" vertical="center"/>
    </xf>
    <xf borderId="11" fillId="8" fontId="2" numFmtId="0" xfId="0" applyAlignment="1" applyBorder="1" applyFont="1">
      <alignment horizontal="center" vertical="center"/>
    </xf>
    <xf borderId="7" fillId="8" fontId="2" numFmtId="0" xfId="0" applyAlignment="1" applyBorder="1" applyFont="1">
      <alignment horizontal="center" vertical="center"/>
    </xf>
    <xf borderId="7" fillId="8" fontId="4" numFmtId="16" xfId="0" applyAlignment="1" applyBorder="1" applyFont="1" applyNumberFormat="1">
      <alignment horizontal="center" shrinkToFit="0" vertical="center" wrapText="1"/>
    </xf>
    <xf borderId="12" fillId="0" fontId="3" numFmtId="0" xfId="0" applyBorder="1" applyFont="1"/>
    <xf borderId="7" fillId="2" fontId="1" numFmtId="0" xfId="0" applyAlignment="1" applyBorder="1" applyFont="1">
      <alignment horizontal="center"/>
    </xf>
    <xf borderId="7" fillId="9" fontId="1" numFmtId="0" xfId="0" applyAlignment="1" applyBorder="1" applyFill="1" applyFont="1">
      <alignment vertical="center"/>
    </xf>
    <xf borderId="13" fillId="0" fontId="4" numFmtId="164" xfId="0" applyAlignment="1" applyBorder="1" applyFont="1" applyNumberFormat="1">
      <alignment horizontal="center" vertical="center"/>
    </xf>
    <xf borderId="14" fillId="2" fontId="1" numFmtId="1" xfId="0" applyAlignment="1" applyBorder="1" applyFont="1" applyNumberFormat="1">
      <alignment horizontal="center" vertical="center"/>
    </xf>
    <xf borderId="15" fillId="2" fontId="1" numFmtId="165" xfId="0" applyAlignment="1" applyBorder="1" applyFont="1" applyNumberFormat="1">
      <alignment horizontal="center" vertical="center"/>
    </xf>
    <xf borderId="12" fillId="0" fontId="6" numFmtId="0" xfId="0" applyAlignment="1" applyBorder="1" applyFont="1">
      <alignment horizontal="center"/>
    </xf>
    <xf borderId="14" fillId="10" fontId="1" numFmtId="1" xfId="0" applyAlignment="1" applyBorder="1" applyFill="1" applyFont="1" applyNumberFormat="1">
      <alignment horizontal="center" vertical="center"/>
    </xf>
    <xf borderId="14" fillId="7" fontId="1" numFmtId="1" xfId="0" applyAlignment="1" applyBorder="1" applyFont="1" applyNumberFormat="1">
      <alignment horizontal="center" vertical="center"/>
    </xf>
    <xf borderId="16" fillId="7" fontId="1" numFmtId="165" xfId="0" applyAlignment="1" applyBorder="1" applyFont="1" applyNumberFormat="1">
      <alignment horizontal="center" vertical="center"/>
    </xf>
    <xf borderId="16" fillId="2" fontId="1" numFmtId="1" xfId="0" applyAlignment="1" applyBorder="1" applyFont="1" applyNumberFormat="1">
      <alignment horizontal="center" vertical="center"/>
    </xf>
    <xf borderId="14" fillId="10" fontId="1" numFmtId="165" xfId="0" applyAlignment="1" applyBorder="1" applyFont="1" applyNumberFormat="1">
      <alignment horizontal="center" vertical="center"/>
    </xf>
    <xf borderId="16" fillId="10" fontId="1" numFmtId="165" xfId="0" applyAlignment="1" applyBorder="1" applyFont="1" applyNumberFormat="1">
      <alignment horizontal="center" vertical="center"/>
    </xf>
    <xf borderId="14" fillId="11" fontId="7" numFmtId="0" xfId="0" applyAlignment="1" applyBorder="1" applyFill="1" applyFont="1">
      <alignment horizontal="center" vertical="center"/>
    </xf>
    <xf borderId="17" fillId="11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vertical="center"/>
    </xf>
    <xf borderId="5" fillId="0" fontId="4" numFmtId="164" xfId="0" applyAlignment="1" applyBorder="1" applyFont="1" applyNumberFormat="1">
      <alignment horizontal="center" vertical="center"/>
    </xf>
    <xf borderId="7" fillId="2" fontId="1" numFmtId="1" xfId="0" applyAlignment="1" applyBorder="1" applyFont="1" applyNumberFormat="1">
      <alignment horizontal="center" vertical="center"/>
    </xf>
    <xf borderId="18" fillId="2" fontId="1" numFmtId="165" xfId="0" applyAlignment="1" applyBorder="1" applyFont="1" applyNumberFormat="1">
      <alignment horizontal="center" vertical="center"/>
    </xf>
    <xf borderId="7" fillId="0" fontId="6" numFmtId="0" xfId="0" applyAlignment="1" applyBorder="1" applyFont="1">
      <alignment horizontal="center"/>
    </xf>
    <xf borderId="7" fillId="7" fontId="1" numFmtId="1" xfId="0" applyAlignment="1" applyBorder="1" applyFont="1" applyNumberFormat="1">
      <alignment horizontal="center" vertical="center"/>
    </xf>
    <xf borderId="19" fillId="7" fontId="1" numFmtId="165" xfId="0" applyAlignment="1" applyBorder="1" applyFont="1" applyNumberFormat="1">
      <alignment horizontal="center" vertical="center"/>
    </xf>
    <xf borderId="19" fillId="2" fontId="1" numFmtId="1" xfId="0" applyAlignment="1" applyBorder="1" applyFont="1" applyNumberFormat="1">
      <alignment horizontal="center" vertical="center"/>
    </xf>
    <xf borderId="7" fillId="10" fontId="1" numFmtId="165" xfId="0" applyAlignment="1" applyBorder="1" applyFont="1" applyNumberFormat="1">
      <alignment horizontal="center" vertical="center"/>
    </xf>
    <xf borderId="19" fillId="10" fontId="1" numFmtId="165" xfId="0" applyAlignment="1" applyBorder="1" applyFont="1" applyNumberFormat="1">
      <alignment horizontal="center" vertical="center"/>
    </xf>
    <xf borderId="7" fillId="11" fontId="7" numFmtId="0" xfId="0" applyAlignment="1" applyBorder="1" applyFont="1">
      <alignment horizontal="center" vertical="center"/>
    </xf>
    <xf borderId="20" fillId="11" fontId="7" numFmtId="0" xfId="0" applyAlignment="1" applyBorder="1" applyFont="1">
      <alignment horizontal="center" vertical="center"/>
    </xf>
    <xf borderId="7" fillId="10" fontId="1" numFmtId="1" xfId="0" applyAlignment="1" applyBorder="1" applyFont="1" applyNumberFormat="1">
      <alignment horizontal="center" vertical="center"/>
    </xf>
    <xf borderId="7" fillId="11" fontId="8" numFmtId="0" xfId="0" applyAlignment="1" applyBorder="1" applyFont="1">
      <alignment horizontal="center" vertical="center"/>
    </xf>
    <xf borderId="7" fillId="12" fontId="1" numFmtId="0" xfId="0" applyAlignment="1" applyBorder="1" applyFill="1" applyFont="1">
      <alignment vertical="center"/>
    </xf>
    <xf borderId="19" fillId="4" fontId="1" numFmtId="164" xfId="0" applyAlignment="1" applyBorder="1" applyFont="1" applyNumberFormat="1">
      <alignment horizontal="center" vertical="center"/>
    </xf>
    <xf borderId="7" fillId="13" fontId="1" numFmtId="0" xfId="0" applyAlignment="1" applyBorder="1" applyFill="1" applyFont="1">
      <alignment vertical="center"/>
    </xf>
    <xf borderId="21" fillId="10" fontId="1" numFmtId="0" xfId="0" applyAlignment="1" applyBorder="1" applyFont="1">
      <alignment vertical="center"/>
    </xf>
    <xf borderId="7" fillId="4" fontId="1" numFmtId="164" xfId="0" applyAlignment="1" applyBorder="1" applyFont="1" applyNumberFormat="1">
      <alignment horizontal="center" vertical="center"/>
    </xf>
    <xf borderId="21" fillId="2" fontId="1" numFmtId="1" xfId="0" applyAlignment="1" applyBorder="1" applyFont="1" applyNumberFormat="1">
      <alignment horizontal="center" vertical="center"/>
    </xf>
    <xf borderId="7" fillId="2" fontId="1" numFmtId="165" xfId="0" applyAlignment="1" applyBorder="1" applyFont="1" applyNumberFormat="1">
      <alignment horizontal="center" vertical="center"/>
    </xf>
    <xf borderId="21" fillId="7" fontId="1" numFmtId="1" xfId="0" applyAlignment="1" applyBorder="1" applyFont="1" applyNumberFormat="1">
      <alignment horizontal="center" vertical="center"/>
    </xf>
    <xf borderId="7" fillId="7" fontId="1" numFmtId="165" xfId="0" applyAlignment="1" applyBorder="1" applyFont="1" applyNumberFormat="1">
      <alignment horizontal="center" vertical="center"/>
    </xf>
    <xf borderId="21" fillId="10" fontId="1" numFmtId="165" xfId="0" applyAlignment="1" applyBorder="1" applyFont="1" applyNumberFormat="1">
      <alignment horizontal="center" vertical="center"/>
    </xf>
    <xf borderId="21" fillId="11" fontId="7" numFmtId="0" xfId="0" applyAlignment="1" applyBorder="1" applyFont="1">
      <alignment horizontal="center" vertical="center"/>
    </xf>
    <xf borderId="22" fillId="0" fontId="6" numFmtId="0" xfId="0" applyAlignment="1" applyBorder="1" applyFont="1">
      <alignment horizontal="center"/>
    </xf>
    <xf borderId="23" fillId="11" fontId="7" numFmtId="0" xfId="0" applyAlignment="1" applyBorder="1" applyFont="1">
      <alignment horizontal="center" vertical="center"/>
    </xf>
    <xf borderId="7" fillId="10" fontId="1" numFmtId="0" xfId="0" applyAlignment="1" applyBorder="1" applyFont="1">
      <alignment vertical="center"/>
    </xf>
    <xf borderId="14" fillId="14" fontId="1" numFmtId="0" xfId="0" applyAlignment="1" applyBorder="1" applyFill="1" applyFont="1">
      <alignment vertical="center"/>
    </xf>
    <xf borderId="14" fillId="11" fontId="8" numFmtId="0" xfId="0" applyAlignment="1" applyBorder="1" applyFont="1">
      <alignment horizontal="center" vertical="center"/>
    </xf>
    <xf borderId="7" fillId="14" fontId="1" numFmtId="0" xfId="0" applyAlignment="1" applyBorder="1" applyFont="1">
      <alignment vertical="center"/>
    </xf>
    <xf borderId="1" fillId="14" fontId="1" numFmtId="0" xfId="0" applyAlignment="1" applyBorder="1" applyFont="1">
      <alignment vertical="center"/>
    </xf>
    <xf borderId="1" fillId="2" fontId="1" numFmtId="1" xfId="0" applyAlignment="1" applyBorder="1" applyFont="1" applyNumberFormat="1">
      <alignment horizontal="center" vertical="center"/>
    </xf>
    <xf borderId="1" fillId="7" fontId="1" numFmtId="1" xfId="0" applyAlignment="1" applyBorder="1" applyFont="1" applyNumberFormat="1">
      <alignment horizontal="center" vertical="center"/>
    </xf>
    <xf borderId="1" fillId="10" fontId="1" numFmtId="165" xfId="0" applyAlignment="1" applyBorder="1" applyFont="1" applyNumberFormat="1">
      <alignment horizontal="center" vertical="center"/>
    </xf>
    <xf borderId="1" fillId="11" fontId="8" numFmtId="0" xfId="0" applyAlignment="1" applyBorder="1" applyFont="1">
      <alignment horizontal="center" vertical="center"/>
    </xf>
    <xf borderId="21" fillId="11" fontId="8" numFmtId="0" xfId="0" applyAlignment="1" applyBorder="1" applyFont="1">
      <alignment horizontal="center" vertical="center"/>
    </xf>
    <xf borderId="1" fillId="11" fontId="7" numFmtId="0" xfId="0" applyAlignment="1" applyBorder="1" applyFont="1">
      <alignment horizontal="center" vertical="center"/>
    </xf>
    <xf borderId="24" fillId="11" fontId="7" numFmtId="0" xfId="0" applyAlignment="1" applyBorder="1" applyFont="1">
      <alignment horizontal="center" vertical="center"/>
    </xf>
    <xf borderId="7" fillId="11" fontId="1" numFmtId="0" xfId="0" applyAlignment="1" applyBorder="1" applyFont="1">
      <alignment vertical="center"/>
    </xf>
    <xf borderId="21" fillId="11" fontId="1" numFmtId="0" xfId="0" applyAlignment="1" applyBorder="1" applyFont="1">
      <alignment vertical="center"/>
    </xf>
    <xf borderId="7" fillId="15" fontId="1" numFmtId="0" xfId="0" applyAlignment="1" applyBorder="1" applyFill="1" applyFont="1">
      <alignment vertical="center"/>
    </xf>
    <xf borderId="14" fillId="11" fontId="1" numFmtId="0" xfId="0" applyAlignment="1" applyBorder="1" applyFont="1">
      <alignment vertical="center"/>
    </xf>
    <xf borderId="1" fillId="15" fontId="1" numFmtId="0" xfId="0" applyAlignment="1" applyBorder="1" applyFont="1">
      <alignment vertical="center"/>
    </xf>
    <xf borderId="9" fillId="0" fontId="6" numFmtId="0" xfId="0" applyAlignment="1" applyBorder="1" applyFont="1">
      <alignment horizontal="center"/>
    </xf>
    <xf borderId="14" fillId="9" fontId="1" numFmtId="0" xfId="0" applyAlignment="1" applyBorder="1" applyFont="1">
      <alignment vertical="center"/>
    </xf>
    <xf borderId="1" fillId="9" fontId="1" numFmtId="0" xfId="0" applyAlignment="1" applyBorder="1" applyFont="1">
      <alignment vertical="center"/>
    </xf>
    <xf borderId="21" fillId="9" fontId="1" numFmtId="0" xfId="0" applyAlignment="1" applyBorder="1" applyFont="1">
      <alignment vertical="center"/>
    </xf>
    <xf borderId="14" fillId="16" fontId="1" numFmtId="0" xfId="0" applyAlignment="1" applyBorder="1" applyFill="1" applyFont="1">
      <alignment vertical="center"/>
    </xf>
    <xf borderId="7" fillId="16" fontId="1" numFmtId="0" xfId="0" applyAlignment="1" applyBorder="1" applyFont="1">
      <alignment vertical="center"/>
    </xf>
    <xf borderId="12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7" fillId="4" fontId="1" numFmtId="2" xfId="0" applyAlignment="1" applyBorder="1" applyFont="1" applyNumberFormat="1">
      <alignment horizontal="center" vertical="center"/>
    </xf>
    <xf borderId="1" fillId="4" fontId="1" numFmtId="164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vertical="center"/>
    </xf>
    <xf borderId="1" fillId="10" fontId="1" numFmtId="1" xfId="0" applyAlignment="1" applyBorder="1" applyFont="1" applyNumberFormat="1">
      <alignment horizontal="center" vertical="center"/>
    </xf>
    <xf borderId="1" fillId="7" fontId="1" numFmtId="165" xfId="0" applyAlignment="1" applyBorder="1" applyFont="1" applyNumberFormat="1">
      <alignment horizontal="center" vertical="center"/>
    </xf>
    <xf borderId="7" fillId="17" fontId="9" numFmtId="0" xfId="0" applyAlignment="1" applyBorder="1" applyFill="1" applyFont="1">
      <alignment vertical="center"/>
    </xf>
    <xf borderId="25" fillId="17" fontId="9" numFmtId="0" xfId="0" applyAlignment="1" applyBorder="1" applyFont="1">
      <alignment vertical="center"/>
    </xf>
    <xf borderId="7" fillId="17" fontId="9" numFmtId="165" xfId="0" applyAlignment="1" applyBorder="1" applyFont="1" applyNumberFormat="1">
      <alignment horizontal="center" vertical="center"/>
    </xf>
    <xf borderId="25" fillId="17" fontId="9" numFmtId="165" xfId="0" applyAlignment="1" applyBorder="1" applyFont="1" applyNumberFormat="1">
      <alignment horizontal="center" vertical="center"/>
    </xf>
    <xf borderId="26" fillId="17" fontId="9" numFmtId="1" xfId="0" applyAlignment="1" applyBorder="1" applyFont="1" applyNumberFormat="1">
      <alignment horizontal="center" vertical="center"/>
    </xf>
    <xf borderId="27" fillId="17" fontId="9" numFmtId="1" xfId="0" applyAlignment="1" applyBorder="1" applyFont="1" applyNumberFormat="1">
      <alignment horizontal="center" vertical="center"/>
    </xf>
    <xf borderId="7" fillId="17" fontId="9" numFmtId="1" xfId="0" applyAlignment="1" applyBorder="1" applyFont="1" applyNumberFormat="1">
      <alignment horizontal="center" vertical="center"/>
    </xf>
    <xf borderId="25" fillId="17" fontId="9" numFmtId="1" xfId="0" applyAlignment="1" applyBorder="1" applyFont="1" applyNumberFormat="1">
      <alignment horizontal="center" vertical="center"/>
    </xf>
    <xf borderId="7" fillId="17" fontId="9" numFmtId="0" xfId="0" applyAlignment="1" applyBorder="1" applyFont="1">
      <alignment horizontal="center" vertical="center"/>
    </xf>
    <xf borderId="20" fillId="17" fontId="9" numFmtId="0" xfId="0" applyAlignment="1" applyBorder="1" applyFont="1">
      <alignment horizontal="center" vertical="center"/>
    </xf>
    <xf borderId="7" fillId="0" fontId="1" numFmtId="0" xfId="0" applyBorder="1" applyFont="1"/>
    <xf borderId="7" fillId="0" fontId="1" numFmtId="1" xfId="0" applyAlignment="1" applyBorder="1" applyFont="1" applyNumberFormat="1">
      <alignment horizontal="center"/>
    </xf>
    <xf borderId="7" fillId="0" fontId="1" numFmtId="165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7" fillId="4" fontId="4" numFmtId="0" xfId="0" applyAlignment="1" applyBorder="1" applyFont="1">
      <alignment horizontal="center" shrinkToFit="0" vertical="center" wrapText="1"/>
    </xf>
    <xf borderId="9" fillId="7" fontId="4" numFmtId="0" xfId="0" applyAlignment="1" applyBorder="1" applyFont="1">
      <alignment horizontal="center" shrinkToFit="0" vertical="center" wrapText="1"/>
    </xf>
    <xf borderId="7" fillId="8" fontId="5" numFmtId="0" xfId="0" applyAlignment="1" applyBorder="1" applyFont="1">
      <alignment horizontal="center" vertical="center"/>
    </xf>
    <xf borderId="28" fillId="0" fontId="4" numFmtId="164" xfId="0" applyAlignment="1" applyBorder="1" applyFont="1" applyNumberFormat="1">
      <alignment horizontal="center" vertical="center"/>
    </xf>
    <xf borderId="14" fillId="2" fontId="1" numFmtId="165" xfId="0" applyAlignment="1" applyBorder="1" applyFont="1" applyNumberFormat="1">
      <alignment horizontal="center" vertical="center"/>
    </xf>
    <xf borderId="14" fillId="18" fontId="1" numFmtId="1" xfId="0" applyAlignment="1" applyBorder="1" applyFill="1" applyFont="1" applyNumberFormat="1">
      <alignment horizontal="center" vertical="center"/>
    </xf>
    <xf borderId="14" fillId="11" fontId="1" numFmtId="0" xfId="0" applyAlignment="1" applyBorder="1" applyFont="1">
      <alignment horizontal="center" vertical="center"/>
    </xf>
    <xf borderId="14" fillId="11" fontId="2" numFmtId="0" xfId="0" applyAlignment="1" applyBorder="1" applyFont="1">
      <alignment horizontal="center" vertical="center"/>
    </xf>
    <xf borderId="12" fillId="0" fontId="7" numFmtId="0" xfId="0" applyAlignment="1" applyBorder="1" applyFont="1">
      <alignment horizontal="center" vertical="center"/>
    </xf>
    <xf borderId="6" fillId="0" fontId="4" numFmtId="164" xfId="0" applyAlignment="1" applyBorder="1" applyFont="1" applyNumberFormat="1">
      <alignment horizontal="center" vertical="center"/>
    </xf>
    <xf borderId="7" fillId="18" fontId="1" numFmtId="1" xfId="0" applyAlignment="1" applyBorder="1" applyFont="1" applyNumberFormat="1">
      <alignment horizontal="center" vertical="center"/>
    </xf>
    <xf borderId="7" fillId="11" fontId="1" numFmtId="0" xfId="0" applyAlignment="1" applyBorder="1" applyFont="1">
      <alignment horizontal="center" vertical="center"/>
    </xf>
    <xf borderId="7" fillId="11" fontId="2" numFmtId="0" xfId="0" applyAlignment="1" applyBorder="1" applyFont="1">
      <alignment horizontal="center" vertical="center"/>
    </xf>
    <xf borderId="18" fillId="4" fontId="1" numFmtId="164" xfId="0" applyAlignment="1" applyBorder="1" applyFont="1" applyNumberFormat="1">
      <alignment horizontal="center" vertical="center"/>
    </xf>
    <xf borderId="18" fillId="4" fontId="1" numFmtId="2" xfId="0" applyAlignment="1" applyBorder="1" applyFont="1" applyNumberFormat="1">
      <alignment horizontal="center" vertical="center"/>
    </xf>
    <xf borderId="7" fillId="0" fontId="10" numFmtId="0" xfId="0" applyAlignment="1" applyBorder="1" applyFont="1">
      <alignment horizontal="center" vertical="center"/>
    </xf>
    <xf borderId="18" fillId="17" fontId="9" numFmtId="0" xfId="0" applyAlignment="1" applyBorder="1" applyFont="1">
      <alignment vertical="center"/>
    </xf>
    <xf borderId="0" fillId="0" fontId="2" numFmtId="1" xfId="0" applyFont="1" applyNumberFormat="1"/>
    <xf borderId="7" fillId="6" fontId="4" numFmtId="0" xfId="0" applyAlignment="1" applyBorder="1" applyFont="1">
      <alignment horizontal="center" shrinkToFit="0" vertical="center" wrapText="1"/>
    </xf>
    <xf borderId="12" fillId="0" fontId="4" numFmtId="2" xfId="0" applyAlignment="1" applyBorder="1" applyFont="1" applyNumberFormat="1">
      <alignment horizontal="center" vertical="center"/>
    </xf>
    <xf borderId="7" fillId="0" fontId="4" numFmtId="2" xfId="0" applyAlignment="1" applyBorder="1" applyFont="1" applyNumberFormat="1">
      <alignment horizontal="center" vertical="center"/>
    </xf>
    <xf borderId="19" fillId="4" fontId="4" numFmtId="0" xfId="0" applyAlignment="1" applyBorder="1" applyFont="1">
      <alignment horizontal="center" shrinkToFit="0" vertical="center" wrapText="1"/>
    </xf>
    <xf borderId="19" fillId="3" fontId="4" numFmtId="0" xfId="0" applyAlignment="1" applyBorder="1" applyFont="1">
      <alignment horizontal="center" shrinkToFit="0" vertical="center" wrapText="1"/>
    </xf>
    <xf borderId="19" fillId="8" fontId="2" numFmtId="0" xfId="0" applyAlignment="1" applyBorder="1" applyFont="1">
      <alignment horizontal="center" vertical="center"/>
    </xf>
    <xf borderId="7" fillId="0" fontId="4" numFmtId="164" xfId="0" applyAlignment="1" applyBorder="1" applyFont="1" applyNumberFormat="1">
      <alignment horizontal="center" vertical="center"/>
    </xf>
    <xf borderId="22" fillId="0" fontId="7" numFmtId="0" xfId="0" applyAlignment="1" applyBorder="1" applyFont="1">
      <alignment horizontal="center" vertical="center"/>
    </xf>
    <xf borderId="29" fillId="0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30" fillId="0" fontId="7" numFmtId="0" xfId="0" applyAlignment="1" applyBorder="1" applyFont="1">
      <alignment horizontal="center" vertical="center"/>
    </xf>
    <xf borderId="31" fillId="0" fontId="7" numFmtId="0" xfId="0" applyAlignment="1" applyBorder="1" applyFont="1">
      <alignment horizontal="center" vertical="center"/>
    </xf>
    <xf borderId="32" fillId="2" fontId="4" numFmtId="16" xfId="0" applyAlignment="1" applyBorder="1" applyFont="1" applyNumberFormat="1">
      <alignment horizontal="center" vertical="center"/>
    </xf>
    <xf borderId="33" fillId="2" fontId="4" numFmtId="16" xfId="0" applyAlignment="1" applyBorder="1" applyFont="1" applyNumberFormat="1">
      <alignment horizontal="center" vertical="center"/>
    </xf>
    <xf borderId="34" fillId="0" fontId="1" numFmtId="0" xfId="0" applyAlignment="1" applyBorder="1" applyFont="1">
      <alignment horizontal="center" shrinkToFit="0" vertical="center" wrapText="1"/>
    </xf>
    <xf borderId="35" fillId="2" fontId="1" numFmtId="0" xfId="0" applyAlignment="1" applyBorder="1" applyFont="1">
      <alignment horizontal="center"/>
    </xf>
    <xf borderId="36" fillId="2" fontId="1" numFmtId="0" xfId="0" applyAlignment="1" applyBorder="1" applyFont="1">
      <alignment horizontal="center"/>
    </xf>
    <xf borderId="37" fillId="0" fontId="3" numFmtId="0" xfId="0" applyBorder="1" applyFont="1"/>
    <xf borderId="12" fillId="0" fontId="4" numFmtId="165" xfId="0" applyAlignment="1" applyBorder="1" applyFont="1" applyNumberFormat="1">
      <alignment horizontal="center" vertical="center"/>
    </xf>
    <xf borderId="14" fillId="11" fontId="4" numFmtId="0" xfId="0" applyAlignment="1" applyBorder="1" applyFont="1">
      <alignment horizontal="center" vertical="center"/>
    </xf>
    <xf borderId="7" fillId="0" fontId="4" numFmtId="165" xfId="0" applyAlignment="1" applyBorder="1" applyFont="1" applyNumberFormat="1">
      <alignment horizontal="center" vertical="center"/>
    </xf>
    <xf borderId="7" fillId="11" fontId="4" numFmtId="0" xfId="0" applyAlignment="1" applyBorder="1" applyFont="1">
      <alignment horizontal="center" vertical="center"/>
    </xf>
    <xf borderId="7" fillId="4" fontId="1" numFmtId="165" xfId="0" applyAlignment="1" applyBorder="1" applyFont="1" applyNumberFormat="1">
      <alignment horizontal="center" vertical="center"/>
    </xf>
    <xf borderId="0" fillId="0" fontId="6" numFmtId="0" xfId="0" applyFont="1"/>
    <xf borderId="38" fillId="7" fontId="11" numFmtId="0" xfId="0" applyAlignment="1" applyBorder="1" applyFont="1">
      <alignment horizontal="center" vertical="center"/>
    </xf>
    <xf borderId="39" fillId="0" fontId="3" numFmtId="0" xfId="0" applyBorder="1" applyFont="1"/>
    <xf borderId="40" fillId="0" fontId="3" numFmtId="0" xfId="0" applyBorder="1" applyFont="1"/>
    <xf borderId="38" fillId="7" fontId="12" numFmtId="165" xfId="0" applyAlignment="1" applyBorder="1" applyFont="1" applyNumberFormat="1">
      <alignment horizontal="center" vertical="center"/>
    </xf>
    <xf borderId="0" fillId="0" fontId="6" numFmtId="0" xfId="0" applyAlignment="1" applyFont="1">
      <alignment vertical="center"/>
    </xf>
    <xf borderId="38" fillId="0" fontId="4" numFmtId="0" xfId="0" applyAlignment="1" applyBorder="1" applyFont="1">
      <alignment horizontal="center" vertical="center"/>
    </xf>
    <xf borderId="41" fillId="0" fontId="4" numFmtId="0" xfId="0" applyAlignment="1" applyBorder="1" applyFont="1">
      <alignment horizontal="center" vertical="center"/>
    </xf>
    <xf borderId="42" fillId="0" fontId="3" numFmtId="0" xfId="0" applyBorder="1" applyFont="1"/>
    <xf borderId="43" fillId="0" fontId="3" numFmtId="0" xfId="0" applyBorder="1" applyFont="1"/>
    <xf borderId="41" fillId="0" fontId="6" numFmtId="0" xfId="0" applyAlignment="1" applyBorder="1" applyFont="1">
      <alignment vertical="center"/>
    </xf>
    <xf borderId="43" fillId="0" fontId="6" numFmtId="0" xfId="0" applyAlignment="1" applyBorder="1" applyFont="1">
      <alignment vertical="center"/>
    </xf>
    <xf borderId="26" fillId="0" fontId="12" numFmtId="165" xfId="0" applyAlignment="1" applyBorder="1" applyFont="1" applyNumberFormat="1">
      <alignment horizontal="center" vertical="center"/>
    </xf>
    <xf borderId="38" fillId="0" fontId="12" numFmtId="165" xfId="0" applyAlignment="1" applyBorder="1" applyFont="1" applyNumberFormat="1">
      <alignment horizontal="center" vertical="center"/>
    </xf>
    <xf borderId="30" fillId="19" fontId="13" numFmtId="0" xfId="0" applyAlignment="1" applyBorder="1" applyFill="1" applyFont="1">
      <alignment horizontal="center" vertical="center"/>
    </xf>
    <xf borderId="44" fillId="19" fontId="13" numFmtId="0" xfId="0" applyAlignment="1" applyBorder="1" applyFont="1">
      <alignment horizontal="center" vertical="center"/>
    </xf>
    <xf borderId="45" fillId="19" fontId="13" numFmtId="0" xfId="0" applyAlignment="1" applyBorder="1" applyFont="1">
      <alignment horizontal="center" shrinkToFit="0" vertical="center" wrapText="1"/>
    </xf>
    <xf borderId="26" fillId="19" fontId="13" numFmtId="0" xfId="0" applyAlignment="1" applyBorder="1" applyFont="1">
      <alignment horizontal="center" vertical="center"/>
    </xf>
    <xf borderId="27" fillId="19" fontId="13" numFmtId="9" xfId="0" applyAlignment="1" applyBorder="1" applyFont="1" applyNumberFormat="1">
      <alignment horizontal="center" vertical="center"/>
    </xf>
    <xf borderId="46" fillId="19" fontId="13" numFmtId="0" xfId="0" applyAlignment="1" applyBorder="1" applyFont="1">
      <alignment horizontal="center" vertical="center"/>
    </xf>
    <xf borderId="47" fillId="19" fontId="13" numFmtId="0" xfId="0" applyAlignment="1" applyBorder="1" applyFont="1">
      <alignment horizontal="center" vertical="center"/>
    </xf>
    <xf borderId="15" fillId="20" fontId="14" numFmtId="1" xfId="0" applyAlignment="1" applyBorder="1" applyFill="1" applyFont="1" applyNumberFormat="1">
      <alignment horizontal="center" vertical="center"/>
    </xf>
    <xf borderId="14" fillId="20" fontId="14" numFmtId="1" xfId="0" applyAlignment="1" applyBorder="1" applyFont="1" applyNumberFormat="1">
      <alignment horizontal="center" vertical="center"/>
    </xf>
    <xf borderId="17" fillId="20" fontId="14" numFmtId="1" xfId="0" applyAlignment="1" applyBorder="1" applyFont="1" applyNumberFormat="1">
      <alignment horizontal="center" vertical="center"/>
    </xf>
    <xf borderId="47" fillId="20" fontId="14" numFmtId="1" xfId="0" applyAlignment="1" applyBorder="1" applyFont="1" applyNumberFormat="1">
      <alignment horizontal="center" vertical="center"/>
    </xf>
    <xf borderId="48" fillId="19" fontId="13" numFmtId="0" xfId="0" applyAlignment="1" applyBorder="1" applyFont="1">
      <alignment horizontal="center" vertical="center"/>
    </xf>
    <xf borderId="48" fillId="20" fontId="14" numFmtId="165" xfId="0" applyAlignment="1" applyBorder="1" applyFont="1" applyNumberFormat="1">
      <alignment horizontal="center" vertical="center"/>
    </xf>
    <xf borderId="14" fillId="20" fontId="14" numFmtId="165" xfId="0" applyAlignment="1" applyBorder="1" applyFont="1" applyNumberFormat="1">
      <alignment horizontal="center" vertical="center"/>
    </xf>
    <xf borderId="17" fillId="20" fontId="14" numFmtId="165" xfId="0" applyAlignment="1" applyBorder="1" applyFont="1" applyNumberFormat="1">
      <alignment horizontal="center" vertical="center"/>
    </xf>
    <xf borderId="47" fillId="20" fontId="14" numFmtId="9" xfId="0" applyAlignment="1" applyBorder="1" applyFont="1" applyNumberFormat="1">
      <alignment horizontal="center" vertical="center"/>
    </xf>
    <xf borderId="49" fillId="19" fontId="13" numFmtId="0" xfId="0" applyAlignment="1" applyBorder="1" applyFont="1">
      <alignment horizontal="center" vertical="center"/>
    </xf>
    <xf borderId="18" fillId="9" fontId="14" numFmtId="1" xfId="0" applyAlignment="1" applyBorder="1" applyFont="1" applyNumberFormat="1">
      <alignment horizontal="center" vertical="center"/>
    </xf>
    <xf borderId="7" fillId="9" fontId="14" numFmtId="1" xfId="0" applyAlignment="1" applyBorder="1" applyFont="1" applyNumberFormat="1">
      <alignment horizontal="center" vertical="center"/>
    </xf>
    <xf borderId="20" fillId="9" fontId="15" numFmtId="1" xfId="0" applyAlignment="1" applyBorder="1" applyFont="1" applyNumberFormat="1">
      <alignment horizontal="center" vertical="center"/>
    </xf>
    <xf borderId="49" fillId="9" fontId="14" numFmtId="1" xfId="0" applyAlignment="1" applyBorder="1" applyFont="1" applyNumberFormat="1">
      <alignment horizontal="center" vertical="center"/>
    </xf>
    <xf borderId="50" fillId="19" fontId="13" numFmtId="0" xfId="0" applyAlignment="1" applyBorder="1" applyFont="1">
      <alignment horizontal="center" vertical="center"/>
    </xf>
    <xf borderId="50" fillId="9" fontId="14" numFmtId="165" xfId="0" applyAlignment="1" applyBorder="1" applyFont="1" applyNumberFormat="1">
      <alignment horizontal="center" vertical="center"/>
    </xf>
    <xf borderId="7" fillId="9" fontId="14" numFmtId="165" xfId="0" applyAlignment="1" applyBorder="1" applyFont="1" applyNumberFormat="1">
      <alignment horizontal="center" vertical="center"/>
    </xf>
    <xf borderId="20" fillId="9" fontId="14" numFmtId="165" xfId="0" applyAlignment="1" applyBorder="1" applyFont="1" applyNumberFormat="1">
      <alignment horizontal="center" vertical="center"/>
    </xf>
    <xf borderId="18" fillId="20" fontId="14" numFmtId="1" xfId="0" applyAlignment="1" applyBorder="1" applyFont="1" applyNumberFormat="1">
      <alignment horizontal="center" vertical="center"/>
    </xf>
    <xf borderId="7" fillId="20" fontId="14" numFmtId="1" xfId="0" applyAlignment="1" applyBorder="1" applyFont="1" applyNumberFormat="1">
      <alignment horizontal="center" vertical="center"/>
    </xf>
    <xf borderId="20" fillId="20" fontId="14" numFmtId="1" xfId="0" applyAlignment="1" applyBorder="1" applyFont="1" applyNumberFormat="1">
      <alignment horizontal="center" vertical="center"/>
    </xf>
    <xf borderId="49" fillId="20" fontId="14" numFmtId="1" xfId="0" applyAlignment="1" applyBorder="1" applyFont="1" applyNumberFormat="1">
      <alignment horizontal="center" vertical="center"/>
    </xf>
    <xf borderId="50" fillId="20" fontId="14" numFmtId="165" xfId="0" applyAlignment="1" applyBorder="1" applyFont="1" applyNumberFormat="1">
      <alignment horizontal="center" vertical="center"/>
    </xf>
    <xf borderId="7" fillId="20" fontId="14" numFmtId="165" xfId="0" applyAlignment="1" applyBorder="1" applyFont="1" applyNumberFormat="1">
      <alignment horizontal="center" vertical="center"/>
    </xf>
    <xf borderId="20" fillId="20" fontId="14" numFmtId="165" xfId="0" applyAlignment="1" applyBorder="1" applyFont="1" applyNumberFormat="1">
      <alignment horizontal="center" vertical="center"/>
    </xf>
    <xf borderId="20" fillId="9" fontId="14" numFmtId="1" xfId="0" applyAlignment="1" applyBorder="1" applyFont="1" applyNumberFormat="1">
      <alignment horizontal="center" vertical="center"/>
    </xf>
    <xf borderId="51" fillId="19" fontId="13" numFmtId="0" xfId="0" applyAlignment="1" applyBorder="1" applyFont="1">
      <alignment horizontal="center" vertical="center"/>
    </xf>
    <xf borderId="52" fillId="20" fontId="14" numFmtId="1" xfId="0" applyAlignment="1" applyBorder="1" applyFont="1" applyNumberFormat="1">
      <alignment horizontal="center" vertical="center"/>
    </xf>
    <xf borderId="1" fillId="20" fontId="14" numFmtId="1" xfId="0" applyAlignment="1" applyBorder="1" applyFont="1" applyNumberFormat="1">
      <alignment horizontal="center" vertical="center"/>
    </xf>
    <xf borderId="24" fillId="20" fontId="14" numFmtId="1" xfId="0" applyAlignment="1" applyBorder="1" applyFont="1" applyNumberFormat="1">
      <alignment horizontal="center" vertical="center"/>
    </xf>
    <xf borderId="51" fillId="20" fontId="14" numFmtId="1" xfId="0" applyAlignment="1" applyBorder="1" applyFont="1" applyNumberFormat="1">
      <alignment horizontal="center" vertical="center"/>
    </xf>
    <xf borderId="53" fillId="19" fontId="13" numFmtId="0" xfId="0" applyAlignment="1" applyBorder="1" applyFont="1">
      <alignment horizontal="center" vertical="center"/>
    </xf>
    <xf borderId="53" fillId="20" fontId="14" numFmtId="165" xfId="0" applyAlignment="1" applyBorder="1" applyFont="1" applyNumberFormat="1">
      <alignment horizontal="center" vertical="center"/>
    </xf>
    <xf borderId="1" fillId="20" fontId="14" numFmtId="165" xfId="0" applyAlignment="1" applyBorder="1" applyFont="1" applyNumberFormat="1">
      <alignment horizontal="center" vertical="center"/>
    </xf>
    <xf borderId="24" fillId="20" fontId="14" numFmtId="165" xfId="0" applyAlignment="1" applyBorder="1" applyFont="1" applyNumberFormat="1">
      <alignment horizontal="center" vertical="center"/>
    </xf>
    <xf borderId="30" fillId="21" fontId="16" numFmtId="0" xfId="0" applyAlignment="1" applyBorder="1" applyFill="1" applyFont="1">
      <alignment horizontal="center" vertical="center"/>
    </xf>
    <xf borderId="54" fillId="21" fontId="16" numFmtId="1" xfId="0" applyAlignment="1" applyBorder="1" applyFont="1" applyNumberFormat="1">
      <alignment horizontal="center" vertical="center"/>
    </xf>
    <xf borderId="27" fillId="21" fontId="16" numFmtId="1" xfId="0" applyAlignment="1" applyBorder="1" applyFont="1" applyNumberFormat="1">
      <alignment horizontal="center" vertical="center"/>
    </xf>
    <xf borderId="46" fillId="21" fontId="16" numFmtId="1" xfId="0" applyAlignment="1" applyBorder="1" applyFont="1" applyNumberFormat="1">
      <alignment horizontal="center" vertical="center"/>
    </xf>
    <xf borderId="30" fillId="21" fontId="16" numFmtId="1" xfId="0" applyAlignment="1" applyBorder="1" applyFont="1" applyNumberFormat="1">
      <alignment horizontal="center" vertical="center"/>
    </xf>
    <xf borderId="26" fillId="21" fontId="16" numFmtId="0" xfId="0" applyAlignment="1" applyBorder="1" applyFont="1">
      <alignment horizontal="center" vertical="center"/>
    </xf>
    <xf borderId="26" fillId="21" fontId="16" numFmtId="165" xfId="0" applyAlignment="1" applyBorder="1" applyFont="1" applyNumberFormat="1">
      <alignment horizontal="center" vertical="center"/>
    </xf>
    <xf borderId="27" fillId="21" fontId="16" numFmtId="165" xfId="0" applyAlignment="1" applyBorder="1" applyFont="1" applyNumberFormat="1">
      <alignment horizontal="center" vertical="center"/>
    </xf>
    <xf borderId="46" fillId="21" fontId="16" numFmtId="165" xfId="0" applyAlignment="1" applyBorder="1" applyFont="1" applyNumberFormat="1">
      <alignment horizontal="center" vertical="center"/>
    </xf>
    <xf borderId="30" fillId="21" fontId="16" numFmtId="9" xfId="0" applyAlignment="1" applyBorder="1" applyFont="1" applyNumberFormat="1">
      <alignment horizontal="center" vertical="center"/>
    </xf>
    <xf borderId="0" fillId="0" fontId="17" numFmtId="0" xfId="0" applyFont="1"/>
    <xf borderId="0" fillId="0" fontId="17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2" xfId="0" applyFont="1" applyNumberFormat="1"/>
    <xf borderId="31" fillId="2" fontId="18" numFmtId="0" xfId="0" applyAlignment="1" applyBorder="1" applyFont="1">
      <alignment horizontal="center" vertical="center"/>
    </xf>
    <xf borderId="55" fillId="2" fontId="1" numFmtId="0" xfId="0" applyAlignment="1" applyBorder="1" applyFont="1">
      <alignment horizontal="center" vertical="center"/>
    </xf>
    <xf borderId="29" fillId="0" fontId="3" numFmtId="0" xfId="0" applyBorder="1" applyFont="1"/>
    <xf borderId="56" fillId="0" fontId="3" numFmtId="0" xfId="0" applyBorder="1" applyFont="1"/>
    <xf borderId="30" fillId="22" fontId="19" numFmtId="0" xfId="0" applyAlignment="1" applyBorder="1" applyFill="1" applyFont="1">
      <alignment horizontal="center" vertical="center"/>
    </xf>
    <xf borderId="44" fillId="2" fontId="1" numFmtId="0" xfId="0" applyAlignment="1" applyBorder="1" applyFont="1">
      <alignment horizontal="center"/>
    </xf>
    <xf borderId="39" fillId="0" fontId="19" numFmtId="0" xfId="0" applyBorder="1" applyFont="1"/>
    <xf borderId="40" fillId="0" fontId="19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6" numFmtId="0" xfId="0" applyBorder="1" applyFont="1"/>
    <xf borderId="45" fillId="22" fontId="19" numFmtId="0" xfId="0" applyAlignment="1" applyBorder="1" applyFont="1">
      <alignment vertical="center"/>
    </xf>
    <xf borderId="25" fillId="22" fontId="19" numFmtId="0" xfId="0" applyAlignment="1" applyBorder="1" applyFont="1">
      <alignment vertical="center"/>
    </xf>
    <xf borderId="44" fillId="22" fontId="19" numFmtId="0" xfId="0" applyAlignment="1" applyBorder="1" applyFont="1">
      <alignment vertical="center"/>
    </xf>
    <xf borderId="31" fillId="22" fontId="1" numFmtId="0" xfId="0" applyAlignment="1" applyBorder="1" applyFont="1">
      <alignment horizontal="center" shrinkToFit="0" vertical="center" wrapText="1"/>
    </xf>
    <xf borderId="30" fillId="2" fontId="4" numFmtId="16" xfId="0" applyAlignment="1" applyBorder="1" applyFont="1" applyNumberFormat="1">
      <alignment horizontal="center" vertical="center"/>
    </xf>
    <xf borderId="44" fillId="2" fontId="4" numFmtId="16" xfId="0" applyAlignment="1" applyBorder="1" applyFont="1" applyNumberFormat="1">
      <alignment horizontal="center" vertical="center"/>
    </xf>
    <xf borderId="26" fillId="2" fontId="4" numFmtId="16" xfId="0" applyAlignment="1" applyBorder="1" applyFont="1" applyNumberFormat="1">
      <alignment horizontal="center" vertical="center"/>
    </xf>
    <xf borderId="57" fillId="2" fontId="4" numFmtId="16" xfId="0" applyAlignment="1" applyBorder="1" applyFont="1" applyNumberFormat="1">
      <alignment horizontal="center" vertical="center"/>
    </xf>
    <xf borderId="30" fillId="2" fontId="1" numFmtId="0" xfId="0" applyAlignment="1" applyBorder="1" applyFont="1">
      <alignment horizontal="center"/>
    </xf>
    <xf borderId="26" fillId="2" fontId="1" numFmtId="0" xfId="0" applyAlignment="1" applyBorder="1" applyFont="1">
      <alignment horizontal="center"/>
    </xf>
    <xf borderId="58" fillId="0" fontId="3" numFmtId="0" xfId="0" applyBorder="1" applyFont="1"/>
    <xf borderId="59" fillId="0" fontId="6" numFmtId="0" xfId="0" applyBorder="1" applyFont="1"/>
    <xf borderId="60" fillId="2" fontId="1" numFmtId="0" xfId="0" applyAlignment="1" applyBorder="1" applyFont="1">
      <alignment horizontal="center"/>
    </xf>
    <xf borderId="49" fillId="9" fontId="1" numFmtId="0" xfId="0" applyAlignment="1" applyBorder="1" applyFont="1">
      <alignment vertical="center"/>
    </xf>
    <xf borderId="15" fillId="11" fontId="10" numFmtId="0" xfId="0" applyAlignment="1" applyBorder="1" applyFont="1">
      <alignment horizontal="center" vertical="center"/>
    </xf>
    <xf borderId="61" fillId="0" fontId="7" numFmtId="0" xfId="0" applyAlignment="1" applyBorder="1" applyFont="1">
      <alignment horizontal="center" vertical="center"/>
    </xf>
    <xf borderId="62" fillId="0" fontId="6" numFmtId="2" xfId="0" applyAlignment="1" applyBorder="1" applyFont="1" applyNumberFormat="1">
      <alignment horizontal="center" vertical="center"/>
    </xf>
    <xf borderId="14" fillId="9" fontId="6" numFmtId="2" xfId="0" applyAlignment="1" applyBorder="1" applyFont="1" applyNumberFormat="1">
      <alignment horizontal="center" vertical="center"/>
    </xf>
    <xf borderId="12" fillId="0" fontId="6" numFmtId="2" xfId="0" applyAlignment="1" applyBorder="1" applyFont="1" applyNumberFormat="1">
      <alignment horizontal="center" vertical="center"/>
    </xf>
    <xf borderId="47" fillId="22" fontId="6" numFmtId="2" xfId="0" applyAlignment="1" applyBorder="1" applyFont="1" applyNumberFormat="1">
      <alignment horizontal="center" vertical="center"/>
    </xf>
    <xf borderId="63" fillId="0" fontId="7" numFmtId="0" xfId="0" applyAlignment="1" applyBorder="1" applyFont="1">
      <alignment horizontal="center" vertical="center"/>
    </xf>
    <xf borderId="33" fillId="0" fontId="6" numFmtId="2" xfId="0" applyAlignment="1" applyBorder="1" applyFont="1" applyNumberFormat="1">
      <alignment horizontal="center" vertical="center"/>
    </xf>
    <xf borderId="64" fillId="9" fontId="6" numFmtId="2" xfId="0" applyAlignment="1" applyBorder="1" applyFont="1" applyNumberFormat="1">
      <alignment horizontal="center" vertical="center"/>
    </xf>
    <xf borderId="64" fillId="0" fontId="6" numFmtId="2" xfId="0" applyAlignment="1" applyBorder="1" applyFont="1" applyNumberFormat="1">
      <alignment horizontal="center" vertical="center"/>
    </xf>
    <xf borderId="49" fillId="22" fontId="6" numFmtId="2" xfId="0" applyAlignment="1" applyBorder="1" applyFont="1" applyNumberFormat="1">
      <alignment horizontal="center" vertical="center"/>
    </xf>
    <xf borderId="49" fillId="12" fontId="1" numFmtId="0" xfId="0" applyAlignment="1" applyBorder="1" applyFont="1">
      <alignment vertical="center"/>
    </xf>
    <xf borderId="49" fillId="13" fontId="1" numFmtId="0" xfId="0" applyAlignment="1" applyBorder="1" applyFont="1">
      <alignment vertical="center"/>
    </xf>
    <xf borderId="49" fillId="10" fontId="1" numFmtId="0" xfId="0" applyAlignment="1" applyBorder="1" applyFont="1">
      <alignment vertical="center"/>
    </xf>
    <xf borderId="49" fillId="14" fontId="1" numFmtId="0" xfId="0" applyAlignment="1" applyBorder="1" applyFont="1">
      <alignment vertical="center"/>
    </xf>
    <xf borderId="49" fillId="11" fontId="1" numFmtId="0" xfId="0" applyAlignment="1" applyBorder="1" applyFont="1">
      <alignment vertical="center"/>
    </xf>
    <xf borderId="49" fillId="15" fontId="1" numFmtId="0" xfId="0" applyAlignment="1" applyBorder="1" applyFont="1">
      <alignment vertical="center"/>
    </xf>
    <xf borderId="51" fillId="22" fontId="6" numFmtId="2" xfId="0" applyAlignment="1" applyBorder="1" applyFont="1" applyNumberFormat="1">
      <alignment horizontal="center" vertical="center"/>
    </xf>
    <xf borderId="65" fillId="22" fontId="6" numFmtId="2" xfId="0" applyAlignment="1" applyBorder="1" applyFont="1" applyNumberFormat="1">
      <alignment horizontal="center" vertical="center"/>
    </xf>
    <xf borderId="49" fillId="16" fontId="1" numFmtId="0" xfId="0" applyAlignment="1" applyBorder="1" applyFont="1">
      <alignment vertical="center"/>
    </xf>
    <xf borderId="49" fillId="0" fontId="1" numFmtId="0" xfId="0" applyAlignment="1" applyBorder="1" applyFont="1">
      <alignment vertical="center"/>
    </xf>
    <xf borderId="66" fillId="9" fontId="1" numFmtId="0" xfId="0" applyAlignment="1" applyBorder="1" applyFont="1">
      <alignment vertical="center"/>
    </xf>
    <xf borderId="67" fillId="9" fontId="1" numFmtId="164" xfId="0" applyAlignment="1" applyBorder="1" applyFont="1" applyNumberFormat="1">
      <alignment horizontal="center" vertical="center"/>
    </xf>
    <xf borderId="68" fillId="0" fontId="7" numFmtId="0" xfId="0" applyAlignment="1" applyBorder="1" applyFont="1">
      <alignment horizontal="center" vertical="center"/>
    </xf>
    <xf borderId="30" fillId="9" fontId="1" numFmtId="0" xfId="0" applyAlignment="1" applyBorder="1" applyFont="1">
      <alignment horizontal="center" vertical="center"/>
    </xf>
    <xf borderId="44" fillId="9" fontId="1" numFmtId="0" xfId="0" applyAlignment="1" applyBorder="1" applyFont="1">
      <alignment horizontal="center" vertical="center"/>
    </xf>
    <xf borderId="69" fillId="9" fontId="4" numFmtId="0" xfId="0" applyAlignment="1" applyBorder="1" applyFont="1">
      <alignment horizontal="center" vertical="center"/>
    </xf>
    <xf borderId="70" fillId="9" fontId="4" numFmtId="0" xfId="0" applyAlignment="1" applyBorder="1" applyFont="1">
      <alignment horizontal="center" vertical="center"/>
    </xf>
    <xf borderId="44" fillId="9" fontId="4" numFmtId="0" xfId="0" applyAlignment="1" applyBorder="1" applyFont="1">
      <alignment horizontal="center" vertical="center"/>
    </xf>
    <xf borderId="30" fillId="22" fontId="4" numFmtId="2" xfId="0" applyAlignment="1" applyBorder="1" applyFont="1" applyNumberFormat="1">
      <alignment horizontal="center" vertical="center"/>
    </xf>
    <xf borderId="30" fillId="9" fontId="4" numFmtId="2" xfId="0" applyAlignment="1" applyBorder="1" applyFont="1" applyNumberFormat="1">
      <alignment horizontal="center" vertical="center"/>
    </xf>
    <xf borderId="25" fillId="22" fontId="4" numFmtId="2" xfId="0" applyAlignment="1" applyBorder="1" applyFont="1" applyNumberFormat="1">
      <alignment horizontal="center" vertical="center"/>
    </xf>
    <xf borderId="30" fillId="22" fontId="4" numFmtId="165" xfId="0" applyAlignment="1" applyBorder="1" applyFont="1" applyNumberFormat="1">
      <alignment horizontal="center" vertical="center"/>
    </xf>
    <xf borderId="45" fillId="22" fontId="4" numFmtId="2" xfId="0" applyAlignment="1" applyBorder="1" applyFont="1" applyNumberFormat="1">
      <alignment horizontal="center" vertical="center"/>
    </xf>
    <xf borderId="29" fillId="0" fontId="2" numFmtId="0" xfId="0" applyBorder="1" applyFont="1"/>
    <xf borderId="71" fillId="0" fontId="17" numFmtId="0" xfId="0" applyAlignment="1" applyBorder="1" applyFont="1">
      <alignment horizontal="center"/>
    </xf>
    <xf borderId="29" fillId="0" fontId="17" numFmtId="0" xfId="0" applyAlignment="1" applyBorder="1" applyFont="1">
      <alignment horizontal="center"/>
    </xf>
    <xf borderId="38" fillId="0" fontId="4" numFmtId="0" xfId="0" applyAlignment="1" applyBorder="1" applyFont="1">
      <alignment horizontal="center"/>
    </xf>
    <xf borderId="30" fillId="0" fontId="4" numFmtId="0" xfId="0" applyAlignment="1" applyBorder="1" applyFont="1">
      <alignment horizontal="center"/>
    </xf>
    <xf borderId="30" fillId="5" fontId="4" numFmtId="2" xfId="0" applyAlignment="1" applyBorder="1" applyFont="1" applyNumberFormat="1">
      <alignment horizontal="center"/>
    </xf>
    <xf borderId="18" fillId="5" fontId="6" numFmtId="0" xfId="0" applyAlignment="1" applyBorder="1" applyFont="1">
      <alignment horizontal="center"/>
    </xf>
    <xf borderId="7" fillId="5" fontId="6" numFmtId="0" xfId="0" applyAlignment="1" applyBorder="1" applyFont="1">
      <alignment horizontal="center"/>
    </xf>
    <xf borderId="20" fillId="5" fontId="4" numFmtId="0" xfId="0" applyAlignment="1" applyBorder="1" applyFont="1">
      <alignment horizontal="center"/>
    </xf>
    <xf borderId="65" fillId="5" fontId="4" numFmtId="164" xfId="0" applyAlignment="1" applyBorder="1" applyFont="1" applyNumberFormat="1">
      <alignment horizontal="center"/>
    </xf>
    <xf borderId="65" fillId="5" fontId="4" numFmtId="2" xfId="0" applyAlignment="1" applyBorder="1" applyFont="1" applyNumberFormat="1">
      <alignment horizontal="center"/>
    </xf>
    <xf borderId="72" fillId="5" fontId="4" numFmtId="1" xfId="0" applyAlignment="1" applyBorder="1" applyFont="1" applyNumberFormat="1">
      <alignment horizontal="center"/>
    </xf>
    <xf borderId="72" fillId="5" fontId="4" numFmtId="2" xfId="0" applyAlignment="1" applyBorder="1" applyFont="1" applyNumberFormat="1">
      <alignment horizontal="center"/>
    </xf>
    <xf borderId="73" fillId="5" fontId="4" numFmtId="9" xfId="0" applyAlignment="1" applyBorder="1" applyFont="1" applyNumberFormat="1">
      <alignment horizontal="center"/>
    </xf>
    <xf borderId="30" fillId="0" fontId="4" numFmtId="9" xfId="0" applyAlignment="1" applyBorder="1" applyFont="1" applyNumberFormat="1">
      <alignment horizontal="center"/>
    </xf>
    <xf borderId="30" fillId="18" fontId="4" numFmtId="2" xfId="0" applyAlignment="1" applyBorder="1" applyFont="1" applyNumberFormat="1">
      <alignment horizontal="center"/>
    </xf>
    <xf borderId="18" fillId="18" fontId="6" numFmtId="0" xfId="0" applyAlignment="1" applyBorder="1" applyFont="1">
      <alignment horizontal="center"/>
    </xf>
    <xf borderId="7" fillId="18" fontId="6" numFmtId="0" xfId="0" applyAlignment="1" applyBorder="1" applyFont="1">
      <alignment horizontal="center"/>
    </xf>
    <xf borderId="20" fillId="18" fontId="4" numFmtId="0" xfId="0" applyAlignment="1" applyBorder="1" applyFont="1">
      <alignment horizontal="center"/>
    </xf>
    <xf borderId="30" fillId="18" fontId="4" numFmtId="164" xfId="0" applyAlignment="1" applyBorder="1" applyFont="1" applyNumberFormat="1">
      <alignment horizontal="center"/>
    </xf>
    <xf borderId="30" fillId="18" fontId="4" numFmtId="1" xfId="0" applyAlignment="1" applyBorder="1" applyFont="1" applyNumberFormat="1">
      <alignment horizontal="center"/>
    </xf>
    <xf borderId="45" fillId="18" fontId="4" numFmtId="9" xfId="0" applyAlignment="1" applyBorder="1" applyFont="1" applyNumberFormat="1">
      <alignment horizontal="center"/>
    </xf>
    <xf borderId="74" fillId="23" fontId="4" numFmtId="164" xfId="0" applyAlignment="1" applyBorder="1" applyFill="1" applyFont="1" applyNumberFormat="1">
      <alignment horizontal="center"/>
    </xf>
    <xf borderId="74" fillId="23" fontId="4" numFmtId="2" xfId="0" applyAlignment="1" applyBorder="1" applyFont="1" applyNumberFormat="1">
      <alignment horizontal="center"/>
    </xf>
    <xf borderId="75" fillId="23" fontId="4" numFmtId="2" xfId="0" applyAlignment="1" applyBorder="1" applyFont="1" applyNumberFormat="1">
      <alignment horizontal="center"/>
    </xf>
    <xf borderId="30" fillId="23" fontId="4" numFmtId="2" xfId="0" applyAlignment="1" applyBorder="1" applyFont="1" applyNumberFormat="1">
      <alignment horizontal="center"/>
    </xf>
    <xf borderId="76" fillId="23" fontId="4" numFmtId="2" xfId="0" applyAlignment="1" applyBorder="1" applyFont="1" applyNumberFormat="1">
      <alignment horizontal="center"/>
    </xf>
    <xf borderId="77" fillId="23" fontId="4" numFmtId="2" xfId="0" applyAlignment="1" applyBorder="1" applyFont="1" applyNumberFormat="1">
      <alignment horizontal="center"/>
    </xf>
    <xf borderId="78" fillId="23" fontId="4" numFmtId="2" xfId="0" applyAlignment="1" applyBorder="1" applyFont="1" applyNumberFormat="1">
      <alignment horizontal="center"/>
    </xf>
    <xf borderId="45" fillId="23" fontId="4" numFmtId="2" xfId="0" applyAlignment="1" applyBorder="1" applyFont="1" applyNumberFormat="1">
      <alignment horizontal="center"/>
    </xf>
    <xf borderId="30" fillId="23" fontId="4" numFmtId="1" xfId="0" applyAlignment="1" applyBorder="1" applyFont="1" applyNumberFormat="1">
      <alignment horizontal="center"/>
    </xf>
    <xf borderId="45" fillId="23" fontId="4" numFmtId="9" xfId="0" applyAlignment="1" applyBorder="1" applyFont="1" applyNumberFormat="1">
      <alignment horizontal="center"/>
    </xf>
    <xf borderId="58" fillId="0" fontId="4" numFmtId="9" xfId="0" applyAlignment="1" applyBorder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0" fillId="0" fontId="4" numFmtId="164" xfId="0" applyFont="1" applyNumberFormat="1"/>
    <xf borderId="0" fillId="0" fontId="4" numFmtId="0" xfId="0" applyFont="1"/>
    <xf borderId="0" fillId="0" fontId="6" numFmtId="164" xfId="0" applyFont="1" applyNumberFormat="1"/>
    <xf borderId="27" fillId="9" fontId="4" numFmtId="0" xfId="0" applyBorder="1" applyFont="1"/>
    <xf borderId="79" fillId="20" fontId="4" numFmtId="0" xfId="0" applyAlignment="1" applyBorder="1" applyFont="1">
      <alignment vertical="center"/>
    </xf>
    <xf borderId="0" fillId="0" fontId="4" numFmtId="16" xfId="0" applyAlignment="1" applyFont="1" applyNumberFormat="1">
      <alignment horizontal="center" vertical="center"/>
    </xf>
    <xf borderId="80" fillId="13" fontId="20" numFmtId="0" xfId="0" applyAlignment="1" applyBorder="1" applyFont="1">
      <alignment shrinkToFit="0" vertical="center" wrapText="1"/>
    </xf>
    <xf borderId="80" fillId="13" fontId="20" numFmtId="0" xfId="0" applyAlignment="1" applyBorder="1" applyFont="1">
      <alignment horizontal="center" shrinkToFit="0" vertical="center" wrapText="1"/>
    </xf>
    <xf borderId="81" fillId="13" fontId="20" numFmtId="0" xfId="0" applyAlignment="1" applyBorder="1" applyFont="1">
      <alignment horizontal="center" shrinkToFit="0" vertical="center" wrapText="1"/>
    </xf>
    <xf borderId="82" fillId="9" fontId="21" numFmtId="0" xfId="0" applyAlignment="1" applyBorder="1" applyFont="1">
      <alignment vertical="center"/>
    </xf>
    <xf borderId="82" fillId="11" fontId="22" numFmtId="1" xfId="0" applyAlignment="1" applyBorder="1" applyFont="1" applyNumberFormat="1">
      <alignment horizontal="center" vertical="center"/>
    </xf>
    <xf borderId="82" fillId="0" fontId="21" numFmtId="2" xfId="0" applyAlignment="1" applyBorder="1" applyFont="1" applyNumberFormat="1">
      <alignment horizontal="center"/>
    </xf>
    <xf borderId="82" fillId="12" fontId="21" numFmtId="0" xfId="0" applyAlignment="1" applyBorder="1" applyFont="1">
      <alignment vertical="center"/>
    </xf>
    <xf borderId="82" fillId="13" fontId="21" numFmtId="0" xfId="0" applyAlignment="1" applyBorder="1" applyFont="1">
      <alignment vertical="center"/>
    </xf>
    <xf borderId="82" fillId="10" fontId="21" numFmtId="0" xfId="0" applyAlignment="1" applyBorder="1" applyFont="1">
      <alignment vertical="center"/>
    </xf>
    <xf borderId="83" fillId="0" fontId="6" numFmtId="0" xfId="0" applyBorder="1" applyFont="1"/>
    <xf borderId="82" fillId="14" fontId="21" numFmtId="0" xfId="0" applyAlignment="1" applyBorder="1" applyFont="1">
      <alignment vertical="center"/>
    </xf>
    <xf borderId="82" fillId="11" fontId="21" numFmtId="0" xfId="0" applyAlignment="1" applyBorder="1" applyFont="1">
      <alignment vertical="center"/>
    </xf>
    <xf borderId="82" fillId="15" fontId="21" numFmtId="0" xfId="0" applyAlignment="1" applyBorder="1" applyFont="1">
      <alignment vertical="center"/>
    </xf>
    <xf borderId="82" fillId="16" fontId="21" numFmtId="0" xfId="0" applyAlignment="1" applyBorder="1" applyFont="1">
      <alignment vertical="center"/>
    </xf>
    <xf borderId="82" fillId="0" fontId="21" numFmtId="0" xfId="0" applyAlignment="1" applyBorder="1" applyFont="1">
      <alignment vertical="center"/>
    </xf>
    <xf borderId="84" fillId="9" fontId="20" numFmtId="0" xfId="0" applyAlignment="1" applyBorder="1" applyFont="1">
      <alignment vertical="center"/>
    </xf>
    <xf borderId="85" fillId="11" fontId="22" numFmtId="1" xfId="0" applyAlignment="1" applyBorder="1" applyFont="1" applyNumberFormat="1">
      <alignment horizontal="center" vertical="center"/>
    </xf>
    <xf borderId="86" fillId="11" fontId="22" numFmtId="1" xfId="0" applyAlignment="1" applyBorder="1" applyFont="1" applyNumberFormat="1">
      <alignment horizontal="center" vertical="center"/>
    </xf>
    <xf borderId="87" fillId="11" fontId="22" numFmtId="1" xfId="0" applyAlignment="1" applyBorder="1" applyFont="1" applyNumberFormat="1">
      <alignment horizontal="center" vertical="center"/>
    </xf>
    <xf borderId="88" fillId="11" fontId="22" numFmtId="1" xfId="0" applyAlignment="1" applyBorder="1" applyFont="1" applyNumberFormat="1">
      <alignment horizontal="center" vertical="center"/>
    </xf>
    <xf borderId="89" fillId="0" fontId="21" numFmtId="2" xfId="0" applyAlignment="1" applyBorder="1" applyFont="1" applyNumberFormat="1">
      <alignment horizontal="center"/>
    </xf>
    <xf borderId="90" fillId="9" fontId="20" numFmtId="165" xfId="0" applyAlignment="1" applyBorder="1" applyFont="1" applyNumberFormat="1">
      <alignment horizontal="center" vertical="center"/>
    </xf>
    <xf borderId="82" fillId="9" fontId="20" numFmtId="165" xfId="0" applyAlignment="1" applyBorder="1" applyFont="1" applyNumberFormat="1">
      <alignment horizontal="center" vertical="center"/>
    </xf>
    <xf borderId="91" fillId="9" fontId="20" numFmtId="165" xfId="0" applyAlignment="1" applyBorder="1" applyFont="1" applyNumberFormat="1">
      <alignment horizontal="center" vertical="center"/>
    </xf>
    <xf borderId="92" fillId="9" fontId="20" numFmtId="165" xfId="0" applyAlignment="1" applyBorder="1" applyFont="1" applyNumberFormat="1">
      <alignment horizontal="center" vertical="center"/>
    </xf>
    <xf borderId="93" fillId="9" fontId="20" numFmtId="165" xfId="0" applyAlignment="1" applyBorder="1" applyFont="1" applyNumberFormat="1">
      <alignment horizontal="center" vertical="center"/>
    </xf>
    <xf borderId="94" fillId="9" fontId="20" numFmtId="165" xfId="0" applyAlignment="1" applyBorder="1" applyFont="1" applyNumberFormat="1">
      <alignment horizontal="center" vertical="center"/>
    </xf>
    <xf borderId="0" fillId="0" fontId="21" numFmtId="0" xfId="0" applyFont="1"/>
    <xf borderId="0" fillId="0" fontId="21" numFmtId="0" xfId="0" applyAlignment="1" applyFont="1">
      <alignment horizontal="center"/>
    </xf>
    <xf borderId="82" fillId="7" fontId="20" numFmtId="0" xfId="0" applyBorder="1" applyFont="1"/>
    <xf borderId="95" fillId="7" fontId="20" numFmtId="165" xfId="0" applyAlignment="1" applyBorder="1" applyFont="1" applyNumberFormat="1">
      <alignment horizontal="center"/>
    </xf>
    <xf borderId="90" fillId="7" fontId="20" numFmtId="165" xfId="0" applyAlignment="1" applyBorder="1" applyFont="1" applyNumberFormat="1">
      <alignment horizontal="center"/>
    </xf>
    <xf borderId="82" fillId="7" fontId="20" numFmtId="165" xfId="0" applyAlignment="1" applyBorder="1" applyFont="1" applyNumberFormat="1">
      <alignment horizontal="center"/>
    </xf>
    <xf borderId="90" fillId="10" fontId="20" numFmtId="0" xfId="0" applyBorder="1" applyFont="1"/>
    <xf borderId="96" fillId="7" fontId="20" numFmtId="165" xfId="0" applyAlignment="1" applyBorder="1" applyFont="1" applyNumberFormat="1">
      <alignment horizontal="center"/>
    </xf>
    <xf borderId="82" fillId="10" fontId="20" numFmtId="0" xfId="0" applyBorder="1" applyFont="1"/>
    <xf borderId="82" fillId="20" fontId="20" numFmtId="165" xfId="0" applyAlignment="1" applyBorder="1" applyFont="1" applyNumberFormat="1">
      <alignment horizontal="center" vertical="center"/>
    </xf>
    <xf borderId="95" fillId="20" fontId="20" numFmtId="165" xfId="0" applyAlignment="1" applyBorder="1" applyFont="1" applyNumberFormat="1">
      <alignment horizontal="center" vertical="center"/>
    </xf>
    <xf borderId="82" fillId="20" fontId="20" numFmtId="0" xfId="0" applyAlignment="1" applyBorder="1" applyFont="1">
      <alignment vertical="center"/>
    </xf>
    <xf borderId="97" fillId="20" fontId="20" numFmtId="17" xfId="0" applyAlignment="1" applyBorder="1" applyFont="1" applyNumberFormat="1">
      <alignment horizontal="center" vertical="center"/>
    </xf>
    <xf borderId="98" fillId="0" fontId="3" numFmtId="0" xfId="0" applyBorder="1" applyFont="1"/>
    <xf borderId="99" fillId="0" fontId="3" numFmtId="0" xfId="0" applyBorder="1" applyFont="1"/>
    <xf borderId="0" fillId="0" fontId="23" numFmtId="0" xfId="0" applyFont="1"/>
    <xf borderId="82" fillId="13" fontId="20" numFmtId="0" xfId="0" applyAlignment="1" applyBorder="1" applyFont="1">
      <alignment shrinkToFit="0" vertical="center" wrapText="1"/>
    </xf>
    <xf borderId="82" fillId="13" fontId="20" numFmtId="0" xfId="0" applyAlignment="1" applyBorder="1" applyFont="1">
      <alignment horizontal="center" shrinkToFit="0" vertical="center" wrapText="1"/>
    </xf>
    <xf borderId="82" fillId="13" fontId="21" numFmtId="0" xfId="0" applyAlignment="1" applyBorder="1" applyFont="1">
      <alignment horizontal="center" vertical="center"/>
    </xf>
    <xf borderId="82" fillId="9" fontId="20" numFmtId="0" xfId="0" applyAlignment="1" applyBorder="1" applyFont="1">
      <alignment vertical="center"/>
    </xf>
    <xf borderId="82" fillId="0" fontId="24" numFmtId="1" xfId="0" applyAlignment="1" applyBorder="1" applyFont="1" applyNumberFormat="1">
      <alignment horizontal="center"/>
    </xf>
    <xf borderId="82" fillId="12" fontId="20" numFmtId="0" xfId="0" applyAlignment="1" applyBorder="1" applyFont="1">
      <alignment vertical="center"/>
    </xf>
    <xf borderId="82" fillId="13" fontId="20" numFmtId="0" xfId="0" applyAlignment="1" applyBorder="1" applyFont="1">
      <alignment vertical="center"/>
    </xf>
    <xf borderId="82" fillId="10" fontId="20" numFmtId="0" xfId="0" applyAlignment="1" applyBorder="1" applyFont="1">
      <alignment vertical="center"/>
    </xf>
    <xf borderId="82" fillId="14" fontId="20" numFmtId="0" xfId="0" applyAlignment="1" applyBorder="1" applyFont="1">
      <alignment vertical="center"/>
    </xf>
    <xf borderId="82" fillId="11" fontId="20" numFmtId="0" xfId="0" applyAlignment="1" applyBorder="1" applyFont="1">
      <alignment vertical="center"/>
    </xf>
    <xf borderId="82" fillId="15" fontId="20" numFmtId="0" xfId="0" applyAlignment="1" applyBorder="1" applyFont="1">
      <alignment vertical="center"/>
    </xf>
    <xf borderId="82" fillId="16" fontId="20" numFmtId="0" xfId="0" applyAlignment="1" applyBorder="1" applyFont="1">
      <alignment vertical="center"/>
    </xf>
    <xf borderId="82" fillId="0" fontId="20" numFmtId="0" xfId="0" applyAlignment="1" applyBorder="1" applyFont="1">
      <alignment vertical="center"/>
    </xf>
    <xf borderId="82" fillId="24" fontId="20" numFmtId="0" xfId="0" applyAlignment="1" applyBorder="1" applyFill="1" applyFont="1">
      <alignment vertical="center"/>
    </xf>
    <xf borderId="82" fillId="9" fontId="20" numFmtId="1" xfId="0" applyAlignment="1" applyBorder="1" applyFont="1" applyNumberFormat="1">
      <alignment horizontal="center" vertical="center"/>
    </xf>
    <xf borderId="0" fillId="0" fontId="24" numFmtId="2" xfId="0" applyAlignment="1" applyFont="1" applyNumberFormat="1">
      <alignment horizontal="center"/>
    </xf>
    <xf borderId="100" fillId="7" fontId="20" numFmtId="165" xfId="0" applyAlignment="1" applyBorder="1" applyFont="1" applyNumberFormat="1">
      <alignment horizontal="center"/>
    </xf>
    <xf borderId="101" fillId="7" fontId="20" numFmtId="165" xfId="0" applyAlignment="1" applyBorder="1" applyFont="1" applyNumberFormat="1">
      <alignment horizontal="center"/>
    </xf>
    <xf borderId="102" fillId="7" fontId="20" numFmtId="164" xfId="0" applyAlignment="1" applyBorder="1" applyFont="1" applyNumberFormat="1">
      <alignment horizontal="center"/>
    </xf>
    <xf borderId="103" fillId="10" fontId="20" numFmtId="165" xfId="0" applyAlignment="1" applyBorder="1" applyFont="1" applyNumberFormat="1">
      <alignment horizontal="center"/>
    </xf>
    <xf borderId="104" fillId="10" fontId="20" numFmtId="165" xfId="0" applyAlignment="1" applyBorder="1" applyFont="1" applyNumberFormat="1">
      <alignment horizontal="center"/>
    </xf>
    <xf borderId="105" fillId="10" fontId="20" numFmtId="164" xfId="0" applyAlignment="1" applyBorder="1" applyFont="1" applyNumberFormat="1">
      <alignment horizontal="center"/>
    </xf>
    <xf borderId="0" fillId="0" fontId="25" numFmtId="0" xfId="0" applyAlignment="1" applyFont="1">
      <alignment horizontal="center"/>
    </xf>
    <xf borderId="106" fillId="24" fontId="20" numFmtId="2" xfId="0" applyAlignment="1" applyBorder="1" applyFont="1" applyNumberFormat="1">
      <alignment horizontal="center"/>
    </xf>
    <xf borderId="92" fillId="24" fontId="20" numFmtId="2" xfId="0" applyAlignment="1" applyBorder="1" applyFont="1" applyNumberFormat="1">
      <alignment horizontal="center"/>
    </xf>
    <xf borderId="93" fillId="24" fontId="20" numFmtId="164" xfId="0" applyAlignment="1" applyBorder="1" applyFont="1" applyNumberForma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3.0" ySplit="3.0" topLeftCell="N4" activePane="bottomRight" state="frozen"/>
      <selection activeCell="N1" sqref="N1" pane="topRight"/>
      <selection activeCell="A4" sqref="A4" pane="bottomLeft"/>
      <selection activeCell="N4" sqref="N4" pane="bottomRight"/>
    </sheetView>
  </sheetViews>
  <sheetFormatPr customHeight="1" defaultColWidth="12.63" defaultRowHeight="15.0"/>
  <cols>
    <col customWidth="1" min="1" max="1" width="37.75"/>
    <col customWidth="1" min="2" max="2" width="5.88"/>
    <col customWidth="1" min="3" max="3" width="7.25"/>
    <col customWidth="1" min="4" max="4" width="7.63"/>
    <col customWidth="1" min="5" max="5" width="5.63"/>
    <col customWidth="1" min="6" max="6" width="2.13"/>
    <col customWidth="1" min="7" max="7" width="5.25"/>
    <col customWidth="1" min="8" max="13" width="12.63"/>
    <col customWidth="1" min="14" max="14" width="6.75"/>
    <col customWidth="1" min="15" max="15" width="6.5"/>
    <col customWidth="1" min="16" max="43" width="6.75"/>
    <col customWidth="1" min="44" max="45" width="8.13"/>
  </cols>
  <sheetData>
    <row r="1" ht="42.0" customHeight="1">
      <c r="A1" s="1" t="s">
        <v>0</v>
      </c>
      <c r="B1" s="2"/>
      <c r="C1" s="3" t="s">
        <v>1</v>
      </c>
      <c r="D1" s="4"/>
      <c r="E1" s="5" t="s">
        <v>2</v>
      </c>
      <c r="F1" s="6"/>
      <c r="G1" s="7"/>
      <c r="H1" s="8" t="s">
        <v>3</v>
      </c>
      <c r="I1" s="8" t="s">
        <v>4</v>
      </c>
      <c r="J1" s="8" t="s">
        <v>3</v>
      </c>
      <c r="K1" s="8" t="s">
        <v>4</v>
      </c>
      <c r="L1" s="8" t="s">
        <v>3</v>
      </c>
      <c r="M1" s="8" t="s">
        <v>5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ht="32.25" customHeight="1">
      <c r="A2" s="9"/>
      <c r="B2" s="10" t="s">
        <v>6</v>
      </c>
      <c r="C2" s="9" t="s">
        <v>7</v>
      </c>
      <c r="D2" s="9" t="s">
        <v>4</v>
      </c>
      <c r="E2" s="11">
        <v>44410.0</v>
      </c>
      <c r="F2" s="11">
        <v>44776.0</v>
      </c>
      <c r="G2" s="11"/>
      <c r="H2" s="12" t="s">
        <v>8</v>
      </c>
      <c r="I2" s="12" t="s">
        <v>9</v>
      </c>
      <c r="J2" s="13" t="s">
        <v>10</v>
      </c>
      <c r="K2" s="14" t="s">
        <v>11</v>
      </c>
      <c r="L2" s="15" t="s">
        <v>12</v>
      </c>
      <c r="M2" s="15" t="s">
        <v>13</v>
      </c>
      <c r="N2" s="16">
        <v>44409.0</v>
      </c>
      <c r="O2" s="16">
        <v>44410.0</v>
      </c>
      <c r="P2" s="16">
        <v>44411.0</v>
      </c>
      <c r="Q2" s="16">
        <v>44412.0</v>
      </c>
      <c r="R2" s="16">
        <v>44413.0</v>
      </c>
      <c r="S2" s="16">
        <v>44414.0</v>
      </c>
      <c r="T2" s="16">
        <v>44415.0</v>
      </c>
      <c r="U2" s="16">
        <v>44416.0</v>
      </c>
      <c r="V2" s="16">
        <v>44417.0</v>
      </c>
      <c r="W2" s="16">
        <v>44418.0</v>
      </c>
      <c r="X2" s="16">
        <v>44419.0</v>
      </c>
      <c r="Y2" s="16">
        <v>44420.0</v>
      </c>
      <c r="Z2" s="16">
        <v>44421.0</v>
      </c>
      <c r="AA2" s="16">
        <v>44422.0</v>
      </c>
      <c r="AB2" s="16">
        <v>44423.0</v>
      </c>
      <c r="AC2" s="16">
        <v>44424.0</v>
      </c>
      <c r="AD2" s="16">
        <v>44425.0</v>
      </c>
      <c r="AE2" s="16">
        <v>44426.0</v>
      </c>
      <c r="AF2" s="16">
        <v>44427.0</v>
      </c>
      <c r="AG2" s="16">
        <v>44428.0</v>
      </c>
      <c r="AH2" s="16">
        <v>44429.0</v>
      </c>
      <c r="AI2" s="16">
        <v>44430.0</v>
      </c>
      <c r="AJ2" s="16">
        <v>44431.0</v>
      </c>
      <c r="AK2" s="16">
        <v>44432.0</v>
      </c>
      <c r="AL2" s="16">
        <v>44433.0</v>
      </c>
      <c r="AM2" s="16">
        <v>44434.0</v>
      </c>
      <c r="AN2" s="16">
        <v>44435.0</v>
      </c>
      <c r="AO2" s="16">
        <v>44436.0</v>
      </c>
      <c r="AP2" s="16">
        <v>44437.0</v>
      </c>
      <c r="AQ2" s="16">
        <v>44438.0</v>
      </c>
      <c r="AR2" s="16">
        <v>44439.0</v>
      </c>
      <c r="AS2" s="17" t="s">
        <v>14</v>
      </c>
    </row>
    <row r="3" ht="15.75" customHeight="1">
      <c r="A3" s="18" t="s">
        <v>15</v>
      </c>
      <c r="B3" s="19"/>
      <c r="C3" s="20"/>
      <c r="D3" s="20"/>
      <c r="E3" s="21"/>
      <c r="F3" s="21"/>
      <c r="G3" s="21"/>
      <c r="H3" s="22"/>
      <c r="I3" s="22"/>
      <c r="J3" s="22"/>
      <c r="K3" s="22"/>
      <c r="L3" s="15"/>
      <c r="M3" s="15"/>
      <c r="N3" s="23" t="s">
        <v>16</v>
      </c>
      <c r="O3" s="23" t="s">
        <v>17</v>
      </c>
      <c r="P3" s="23" t="s">
        <v>18</v>
      </c>
      <c r="Q3" s="23" t="s">
        <v>19</v>
      </c>
      <c r="R3" s="23" t="s">
        <v>20</v>
      </c>
      <c r="S3" s="23" t="s">
        <v>21</v>
      </c>
      <c r="T3" s="23" t="s">
        <v>22</v>
      </c>
      <c r="U3" s="23" t="s">
        <v>16</v>
      </c>
      <c r="V3" s="23" t="s">
        <v>17</v>
      </c>
      <c r="W3" s="23" t="s">
        <v>18</v>
      </c>
      <c r="X3" s="23" t="s">
        <v>19</v>
      </c>
      <c r="Y3" s="23" t="s">
        <v>20</v>
      </c>
      <c r="Z3" s="23" t="s">
        <v>21</v>
      </c>
      <c r="AA3" s="23" t="s">
        <v>22</v>
      </c>
      <c r="AB3" s="23" t="s">
        <v>16</v>
      </c>
      <c r="AC3" s="23" t="s">
        <v>17</v>
      </c>
      <c r="AD3" s="23" t="s">
        <v>18</v>
      </c>
      <c r="AE3" s="23" t="s">
        <v>19</v>
      </c>
      <c r="AF3" s="23" t="s">
        <v>20</v>
      </c>
      <c r="AG3" s="23" t="s">
        <v>21</v>
      </c>
      <c r="AH3" s="23" t="s">
        <v>22</v>
      </c>
      <c r="AI3" s="23" t="s">
        <v>16</v>
      </c>
      <c r="AJ3" s="23" t="s">
        <v>17</v>
      </c>
      <c r="AK3" s="23" t="s">
        <v>18</v>
      </c>
      <c r="AL3" s="23" t="s">
        <v>19</v>
      </c>
      <c r="AM3" s="23" t="s">
        <v>20</v>
      </c>
      <c r="AN3" s="23" t="s">
        <v>21</v>
      </c>
      <c r="AO3" s="23" t="s">
        <v>22</v>
      </c>
      <c r="AP3" s="23" t="s">
        <v>16</v>
      </c>
      <c r="AQ3" s="23" t="s">
        <v>17</v>
      </c>
      <c r="AR3" s="23" t="s">
        <v>18</v>
      </c>
      <c r="AS3" s="22"/>
    </row>
    <row r="4" ht="15.75" customHeight="1">
      <c r="A4" s="24" t="s">
        <v>23</v>
      </c>
      <c r="B4" s="25">
        <v>0.704</v>
      </c>
      <c r="C4" s="26">
        <v>0.0</v>
      </c>
      <c r="D4" s="27">
        <f t="shared" ref="D4:D67" si="1">C4*B4</f>
        <v>0</v>
      </c>
      <c r="E4" s="28"/>
      <c r="F4" s="28"/>
      <c r="G4" s="29"/>
      <c r="H4" s="30">
        <f t="shared" ref="H4:H67" si="2">SUM(E4:G4)</f>
        <v>0</v>
      </c>
      <c r="I4" s="31">
        <f t="shared" ref="I4:I67" si="3">H4*B4</f>
        <v>0</v>
      </c>
      <c r="J4" s="26">
        <f t="shared" ref="J4:J67" si="4">AS4</f>
        <v>0</v>
      </c>
      <c r="K4" s="32">
        <f t="shared" ref="K4:K67" si="5">J4*B4</f>
        <v>0</v>
      </c>
      <c r="L4" s="33">
        <f t="shared" ref="L4:L67" si="6">C4+H4-J4</f>
        <v>0</v>
      </c>
      <c r="M4" s="34">
        <f t="shared" ref="M4:M67" si="7">L4*B4</f>
        <v>0</v>
      </c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28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28"/>
      <c r="AP4" s="35"/>
      <c r="AQ4" s="35"/>
      <c r="AR4" s="36"/>
      <c r="AS4" s="37">
        <f t="shared" ref="AS4:AS67" si="8">SUM(N4:AR4)</f>
        <v>0</v>
      </c>
    </row>
    <row r="5" ht="15.75" customHeight="1">
      <c r="A5" s="24" t="s">
        <v>24</v>
      </c>
      <c r="B5" s="38">
        <v>0.704</v>
      </c>
      <c r="C5" s="39">
        <v>0.0</v>
      </c>
      <c r="D5" s="40">
        <f t="shared" si="1"/>
        <v>0</v>
      </c>
      <c r="E5" s="41"/>
      <c r="F5" s="41"/>
      <c r="G5" s="41"/>
      <c r="H5" s="42">
        <f t="shared" si="2"/>
        <v>0</v>
      </c>
      <c r="I5" s="43">
        <f t="shared" si="3"/>
        <v>0</v>
      </c>
      <c r="J5" s="39">
        <f t="shared" si="4"/>
        <v>0</v>
      </c>
      <c r="K5" s="44">
        <f t="shared" si="5"/>
        <v>0</v>
      </c>
      <c r="L5" s="45">
        <f t="shared" si="6"/>
        <v>0</v>
      </c>
      <c r="M5" s="46">
        <f t="shared" si="7"/>
        <v>0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1"/>
      <c r="AP5" s="47"/>
      <c r="AQ5" s="47"/>
      <c r="AR5" s="48"/>
      <c r="AS5" s="37">
        <f t="shared" si="8"/>
        <v>0</v>
      </c>
    </row>
    <row r="6" ht="15.75" customHeight="1">
      <c r="A6" s="24" t="s">
        <v>25</v>
      </c>
      <c r="B6" s="38">
        <v>0.704</v>
      </c>
      <c r="C6" s="39">
        <v>0.0</v>
      </c>
      <c r="D6" s="40">
        <f t="shared" si="1"/>
        <v>0</v>
      </c>
      <c r="E6" s="41"/>
      <c r="F6" s="49"/>
      <c r="G6" s="49"/>
      <c r="H6" s="42">
        <f t="shared" si="2"/>
        <v>0</v>
      </c>
      <c r="I6" s="43">
        <f t="shared" si="3"/>
        <v>0</v>
      </c>
      <c r="J6" s="39">
        <f t="shared" si="4"/>
        <v>0</v>
      </c>
      <c r="K6" s="44">
        <f t="shared" si="5"/>
        <v>0</v>
      </c>
      <c r="L6" s="45">
        <f t="shared" si="6"/>
        <v>0</v>
      </c>
      <c r="M6" s="46">
        <f t="shared" si="7"/>
        <v>0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1"/>
      <c r="AP6" s="47"/>
      <c r="AQ6" s="47"/>
      <c r="AR6" s="48"/>
      <c r="AS6" s="37">
        <f t="shared" si="8"/>
        <v>0</v>
      </c>
    </row>
    <row r="7" ht="15.75" customHeight="1">
      <c r="A7" s="24" t="s">
        <v>26</v>
      </c>
      <c r="B7" s="38">
        <v>0.704</v>
      </c>
      <c r="C7" s="39">
        <v>0.0</v>
      </c>
      <c r="D7" s="40">
        <f t="shared" si="1"/>
        <v>0</v>
      </c>
      <c r="E7" s="49"/>
      <c r="F7" s="41"/>
      <c r="G7" s="41"/>
      <c r="H7" s="42">
        <f t="shared" si="2"/>
        <v>0</v>
      </c>
      <c r="I7" s="43">
        <f t="shared" si="3"/>
        <v>0</v>
      </c>
      <c r="J7" s="39">
        <f t="shared" si="4"/>
        <v>0</v>
      </c>
      <c r="K7" s="44">
        <f t="shared" si="5"/>
        <v>0</v>
      </c>
      <c r="L7" s="45">
        <f t="shared" si="6"/>
        <v>0</v>
      </c>
      <c r="M7" s="46">
        <f t="shared" si="7"/>
        <v>0</v>
      </c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1"/>
      <c r="AP7" s="47"/>
      <c r="AQ7" s="47"/>
      <c r="AR7" s="48"/>
      <c r="AS7" s="37">
        <f t="shared" si="8"/>
        <v>0</v>
      </c>
    </row>
    <row r="8" ht="15.75" customHeight="1">
      <c r="A8" s="24" t="s">
        <v>27</v>
      </c>
      <c r="B8" s="38">
        <v>0.704</v>
      </c>
      <c r="C8" s="39">
        <v>0.0</v>
      </c>
      <c r="D8" s="40">
        <f t="shared" si="1"/>
        <v>0</v>
      </c>
      <c r="E8" s="49"/>
      <c r="F8" s="49"/>
      <c r="G8" s="49"/>
      <c r="H8" s="42">
        <f t="shared" si="2"/>
        <v>0</v>
      </c>
      <c r="I8" s="43">
        <f t="shared" si="3"/>
        <v>0</v>
      </c>
      <c r="J8" s="39">
        <f t="shared" si="4"/>
        <v>0</v>
      </c>
      <c r="K8" s="44">
        <f t="shared" si="5"/>
        <v>0</v>
      </c>
      <c r="L8" s="45">
        <f t="shared" si="6"/>
        <v>0</v>
      </c>
      <c r="M8" s="46">
        <f t="shared" si="7"/>
        <v>0</v>
      </c>
      <c r="N8" s="50"/>
      <c r="O8" s="50"/>
      <c r="P8" s="50"/>
      <c r="Q8" s="50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1"/>
      <c r="AP8" s="47"/>
      <c r="AQ8" s="47"/>
      <c r="AR8" s="48"/>
      <c r="AS8" s="37">
        <f t="shared" si="8"/>
        <v>0</v>
      </c>
    </row>
    <row r="9" ht="15.75" customHeight="1">
      <c r="A9" s="51" t="s">
        <v>28</v>
      </c>
      <c r="B9" s="52">
        <v>1.2</v>
      </c>
      <c r="C9" s="39">
        <v>0.0</v>
      </c>
      <c r="D9" s="40">
        <f t="shared" si="1"/>
        <v>0</v>
      </c>
      <c r="E9" s="41"/>
      <c r="F9" s="41"/>
      <c r="G9" s="49"/>
      <c r="H9" s="42">
        <f t="shared" si="2"/>
        <v>0</v>
      </c>
      <c r="I9" s="43">
        <f t="shared" si="3"/>
        <v>0</v>
      </c>
      <c r="J9" s="39">
        <f t="shared" si="4"/>
        <v>0</v>
      </c>
      <c r="K9" s="44">
        <f t="shared" si="5"/>
        <v>0</v>
      </c>
      <c r="L9" s="45">
        <f t="shared" si="6"/>
        <v>0</v>
      </c>
      <c r="M9" s="46">
        <f t="shared" si="7"/>
        <v>0</v>
      </c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1"/>
      <c r="AP9" s="47"/>
      <c r="AQ9" s="47"/>
      <c r="AR9" s="48"/>
      <c r="AS9" s="37">
        <f t="shared" si="8"/>
        <v>0</v>
      </c>
    </row>
    <row r="10" ht="15.75" customHeight="1">
      <c r="A10" s="51" t="s">
        <v>29</v>
      </c>
      <c r="B10" s="52">
        <v>1.2</v>
      </c>
      <c r="C10" s="39">
        <v>0.0</v>
      </c>
      <c r="D10" s="40">
        <f t="shared" si="1"/>
        <v>0</v>
      </c>
      <c r="E10" s="41"/>
      <c r="F10" s="49"/>
      <c r="G10" s="41"/>
      <c r="H10" s="42">
        <f t="shared" si="2"/>
        <v>0</v>
      </c>
      <c r="I10" s="43">
        <f t="shared" si="3"/>
        <v>0</v>
      </c>
      <c r="J10" s="39">
        <f t="shared" si="4"/>
        <v>0</v>
      </c>
      <c r="K10" s="44">
        <f t="shared" si="5"/>
        <v>0</v>
      </c>
      <c r="L10" s="45">
        <f t="shared" si="6"/>
        <v>0</v>
      </c>
      <c r="M10" s="46">
        <f t="shared" si="7"/>
        <v>0</v>
      </c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1"/>
      <c r="AP10" s="47"/>
      <c r="AQ10" s="47"/>
      <c r="AR10" s="48"/>
      <c r="AS10" s="37">
        <f t="shared" si="8"/>
        <v>0</v>
      </c>
    </row>
    <row r="11" ht="15.75" customHeight="1">
      <c r="A11" s="51" t="s">
        <v>30</v>
      </c>
      <c r="B11" s="52">
        <v>1.2</v>
      </c>
      <c r="C11" s="39">
        <v>0.0</v>
      </c>
      <c r="D11" s="40">
        <f t="shared" si="1"/>
        <v>0</v>
      </c>
      <c r="E11" s="41"/>
      <c r="F11" s="49"/>
      <c r="G11" s="49"/>
      <c r="H11" s="42">
        <f t="shared" si="2"/>
        <v>0</v>
      </c>
      <c r="I11" s="43">
        <f t="shared" si="3"/>
        <v>0</v>
      </c>
      <c r="J11" s="39">
        <f t="shared" si="4"/>
        <v>0</v>
      </c>
      <c r="K11" s="44">
        <f t="shared" si="5"/>
        <v>0</v>
      </c>
      <c r="L11" s="45">
        <f t="shared" si="6"/>
        <v>0</v>
      </c>
      <c r="M11" s="46">
        <f t="shared" si="7"/>
        <v>0</v>
      </c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8"/>
      <c r="AS11" s="37">
        <f t="shared" si="8"/>
        <v>0</v>
      </c>
    </row>
    <row r="12" ht="15.75" customHeight="1">
      <c r="A12" s="51" t="s">
        <v>31</v>
      </c>
      <c r="B12" s="52">
        <v>1.2</v>
      </c>
      <c r="C12" s="39">
        <v>0.0</v>
      </c>
      <c r="D12" s="40">
        <f t="shared" si="1"/>
        <v>0</v>
      </c>
      <c r="E12" s="49"/>
      <c r="F12" s="41"/>
      <c r="G12" s="41"/>
      <c r="H12" s="42">
        <f t="shared" si="2"/>
        <v>0</v>
      </c>
      <c r="I12" s="43">
        <f t="shared" si="3"/>
        <v>0</v>
      </c>
      <c r="J12" s="39">
        <f t="shared" si="4"/>
        <v>0</v>
      </c>
      <c r="K12" s="44">
        <f t="shared" si="5"/>
        <v>0</v>
      </c>
      <c r="L12" s="45">
        <f t="shared" si="6"/>
        <v>0</v>
      </c>
      <c r="M12" s="46">
        <f t="shared" si="7"/>
        <v>0</v>
      </c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1"/>
      <c r="AP12" s="47"/>
      <c r="AQ12" s="47"/>
      <c r="AR12" s="48"/>
      <c r="AS12" s="37">
        <f t="shared" si="8"/>
        <v>0</v>
      </c>
    </row>
    <row r="13" ht="15.75" customHeight="1">
      <c r="A13" s="51" t="s">
        <v>32</v>
      </c>
      <c r="B13" s="52">
        <v>1.2</v>
      </c>
      <c r="C13" s="39">
        <v>0.0</v>
      </c>
      <c r="D13" s="40">
        <f t="shared" si="1"/>
        <v>0</v>
      </c>
      <c r="E13" s="49"/>
      <c r="F13" s="49"/>
      <c r="G13" s="49"/>
      <c r="H13" s="42">
        <f t="shared" si="2"/>
        <v>0</v>
      </c>
      <c r="I13" s="43">
        <f t="shared" si="3"/>
        <v>0</v>
      </c>
      <c r="J13" s="39">
        <f t="shared" si="4"/>
        <v>0</v>
      </c>
      <c r="K13" s="44">
        <f t="shared" si="5"/>
        <v>0</v>
      </c>
      <c r="L13" s="45">
        <f t="shared" si="6"/>
        <v>0</v>
      </c>
      <c r="M13" s="46">
        <f t="shared" si="7"/>
        <v>0</v>
      </c>
      <c r="N13" s="50"/>
      <c r="O13" s="50"/>
      <c r="P13" s="50"/>
      <c r="Q13" s="50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1"/>
      <c r="AP13" s="47"/>
      <c r="AQ13" s="47"/>
      <c r="AR13" s="48"/>
      <c r="AS13" s="37">
        <f t="shared" si="8"/>
        <v>0</v>
      </c>
    </row>
    <row r="14" ht="15.75" customHeight="1">
      <c r="A14" s="53" t="s">
        <v>33</v>
      </c>
      <c r="B14" s="52">
        <v>0.912</v>
      </c>
      <c r="C14" s="39">
        <v>0.0</v>
      </c>
      <c r="D14" s="40">
        <f t="shared" si="1"/>
        <v>0</v>
      </c>
      <c r="E14" s="49"/>
      <c r="F14" s="41"/>
      <c r="G14" s="49"/>
      <c r="H14" s="42">
        <f t="shared" si="2"/>
        <v>0</v>
      </c>
      <c r="I14" s="43">
        <f t="shared" si="3"/>
        <v>0</v>
      </c>
      <c r="J14" s="39">
        <f t="shared" si="4"/>
        <v>0</v>
      </c>
      <c r="K14" s="44">
        <f t="shared" si="5"/>
        <v>0</v>
      </c>
      <c r="L14" s="45">
        <f t="shared" si="6"/>
        <v>0</v>
      </c>
      <c r="M14" s="46">
        <f t="shared" si="7"/>
        <v>0</v>
      </c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1"/>
      <c r="AP14" s="47"/>
      <c r="AQ14" s="47"/>
      <c r="AR14" s="48"/>
      <c r="AS14" s="37">
        <f t="shared" si="8"/>
        <v>0</v>
      </c>
    </row>
    <row r="15" ht="15.75" customHeight="1">
      <c r="A15" s="53" t="s">
        <v>34</v>
      </c>
      <c r="B15" s="52">
        <v>0.912</v>
      </c>
      <c r="C15" s="39">
        <v>0.0</v>
      </c>
      <c r="D15" s="40">
        <f t="shared" si="1"/>
        <v>0</v>
      </c>
      <c r="E15" s="41"/>
      <c r="F15" s="41"/>
      <c r="G15" s="41"/>
      <c r="H15" s="42">
        <f t="shared" si="2"/>
        <v>0</v>
      </c>
      <c r="I15" s="43">
        <f t="shared" si="3"/>
        <v>0</v>
      </c>
      <c r="J15" s="39">
        <f t="shared" si="4"/>
        <v>0</v>
      </c>
      <c r="K15" s="44">
        <f t="shared" si="5"/>
        <v>0</v>
      </c>
      <c r="L15" s="45">
        <f t="shared" si="6"/>
        <v>0</v>
      </c>
      <c r="M15" s="46">
        <f t="shared" si="7"/>
        <v>0</v>
      </c>
      <c r="N15" s="50"/>
      <c r="O15" s="50"/>
      <c r="P15" s="50"/>
      <c r="Q15" s="50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1"/>
      <c r="AP15" s="47"/>
      <c r="AQ15" s="47"/>
      <c r="AR15" s="48"/>
      <c r="AS15" s="37">
        <f t="shared" si="8"/>
        <v>0</v>
      </c>
    </row>
    <row r="16" ht="15.75" customHeight="1">
      <c r="A16" s="53" t="s">
        <v>35</v>
      </c>
      <c r="B16" s="52">
        <v>0.912</v>
      </c>
      <c r="C16" s="39">
        <v>0.0</v>
      </c>
      <c r="D16" s="40">
        <f t="shared" si="1"/>
        <v>0</v>
      </c>
      <c r="E16" s="41"/>
      <c r="F16" s="49"/>
      <c r="G16" s="49"/>
      <c r="H16" s="42">
        <f t="shared" si="2"/>
        <v>0</v>
      </c>
      <c r="I16" s="43">
        <f t="shared" si="3"/>
        <v>0</v>
      </c>
      <c r="J16" s="39">
        <f t="shared" si="4"/>
        <v>0</v>
      </c>
      <c r="K16" s="44">
        <f t="shared" si="5"/>
        <v>0</v>
      </c>
      <c r="L16" s="45">
        <f t="shared" si="6"/>
        <v>0</v>
      </c>
      <c r="M16" s="46">
        <f t="shared" si="7"/>
        <v>0</v>
      </c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1"/>
      <c r="AP16" s="47"/>
      <c r="AQ16" s="47"/>
      <c r="AR16" s="48"/>
      <c r="AS16" s="37">
        <f t="shared" si="8"/>
        <v>0</v>
      </c>
    </row>
    <row r="17" ht="15.75" customHeight="1">
      <c r="A17" s="53" t="s">
        <v>36</v>
      </c>
      <c r="B17" s="52">
        <v>0.912</v>
      </c>
      <c r="C17" s="39">
        <v>0.0</v>
      </c>
      <c r="D17" s="40">
        <f t="shared" si="1"/>
        <v>0</v>
      </c>
      <c r="E17" s="49"/>
      <c r="F17" s="49"/>
      <c r="G17" s="41"/>
      <c r="H17" s="42">
        <f t="shared" si="2"/>
        <v>0</v>
      </c>
      <c r="I17" s="43">
        <f t="shared" si="3"/>
        <v>0</v>
      </c>
      <c r="J17" s="39">
        <f t="shared" si="4"/>
        <v>0</v>
      </c>
      <c r="K17" s="44">
        <f t="shared" si="5"/>
        <v>0</v>
      </c>
      <c r="L17" s="45">
        <f t="shared" si="6"/>
        <v>0</v>
      </c>
      <c r="M17" s="46">
        <f t="shared" si="7"/>
        <v>0</v>
      </c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1"/>
      <c r="AP17" s="47"/>
      <c r="AQ17" s="47"/>
      <c r="AR17" s="48"/>
      <c r="AS17" s="37">
        <f t="shared" si="8"/>
        <v>0</v>
      </c>
    </row>
    <row r="18" ht="15.75" customHeight="1">
      <c r="A18" s="53" t="s">
        <v>37</v>
      </c>
      <c r="B18" s="52">
        <v>0.912</v>
      </c>
      <c r="C18" s="39">
        <v>0.0</v>
      </c>
      <c r="D18" s="40">
        <f t="shared" si="1"/>
        <v>0</v>
      </c>
      <c r="E18" s="41"/>
      <c r="F18" s="49"/>
      <c r="G18" s="49"/>
      <c r="H18" s="42">
        <f t="shared" si="2"/>
        <v>0</v>
      </c>
      <c r="I18" s="43">
        <f t="shared" si="3"/>
        <v>0</v>
      </c>
      <c r="J18" s="39">
        <f t="shared" si="4"/>
        <v>0</v>
      </c>
      <c r="K18" s="44">
        <f t="shared" si="5"/>
        <v>0</v>
      </c>
      <c r="L18" s="45">
        <f t="shared" si="6"/>
        <v>0</v>
      </c>
      <c r="M18" s="46">
        <f t="shared" si="7"/>
        <v>0</v>
      </c>
      <c r="N18" s="50"/>
      <c r="O18" s="50"/>
      <c r="P18" s="50"/>
      <c r="Q18" s="50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1"/>
      <c r="AP18" s="47"/>
      <c r="AQ18" s="47"/>
      <c r="AR18" s="48"/>
      <c r="AS18" s="37">
        <f t="shared" si="8"/>
        <v>0</v>
      </c>
    </row>
    <row r="19" ht="15.75" customHeight="1">
      <c r="A19" s="54" t="s">
        <v>38</v>
      </c>
      <c r="B19" s="55">
        <v>0.78</v>
      </c>
      <c r="C19" s="56">
        <v>0.0</v>
      </c>
      <c r="D19" s="57">
        <f t="shared" si="1"/>
        <v>0</v>
      </c>
      <c r="E19" s="49"/>
      <c r="F19" s="49"/>
      <c r="G19" s="41"/>
      <c r="H19" s="58">
        <f t="shared" si="2"/>
        <v>0</v>
      </c>
      <c r="I19" s="59">
        <f t="shared" si="3"/>
        <v>0</v>
      </c>
      <c r="J19" s="56">
        <f t="shared" si="4"/>
        <v>0</v>
      </c>
      <c r="K19" s="39">
        <f t="shared" si="5"/>
        <v>0</v>
      </c>
      <c r="L19" s="60">
        <f t="shared" si="6"/>
        <v>0</v>
      </c>
      <c r="M19" s="45">
        <f t="shared" si="7"/>
        <v>0</v>
      </c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2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47"/>
      <c r="AQ19" s="61"/>
      <c r="AR19" s="63"/>
      <c r="AS19" s="37">
        <f t="shared" si="8"/>
        <v>0</v>
      </c>
    </row>
    <row r="20" ht="15.75" customHeight="1">
      <c r="A20" s="64" t="s">
        <v>39</v>
      </c>
      <c r="B20" s="52">
        <v>0.78</v>
      </c>
      <c r="C20" s="39">
        <v>0.0</v>
      </c>
      <c r="D20" s="40">
        <f t="shared" si="1"/>
        <v>0</v>
      </c>
      <c r="E20" s="41"/>
      <c r="F20" s="49"/>
      <c r="G20" s="41"/>
      <c r="H20" s="42">
        <f t="shared" si="2"/>
        <v>0</v>
      </c>
      <c r="I20" s="43">
        <f t="shared" si="3"/>
        <v>0</v>
      </c>
      <c r="J20" s="39">
        <f t="shared" si="4"/>
        <v>0</v>
      </c>
      <c r="K20" s="44">
        <f t="shared" si="5"/>
        <v>0</v>
      </c>
      <c r="L20" s="45">
        <f t="shared" si="6"/>
        <v>0</v>
      </c>
      <c r="M20" s="46">
        <f t="shared" si="7"/>
        <v>0</v>
      </c>
      <c r="N20" s="50"/>
      <c r="O20" s="50"/>
      <c r="P20" s="50"/>
      <c r="Q20" s="50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1"/>
      <c r="AP20" s="47"/>
      <c r="AQ20" s="47"/>
      <c r="AR20" s="48"/>
      <c r="AS20" s="37">
        <f t="shared" si="8"/>
        <v>0</v>
      </c>
    </row>
    <row r="21" ht="15.75" customHeight="1">
      <c r="A21" s="64" t="s">
        <v>40</v>
      </c>
      <c r="B21" s="52">
        <v>0.78</v>
      </c>
      <c r="C21" s="39">
        <v>0.0</v>
      </c>
      <c r="D21" s="40">
        <f t="shared" si="1"/>
        <v>0</v>
      </c>
      <c r="E21" s="41"/>
      <c r="F21" s="41"/>
      <c r="G21" s="41"/>
      <c r="H21" s="42">
        <f t="shared" si="2"/>
        <v>0</v>
      </c>
      <c r="I21" s="43">
        <f t="shared" si="3"/>
        <v>0</v>
      </c>
      <c r="J21" s="39">
        <f t="shared" si="4"/>
        <v>0</v>
      </c>
      <c r="K21" s="44">
        <f t="shared" si="5"/>
        <v>0</v>
      </c>
      <c r="L21" s="45">
        <f t="shared" si="6"/>
        <v>0</v>
      </c>
      <c r="M21" s="46">
        <f t="shared" si="7"/>
        <v>0</v>
      </c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8"/>
      <c r="AS21" s="37">
        <f t="shared" si="8"/>
        <v>0</v>
      </c>
    </row>
    <row r="22" ht="15.75" customHeight="1">
      <c r="A22" s="64" t="s">
        <v>41</v>
      </c>
      <c r="B22" s="52">
        <v>0.78</v>
      </c>
      <c r="C22" s="39">
        <v>0.0</v>
      </c>
      <c r="D22" s="40">
        <f t="shared" si="1"/>
        <v>0</v>
      </c>
      <c r="E22" s="49"/>
      <c r="F22" s="49"/>
      <c r="G22" s="41"/>
      <c r="H22" s="42">
        <f t="shared" si="2"/>
        <v>0</v>
      </c>
      <c r="I22" s="43">
        <f t="shared" si="3"/>
        <v>0</v>
      </c>
      <c r="J22" s="39">
        <f t="shared" si="4"/>
        <v>0</v>
      </c>
      <c r="K22" s="44">
        <f t="shared" si="5"/>
        <v>0</v>
      </c>
      <c r="L22" s="45">
        <f t="shared" si="6"/>
        <v>0</v>
      </c>
      <c r="M22" s="46">
        <f t="shared" si="7"/>
        <v>0</v>
      </c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1"/>
      <c r="AP22" s="47"/>
      <c r="AQ22" s="47"/>
      <c r="AR22" s="48"/>
      <c r="AS22" s="37">
        <f t="shared" si="8"/>
        <v>0</v>
      </c>
    </row>
    <row r="23" ht="15.75" customHeight="1">
      <c r="A23" s="64" t="s">
        <v>42</v>
      </c>
      <c r="B23" s="52">
        <v>0.78</v>
      </c>
      <c r="C23" s="39">
        <v>0.0</v>
      </c>
      <c r="D23" s="40">
        <f t="shared" si="1"/>
        <v>0</v>
      </c>
      <c r="E23" s="49"/>
      <c r="F23" s="49"/>
      <c r="G23" s="49"/>
      <c r="H23" s="42">
        <f t="shared" si="2"/>
        <v>0</v>
      </c>
      <c r="I23" s="43">
        <f t="shared" si="3"/>
        <v>0</v>
      </c>
      <c r="J23" s="39">
        <f t="shared" si="4"/>
        <v>0</v>
      </c>
      <c r="K23" s="44">
        <f t="shared" si="5"/>
        <v>0</v>
      </c>
      <c r="L23" s="45">
        <f t="shared" si="6"/>
        <v>0</v>
      </c>
      <c r="M23" s="46">
        <f t="shared" si="7"/>
        <v>0</v>
      </c>
      <c r="N23" s="50"/>
      <c r="O23" s="50"/>
      <c r="P23" s="50"/>
      <c r="Q23" s="50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1"/>
      <c r="AP23" s="47"/>
      <c r="AQ23" s="47"/>
      <c r="AR23" s="48"/>
      <c r="AS23" s="37">
        <f t="shared" si="8"/>
        <v>0</v>
      </c>
    </row>
    <row r="24" ht="15.75" customHeight="1">
      <c r="A24" s="65" t="s">
        <v>43</v>
      </c>
      <c r="B24" s="55">
        <v>1.5</v>
      </c>
      <c r="C24" s="26">
        <v>0.0</v>
      </c>
      <c r="D24" s="57">
        <f t="shared" si="1"/>
        <v>0</v>
      </c>
      <c r="E24" s="49"/>
      <c r="F24" s="49"/>
      <c r="G24" s="49"/>
      <c r="H24" s="30">
        <f t="shared" si="2"/>
        <v>0</v>
      </c>
      <c r="I24" s="59">
        <f t="shared" si="3"/>
        <v>0</v>
      </c>
      <c r="J24" s="26">
        <f t="shared" si="4"/>
        <v>0</v>
      </c>
      <c r="K24" s="39">
        <f t="shared" si="5"/>
        <v>0</v>
      </c>
      <c r="L24" s="33">
        <f t="shared" si="6"/>
        <v>0</v>
      </c>
      <c r="M24" s="45">
        <f t="shared" si="7"/>
        <v>0</v>
      </c>
      <c r="N24" s="66"/>
      <c r="O24" s="66"/>
      <c r="P24" s="66"/>
      <c r="Q24" s="66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47"/>
      <c r="AQ24" s="35"/>
      <c r="AR24" s="36"/>
      <c r="AS24" s="37">
        <f t="shared" si="8"/>
        <v>0</v>
      </c>
    </row>
    <row r="25" ht="15.75" customHeight="1">
      <c r="A25" s="67" t="s">
        <v>44</v>
      </c>
      <c r="B25" s="55">
        <v>1.5</v>
      </c>
      <c r="C25" s="39">
        <v>0.0</v>
      </c>
      <c r="D25" s="57">
        <f t="shared" si="1"/>
        <v>0</v>
      </c>
      <c r="E25" s="49"/>
      <c r="F25" s="49"/>
      <c r="G25" s="49"/>
      <c r="H25" s="42">
        <f t="shared" si="2"/>
        <v>0</v>
      </c>
      <c r="I25" s="59">
        <f t="shared" si="3"/>
        <v>0</v>
      </c>
      <c r="J25" s="39">
        <f t="shared" si="4"/>
        <v>0</v>
      </c>
      <c r="K25" s="39">
        <f t="shared" si="5"/>
        <v>0</v>
      </c>
      <c r="L25" s="45">
        <f t="shared" si="6"/>
        <v>0</v>
      </c>
      <c r="M25" s="45">
        <f t="shared" si="7"/>
        <v>0</v>
      </c>
      <c r="N25" s="50"/>
      <c r="O25" s="66"/>
      <c r="P25" s="66"/>
      <c r="Q25" s="50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35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8"/>
      <c r="AS25" s="37">
        <f t="shared" si="8"/>
        <v>0</v>
      </c>
    </row>
    <row r="26" ht="15.75" customHeight="1">
      <c r="A26" s="67" t="s">
        <v>45</v>
      </c>
      <c r="B26" s="55">
        <v>1.5</v>
      </c>
      <c r="C26" s="39">
        <v>0.0</v>
      </c>
      <c r="D26" s="57">
        <f t="shared" si="1"/>
        <v>0</v>
      </c>
      <c r="E26" s="49"/>
      <c r="F26" s="49"/>
      <c r="G26" s="49"/>
      <c r="H26" s="42">
        <f t="shared" si="2"/>
        <v>0</v>
      </c>
      <c r="I26" s="59">
        <f t="shared" si="3"/>
        <v>0</v>
      </c>
      <c r="J26" s="39">
        <f t="shared" si="4"/>
        <v>0</v>
      </c>
      <c r="K26" s="39">
        <f t="shared" si="5"/>
        <v>0</v>
      </c>
      <c r="L26" s="45">
        <f t="shared" si="6"/>
        <v>0</v>
      </c>
      <c r="M26" s="45">
        <f t="shared" si="7"/>
        <v>0</v>
      </c>
      <c r="N26" s="50"/>
      <c r="O26" s="66"/>
      <c r="P26" s="66"/>
      <c r="Q26" s="50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35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8"/>
      <c r="AS26" s="37">
        <f t="shared" si="8"/>
        <v>0</v>
      </c>
    </row>
    <row r="27" ht="15.75" customHeight="1">
      <c r="A27" s="68" t="s">
        <v>46</v>
      </c>
      <c r="B27" s="55">
        <v>1.5</v>
      </c>
      <c r="C27" s="69">
        <v>0.0</v>
      </c>
      <c r="D27" s="57">
        <f t="shared" si="1"/>
        <v>0</v>
      </c>
      <c r="E27" s="49"/>
      <c r="F27" s="49"/>
      <c r="G27" s="49"/>
      <c r="H27" s="70">
        <f t="shared" si="2"/>
        <v>0</v>
      </c>
      <c r="I27" s="59">
        <f t="shared" si="3"/>
        <v>0</v>
      </c>
      <c r="J27" s="69">
        <f t="shared" si="4"/>
        <v>0</v>
      </c>
      <c r="K27" s="39">
        <f t="shared" si="5"/>
        <v>0</v>
      </c>
      <c r="L27" s="71">
        <f t="shared" si="6"/>
        <v>0</v>
      </c>
      <c r="M27" s="45">
        <f t="shared" si="7"/>
        <v>0</v>
      </c>
      <c r="N27" s="72"/>
      <c r="O27" s="73"/>
      <c r="P27" s="73"/>
      <c r="Q27" s="72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61"/>
      <c r="AG27" s="74"/>
      <c r="AH27" s="74"/>
      <c r="AI27" s="74"/>
      <c r="AJ27" s="74"/>
      <c r="AK27" s="74"/>
      <c r="AL27" s="74"/>
      <c r="AM27" s="74"/>
      <c r="AN27" s="74"/>
      <c r="AO27" s="74"/>
      <c r="AP27" s="47"/>
      <c r="AQ27" s="74"/>
      <c r="AR27" s="75"/>
      <c r="AS27" s="37">
        <f t="shared" si="8"/>
        <v>0</v>
      </c>
    </row>
    <row r="28" ht="15.75" customHeight="1">
      <c r="A28" s="76" t="s">
        <v>47</v>
      </c>
      <c r="B28" s="52">
        <v>1.056</v>
      </c>
      <c r="C28" s="39">
        <v>0.0</v>
      </c>
      <c r="D28" s="40">
        <f t="shared" si="1"/>
        <v>0</v>
      </c>
      <c r="E28" s="41"/>
      <c r="F28" s="49"/>
      <c r="G28" s="49"/>
      <c r="H28" s="42">
        <f t="shared" si="2"/>
        <v>0</v>
      </c>
      <c r="I28" s="43">
        <f t="shared" si="3"/>
        <v>0</v>
      </c>
      <c r="J28" s="39">
        <f t="shared" si="4"/>
        <v>0</v>
      </c>
      <c r="K28" s="44">
        <f t="shared" si="5"/>
        <v>0</v>
      </c>
      <c r="L28" s="45">
        <f t="shared" si="6"/>
        <v>0</v>
      </c>
      <c r="M28" s="46">
        <f t="shared" si="7"/>
        <v>0</v>
      </c>
      <c r="N28" s="50"/>
      <c r="O28" s="50"/>
      <c r="P28" s="50"/>
      <c r="Q28" s="50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8"/>
      <c r="AS28" s="37">
        <f t="shared" si="8"/>
        <v>0</v>
      </c>
    </row>
    <row r="29" ht="15.75" customHeight="1">
      <c r="A29" s="76" t="s">
        <v>48</v>
      </c>
      <c r="B29" s="52">
        <v>1.056</v>
      </c>
      <c r="C29" s="39">
        <v>0.0</v>
      </c>
      <c r="D29" s="40">
        <f t="shared" si="1"/>
        <v>0</v>
      </c>
      <c r="E29" s="49"/>
      <c r="F29" s="49"/>
      <c r="G29" s="49"/>
      <c r="H29" s="42">
        <f t="shared" si="2"/>
        <v>0</v>
      </c>
      <c r="I29" s="43">
        <f t="shared" si="3"/>
        <v>0</v>
      </c>
      <c r="J29" s="39">
        <f t="shared" si="4"/>
        <v>0</v>
      </c>
      <c r="K29" s="44">
        <f t="shared" si="5"/>
        <v>0</v>
      </c>
      <c r="L29" s="45">
        <f t="shared" si="6"/>
        <v>0</v>
      </c>
      <c r="M29" s="46">
        <f t="shared" si="7"/>
        <v>0</v>
      </c>
      <c r="N29" s="50"/>
      <c r="O29" s="50"/>
      <c r="P29" s="50"/>
      <c r="Q29" s="50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1"/>
      <c r="AP29" s="47"/>
      <c r="AQ29" s="47"/>
      <c r="AR29" s="48"/>
      <c r="AS29" s="37">
        <f t="shared" si="8"/>
        <v>0</v>
      </c>
    </row>
    <row r="30" ht="15.75" customHeight="1">
      <c r="A30" s="77" t="s">
        <v>49</v>
      </c>
      <c r="B30" s="55">
        <v>1.056</v>
      </c>
      <c r="C30" s="56">
        <v>0.0</v>
      </c>
      <c r="D30" s="57">
        <f t="shared" si="1"/>
        <v>0</v>
      </c>
      <c r="E30" s="49"/>
      <c r="F30" s="49"/>
      <c r="G30" s="49"/>
      <c r="H30" s="58">
        <f t="shared" si="2"/>
        <v>0</v>
      </c>
      <c r="I30" s="59">
        <f t="shared" si="3"/>
        <v>0</v>
      </c>
      <c r="J30" s="56">
        <f t="shared" si="4"/>
        <v>0</v>
      </c>
      <c r="K30" s="39">
        <f t="shared" si="5"/>
        <v>0</v>
      </c>
      <c r="L30" s="60">
        <f t="shared" si="6"/>
        <v>0</v>
      </c>
      <c r="M30" s="45">
        <f t="shared" si="7"/>
        <v>0</v>
      </c>
      <c r="N30" s="73"/>
      <c r="O30" s="73"/>
      <c r="P30" s="73"/>
      <c r="Q30" s="73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47"/>
      <c r="AQ30" s="61"/>
      <c r="AR30" s="63"/>
      <c r="AS30" s="37">
        <f t="shared" si="8"/>
        <v>0</v>
      </c>
    </row>
    <row r="31" ht="15.75" customHeight="1">
      <c r="A31" s="78" t="s">
        <v>50</v>
      </c>
      <c r="B31" s="52">
        <v>1.056</v>
      </c>
      <c r="C31" s="39">
        <v>0.0</v>
      </c>
      <c r="D31" s="40">
        <f t="shared" si="1"/>
        <v>0</v>
      </c>
      <c r="E31" s="49"/>
      <c r="F31" s="49"/>
      <c r="G31" s="49"/>
      <c r="H31" s="42">
        <f t="shared" si="2"/>
        <v>0</v>
      </c>
      <c r="I31" s="43">
        <f t="shared" si="3"/>
        <v>0</v>
      </c>
      <c r="J31" s="39">
        <f t="shared" si="4"/>
        <v>0</v>
      </c>
      <c r="K31" s="44">
        <f t="shared" si="5"/>
        <v>0</v>
      </c>
      <c r="L31" s="45">
        <f t="shared" si="6"/>
        <v>0</v>
      </c>
      <c r="M31" s="46">
        <f t="shared" si="7"/>
        <v>0</v>
      </c>
      <c r="N31" s="50"/>
      <c r="O31" s="50"/>
      <c r="P31" s="50"/>
      <c r="Q31" s="50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1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8"/>
      <c r="AS31" s="37">
        <f t="shared" si="8"/>
        <v>0</v>
      </c>
    </row>
    <row r="32" ht="15.75" customHeight="1">
      <c r="A32" s="76" t="s">
        <v>51</v>
      </c>
      <c r="B32" s="52">
        <v>0.8160000000000001</v>
      </c>
      <c r="C32" s="39">
        <v>0.0</v>
      </c>
      <c r="D32" s="40">
        <f t="shared" si="1"/>
        <v>0</v>
      </c>
      <c r="E32" s="49"/>
      <c r="F32" s="49"/>
      <c r="G32" s="49"/>
      <c r="H32" s="42">
        <f t="shared" si="2"/>
        <v>0</v>
      </c>
      <c r="I32" s="43">
        <f t="shared" si="3"/>
        <v>0</v>
      </c>
      <c r="J32" s="39">
        <f t="shared" si="4"/>
        <v>0</v>
      </c>
      <c r="K32" s="44">
        <f t="shared" si="5"/>
        <v>0</v>
      </c>
      <c r="L32" s="45">
        <f t="shared" si="6"/>
        <v>0</v>
      </c>
      <c r="M32" s="46">
        <f t="shared" si="7"/>
        <v>0</v>
      </c>
      <c r="N32" s="50"/>
      <c r="O32" s="50"/>
      <c r="P32" s="50"/>
      <c r="Q32" s="50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8"/>
      <c r="AS32" s="37">
        <f t="shared" si="8"/>
        <v>0</v>
      </c>
    </row>
    <row r="33" ht="15.75" customHeight="1">
      <c r="A33" s="76" t="s">
        <v>52</v>
      </c>
      <c r="B33" s="52">
        <v>0.8160000000000001</v>
      </c>
      <c r="C33" s="39">
        <v>0.0</v>
      </c>
      <c r="D33" s="40">
        <f t="shared" si="1"/>
        <v>0</v>
      </c>
      <c r="E33" s="49"/>
      <c r="F33" s="49"/>
      <c r="G33" s="49"/>
      <c r="H33" s="42">
        <f t="shared" si="2"/>
        <v>0</v>
      </c>
      <c r="I33" s="43">
        <f t="shared" si="3"/>
        <v>0</v>
      </c>
      <c r="J33" s="39">
        <f t="shared" si="4"/>
        <v>0</v>
      </c>
      <c r="K33" s="44">
        <f t="shared" si="5"/>
        <v>0</v>
      </c>
      <c r="L33" s="45">
        <f t="shared" si="6"/>
        <v>0</v>
      </c>
      <c r="M33" s="46">
        <f t="shared" si="7"/>
        <v>0</v>
      </c>
      <c r="N33" s="50"/>
      <c r="O33" s="50"/>
      <c r="P33" s="50"/>
      <c r="Q33" s="50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1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1"/>
      <c r="AP33" s="47"/>
      <c r="AQ33" s="47"/>
      <c r="AR33" s="48"/>
      <c r="AS33" s="37">
        <f t="shared" si="8"/>
        <v>0</v>
      </c>
    </row>
    <row r="34" ht="15.75" customHeight="1">
      <c r="A34" s="79" t="s">
        <v>53</v>
      </c>
      <c r="B34" s="55">
        <v>0.8160000000000001</v>
      </c>
      <c r="C34" s="26">
        <v>0.0</v>
      </c>
      <c r="D34" s="57">
        <f t="shared" si="1"/>
        <v>0</v>
      </c>
      <c r="E34" s="49"/>
      <c r="F34" s="49"/>
      <c r="G34" s="49"/>
      <c r="H34" s="30">
        <f t="shared" si="2"/>
        <v>0</v>
      </c>
      <c r="I34" s="59">
        <f t="shared" si="3"/>
        <v>0</v>
      </c>
      <c r="J34" s="26">
        <f t="shared" si="4"/>
        <v>0</v>
      </c>
      <c r="K34" s="39">
        <f t="shared" si="5"/>
        <v>0</v>
      </c>
      <c r="L34" s="33">
        <f t="shared" si="6"/>
        <v>0</v>
      </c>
      <c r="M34" s="45">
        <f t="shared" si="7"/>
        <v>0</v>
      </c>
      <c r="N34" s="66"/>
      <c r="O34" s="66"/>
      <c r="P34" s="66"/>
      <c r="Q34" s="66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47"/>
      <c r="AQ34" s="35"/>
      <c r="AR34" s="36"/>
      <c r="AS34" s="37">
        <f t="shared" si="8"/>
        <v>0</v>
      </c>
    </row>
    <row r="35" ht="15.75" customHeight="1">
      <c r="A35" s="80" t="s">
        <v>54</v>
      </c>
      <c r="B35" s="55">
        <v>0.8160000000000001</v>
      </c>
      <c r="C35" s="69">
        <v>0.0</v>
      </c>
      <c r="D35" s="57">
        <f t="shared" si="1"/>
        <v>0</v>
      </c>
      <c r="E35" s="49"/>
      <c r="F35" s="49"/>
      <c r="G35" s="49"/>
      <c r="H35" s="70">
        <f t="shared" si="2"/>
        <v>0</v>
      </c>
      <c r="I35" s="59">
        <f t="shared" si="3"/>
        <v>0</v>
      </c>
      <c r="J35" s="69">
        <f t="shared" si="4"/>
        <v>0</v>
      </c>
      <c r="K35" s="39">
        <f t="shared" si="5"/>
        <v>0</v>
      </c>
      <c r="L35" s="71">
        <f t="shared" si="6"/>
        <v>0</v>
      </c>
      <c r="M35" s="45">
        <f t="shared" si="7"/>
        <v>0</v>
      </c>
      <c r="N35" s="72"/>
      <c r="O35" s="73"/>
      <c r="P35" s="73"/>
      <c r="Q35" s="72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81"/>
      <c r="AD35" s="74"/>
      <c r="AE35" s="74"/>
      <c r="AF35" s="61"/>
      <c r="AG35" s="74"/>
      <c r="AH35" s="74"/>
      <c r="AI35" s="74"/>
      <c r="AJ35" s="74"/>
      <c r="AK35" s="74"/>
      <c r="AL35" s="74"/>
      <c r="AM35" s="74"/>
      <c r="AN35" s="74"/>
      <c r="AO35" s="74"/>
      <c r="AP35" s="47"/>
      <c r="AQ35" s="74"/>
      <c r="AR35" s="75"/>
      <c r="AS35" s="37">
        <f t="shared" si="8"/>
        <v>0</v>
      </c>
    </row>
    <row r="36" ht="15.75" customHeight="1">
      <c r="A36" s="24" t="s">
        <v>55</v>
      </c>
      <c r="B36" s="52">
        <v>0.756</v>
      </c>
      <c r="C36" s="39">
        <v>0.0</v>
      </c>
      <c r="D36" s="40">
        <f t="shared" si="1"/>
        <v>0</v>
      </c>
      <c r="E36" s="49"/>
      <c r="F36" s="49"/>
      <c r="G36" s="49"/>
      <c r="H36" s="42">
        <f t="shared" si="2"/>
        <v>0</v>
      </c>
      <c r="I36" s="43">
        <f t="shared" si="3"/>
        <v>0</v>
      </c>
      <c r="J36" s="39">
        <f t="shared" si="4"/>
        <v>0</v>
      </c>
      <c r="K36" s="44">
        <f t="shared" si="5"/>
        <v>0</v>
      </c>
      <c r="L36" s="45">
        <f t="shared" si="6"/>
        <v>0</v>
      </c>
      <c r="M36" s="46">
        <f t="shared" si="7"/>
        <v>0</v>
      </c>
      <c r="N36" s="50"/>
      <c r="O36" s="50"/>
      <c r="P36" s="50"/>
      <c r="Q36" s="50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1"/>
      <c r="AP36" s="47"/>
      <c r="AQ36" s="47"/>
      <c r="AR36" s="48"/>
      <c r="AS36" s="37">
        <f t="shared" si="8"/>
        <v>0</v>
      </c>
    </row>
    <row r="37" ht="15.75" customHeight="1">
      <c r="A37" s="82" t="s">
        <v>56</v>
      </c>
      <c r="B37" s="55">
        <v>0.72</v>
      </c>
      <c r="C37" s="26">
        <v>0.0</v>
      </c>
      <c r="D37" s="57">
        <f t="shared" si="1"/>
        <v>0</v>
      </c>
      <c r="E37" s="49"/>
      <c r="F37" s="49"/>
      <c r="G37" s="49"/>
      <c r="H37" s="30">
        <f t="shared" si="2"/>
        <v>0</v>
      </c>
      <c r="I37" s="59">
        <f t="shared" si="3"/>
        <v>0</v>
      </c>
      <c r="J37" s="26">
        <f t="shared" si="4"/>
        <v>0</v>
      </c>
      <c r="K37" s="39">
        <f t="shared" si="5"/>
        <v>0</v>
      </c>
      <c r="L37" s="33">
        <f t="shared" si="6"/>
        <v>0</v>
      </c>
      <c r="M37" s="45">
        <f t="shared" si="7"/>
        <v>0</v>
      </c>
      <c r="N37" s="66"/>
      <c r="O37" s="66"/>
      <c r="P37" s="66"/>
      <c r="Q37" s="66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47"/>
      <c r="AQ37" s="35"/>
      <c r="AR37" s="36"/>
      <c r="AS37" s="37">
        <f t="shared" si="8"/>
        <v>0</v>
      </c>
    </row>
    <row r="38" ht="15.75" customHeight="1">
      <c r="A38" s="83" t="s">
        <v>57</v>
      </c>
      <c r="B38" s="55">
        <v>0.72</v>
      </c>
      <c r="C38" s="69">
        <v>0.0</v>
      </c>
      <c r="D38" s="57">
        <f t="shared" si="1"/>
        <v>0</v>
      </c>
      <c r="E38" s="49"/>
      <c r="F38" s="49"/>
      <c r="G38" s="49"/>
      <c r="H38" s="70">
        <f t="shared" si="2"/>
        <v>0</v>
      </c>
      <c r="I38" s="59">
        <f t="shared" si="3"/>
        <v>0</v>
      </c>
      <c r="J38" s="69">
        <f t="shared" si="4"/>
        <v>0</v>
      </c>
      <c r="K38" s="39">
        <f t="shared" si="5"/>
        <v>0</v>
      </c>
      <c r="L38" s="71">
        <f t="shared" si="6"/>
        <v>0</v>
      </c>
      <c r="M38" s="45">
        <f t="shared" si="7"/>
        <v>0</v>
      </c>
      <c r="N38" s="72"/>
      <c r="O38" s="73"/>
      <c r="P38" s="73"/>
      <c r="Q38" s="72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61"/>
      <c r="AG38" s="74"/>
      <c r="AH38" s="74"/>
      <c r="AI38" s="74"/>
      <c r="AJ38" s="74"/>
      <c r="AK38" s="74"/>
      <c r="AL38" s="74"/>
      <c r="AM38" s="74"/>
      <c r="AN38" s="74"/>
      <c r="AO38" s="74"/>
      <c r="AP38" s="47"/>
      <c r="AQ38" s="74"/>
      <c r="AR38" s="75"/>
      <c r="AS38" s="37">
        <f t="shared" si="8"/>
        <v>0</v>
      </c>
    </row>
    <row r="39" ht="15.75" customHeight="1">
      <c r="A39" s="24" t="s">
        <v>58</v>
      </c>
      <c r="B39" s="52">
        <v>0.648</v>
      </c>
      <c r="C39" s="39">
        <v>0.0</v>
      </c>
      <c r="D39" s="40">
        <f t="shared" si="1"/>
        <v>0</v>
      </c>
      <c r="E39" s="49"/>
      <c r="F39" s="49"/>
      <c r="G39" s="49"/>
      <c r="H39" s="42">
        <f t="shared" si="2"/>
        <v>0</v>
      </c>
      <c r="I39" s="43">
        <f t="shared" si="3"/>
        <v>0</v>
      </c>
      <c r="J39" s="39">
        <f t="shared" si="4"/>
        <v>0</v>
      </c>
      <c r="K39" s="44">
        <f t="shared" si="5"/>
        <v>0</v>
      </c>
      <c r="L39" s="45">
        <f t="shared" si="6"/>
        <v>0</v>
      </c>
      <c r="M39" s="46">
        <f t="shared" si="7"/>
        <v>0</v>
      </c>
      <c r="N39" s="50"/>
      <c r="O39" s="50"/>
      <c r="P39" s="50"/>
      <c r="Q39" s="50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8"/>
      <c r="AS39" s="37">
        <f t="shared" si="8"/>
        <v>0</v>
      </c>
    </row>
    <row r="40" ht="15.75" customHeight="1">
      <c r="A40" s="84" t="s">
        <v>59</v>
      </c>
      <c r="B40" s="55">
        <v>0.648</v>
      </c>
      <c r="C40" s="56">
        <v>0.0</v>
      </c>
      <c r="D40" s="57">
        <f t="shared" si="1"/>
        <v>0</v>
      </c>
      <c r="E40" s="49"/>
      <c r="F40" s="49"/>
      <c r="G40" s="49"/>
      <c r="H40" s="58">
        <f t="shared" si="2"/>
        <v>0</v>
      </c>
      <c r="I40" s="59">
        <f t="shared" si="3"/>
        <v>0</v>
      </c>
      <c r="J40" s="56">
        <f t="shared" si="4"/>
        <v>0</v>
      </c>
      <c r="K40" s="39">
        <f t="shared" si="5"/>
        <v>0</v>
      </c>
      <c r="L40" s="60">
        <f t="shared" si="6"/>
        <v>0</v>
      </c>
      <c r="M40" s="45">
        <f t="shared" si="7"/>
        <v>0</v>
      </c>
      <c r="N40" s="73"/>
      <c r="O40" s="73"/>
      <c r="P40" s="73"/>
      <c r="Q40" s="73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47"/>
      <c r="AQ40" s="61"/>
      <c r="AR40" s="63"/>
      <c r="AS40" s="37">
        <f t="shared" si="8"/>
        <v>0</v>
      </c>
    </row>
    <row r="41" ht="15.75" customHeight="1">
      <c r="A41" s="24" t="s">
        <v>60</v>
      </c>
      <c r="B41" s="52">
        <v>0.816</v>
      </c>
      <c r="C41" s="39">
        <v>0.0</v>
      </c>
      <c r="D41" s="40">
        <f t="shared" si="1"/>
        <v>0</v>
      </c>
      <c r="E41" s="49"/>
      <c r="F41" s="41"/>
      <c r="G41" s="49"/>
      <c r="H41" s="42">
        <f t="shared" si="2"/>
        <v>0</v>
      </c>
      <c r="I41" s="43">
        <f t="shared" si="3"/>
        <v>0</v>
      </c>
      <c r="J41" s="39">
        <f t="shared" si="4"/>
        <v>0</v>
      </c>
      <c r="K41" s="44">
        <f t="shared" si="5"/>
        <v>0</v>
      </c>
      <c r="L41" s="45">
        <f t="shared" si="6"/>
        <v>0</v>
      </c>
      <c r="M41" s="46">
        <f t="shared" si="7"/>
        <v>0</v>
      </c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1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1"/>
      <c r="AP41" s="47"/>
      <c r="AQ41" s="47"/>
      <c r="AR41" s="48"/>
      <c r="AS41" s="37">
        <f t="shared" si="8"/>
        <v>0</v>
      </c>
    </row>
    <row r="42" ht="15.75" customHeight="1">
      <c r="A42" s="24" t="s">
        <v>61</v>
      </c>
      <c r="B42" s="52">
        <v>0.816</v>
      </c>
      <c r="C42" s="39">
        <v>0.0</v>
      </c>
      <c r="D42" s="40">
        <f t="shared" si="1"/>
        <v>0</v>
      </c>
      <c r="E42" s="49"/>
      <c r="F42" s="49"/>
      <c r="G42" s="49"/>
      <c r="H42" s="42">
        <f t="shared" si="2"/>
        <v>0</v>
      </c>
      <c r="I42" s="43">
        <f t="shared" si="3"/>
        <v>0</v>
      </c>
      <c r="J42" s="39">
        <f t="shared" si="4"/>
        <v>0</v>
      </c>
      <c r="K42" s="44">
        <f t="shared" si="5"/>
        <v>0</v>
      </c>
      <c r="L42" s="45">
        <f t="shared" si="6"/>
        <v>0</v>
      </c>
      <c r="M42" s="46">
        <f t="shared" si="7"/>
        <v>0</v>
      </c>
      <c r="N42" s="50"/>
      <c r="O42" s="50"/>
      <c r="P42" s="50"/>
      <c r="Q42" s="50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1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1"/>
      <c r="AP42" s="47"/>
      <c r="AQ42" s="47"/>
      <c r="AR42" s="48"/>
      <c r="AS42" s="37">
        <f t="shared" si="8"/>
        <v>0</v>
      </c>
    </row>
    <row r="43" ht="15.75" customHeight="1">
      <c r="A43" s="85" t="s">
        <v>62</v>
      </c>
      <c r="B43" s="55">
        <v>0.816</v>
      </c>
      <c r="C43" s="26">
        <v>0.0</v>
      </c>
      <c r="D43" s="57">
        <f t="shared" si="1"/>
        <v>0</v>
      </c>
      <c r="E43" s="49"/>
      <c r="F43" s="49"/>
      <c r="G43" s="49"/>
      <c r="H43" s="30">
        <f t="shared" si="2"/>
        <v>0</v>
      </c>
      <c r="I43" s="59">
        <f t="shared" si="3"/>
        <v>0</v>
      </c>
      <c r="J43" s="26">
        <f t="shared" si="4"/>
        <v>0</v>
      </c>
      <c r="K43" s="39">
        <f t="shared" si="5"/>
        <v>0</v>
      </c>
      <c r="L43" s="33">
        <f t="shared" si="6"/>
        <v>0</v>
      </c>
      <c r="M43" s="45">
        <f t="shared" si="7"/>
        <v>0</v>
      </c>
      <c r="N43" s="66"/>
      <c r="O43" s="66"/>
      <c r="P43" s="66"/>
      <c r="Q43" s="66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28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47"/>
      <c r="AQ43" s="35"/>
      <c r="AR43" s="36"/>
      <c r="AS43" s="37">
        <f t="shared" si="8"/>
        <v>0</v>
      </c>
    </row>
    <row r="44" ht="15.75" customHeight="1">
      <c r="A44" s="24" t="s">
        <v>63</v>
      </c>
      <c r="B44" s="55">
        <v>0.912</v>
      </c>
      <c r="C44" s="39">
        <v>0.0</v>
      </c>
      <c r="D44" s="57">
        <f t="shared" si="1"/>
        <v>0</v>
      </c>
      <c r="E44" s="49"/>
      <c r="F44" s="41"/>
      <c r="G44" s="49"/>
      <c r="H44" s="42">
        <f t="shared" si="2"/>
        <v>0</v>
      </c>
      <c r="I44" s="59">
        <f t="shared" si="3"/>
        <v>0</v>
      </c>
      <c r="J44" s="39">
        <f t="shared" si="4"/>
        <v>0</v>
      </c>
      <c r="K44" s="39">
        <f t="shared" si="5"/>
        <v>0</v>
      </c>
      <c r="L44" s="45">
        <f t="shared" si="6"/>
        <v>0</v>
      </c>
      <c r="M44" s="45">
        <f t="shared" si="7"/>
        <v>0</v>
      </c>
      <c r="N44" s="47"/>
      <c r="O44" s="35"/>
      <c r="P44" s="35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1"/>
      <c r="AD44" s="47"/>
      <c r="AE44" s="47"/>
      <c r="AF44" s="35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8"/>
      <c r="AS44" s="37">
        <f t="shared" si="8"/>
        <v>0</v>
      </c>
    </row>
    <row r="45" ht="15.75" customHeight="1">
      <c r="A45" s="24" t="s">
        <v>64</v>
      </c>
      <c r="B45" s="55">
        <v>0.912</v>
      </c>
      <c r="C45" s="39">
        <v>0.0</v>
      </c>
      <c r="D45" s="57">
        <f t="shared" si="1"/>
        <v>0</v>
      </c>
      <c r="E45" s="49"/>
      <c r="F45" s="49"/>
      <c r="G45" s="49"/>
      <c r="H45" s="42">
        <f t="shared" si="2"/>
        <v>0</v>
      </c>
      <c r="I45" s="59">
        <f t="shared" si="3"/>
        <v>0</v>
      </c>
      <c r="J45" s="39">
        <f t="shared" si="4"/>
        <v>0</v>
      </c>
      <c r="K45" s="39">
        <f t="shared" si="5"/>
        <v>0</v>
      </c>
      <c r="L45" s="45">
        <f t="shared" si="6"/>
        <v>0</v>
      </c>
      <c r="M45" s="45">
        <f t="shared" si="7"/>
        <v>0</v>
      </c>
      <c r="N45" s="50"/>
      <c r="O45" s="66"/>
      <c r="P45" s="66"/>
      <c r="Q45" s="50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1"/>
      <c r="AD45" s="47"/>
      <c r="AE45" s="47"/>
      <c r="AF45" s="35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8"/>
      <c r="AS45" s="37">
        <f t="shared" si="8"/>
        <v>0</v>
      </c>
    </row>
    <row r="46" ht="15.75" customHeight="1">
      <c r="A46" s="86" t="s">
        <v>65</v>
      </c>
      <c r="B46" s="55">
        <v>0.912</v>
      </c>
      <c r="C46" s="39">
        <v>0.0</v>
      </c>
      <c r="D46" s="57">
        <f t="shared" si="1"/>
        <v>0</v>
      </c>
      <c r="E46" s="49"/>
      <c r="F46" s="49"/>
      <c r="G46" s="49"/>
      <c r="H46" s="42">
        <f t="shared" si="2"/>
        <v>0</v>
      </c>
      <c r="I46" s="59">
        <f t="shared" si="3"/>
        <v>0</v>
      </c>
      <c r="J46" s="39">
        <f t="shared" si="4"/>
        <v>0</v>
      </c>
      <c r="K46" s="39">
        <f t="shared" si="5"/>
        <v>0</v>
      </c>
      <c r="L46" s="45">
        <f t="shared" si="6"/>
        <v>0</v>
      </c>
      <c r="M46" s="45">
        <f t="shared" si="7"/>
        <v>0</v>
      </c>
      <c r="N46" s="50"/>
      <c r="O46" s="66"/>
      <c r="P46" s="66"/>
      <c r="Q46" s="50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1"/>
      <c r="AD46" s="47"/>
      <c r="AE46" s="47"/>
      <c r="AF46" s="35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8"/>
      <c r="AS46" s="37">
        <f t="shared" si="8"/>
        <v>0</v>
      </c>
    </row>
    <row r="47" ht="15.75" customHeight="1">
      <c r="A47" s="24" t="s">
        <v>66</v>
      </c>
      <c r="B47" s="55">
        <v>1.488</v>
      </c>
      <c r="C47" s="39">
        <v>0.0</v>
      </c>
      <c r="D47" s="57">
        <f t="shared" si="1"/>
        <v>0</v>
      </c>
      <c r="E47" s="41"/>
      <c r="F47" s="49"/>
      <c r="G47" s="49"/>
      <c r="H47" s="42">
        <f t="shared" si="2"/>
        <v>0</v>
      </c>
      <c r="I47" s="59">
        <f t="shared" si="3"/>
        <v>0</v>
      </c>
      <c r="J47" s="39">
        <f t="shared" si="4"/>
        <v>0</v>
      </c>
      <c r="K47" s="39">
        <f t="shared" si="5"/>
        <v>0</v>
      </c>
      <c r="L47" s="45">
        <f t="shared" si="6"/>
        <v>0</v>
      </c>
      <c r="M47" s="45">
        <f t="shared" si="7"/>
        <v>0</v>
      </c>
      <c r="N47" s="50"/>
      <c r="O47" s="66"/>
      <c r="P47" s="66"/>
      <c r="Q47" s="50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1"/>
      <c r="AD47" s="47"/>
      <c r="AE47" s="47"/>
      <c r="AF47" s="35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8"/>
      <c r="AS47" s="37">
        <f t="shared" si="8"/>
        <v>0</v>
      </c>
    </row>
    <row r="48" ht="15.75" customHeight="1">
      <c r="A48" s="83" t="s">
        <v>67</v>
      </c>
      <c r="B48" s="55">
        <v>1.488</v>
      </c>
      <c r="C48" s="69">
        <v>0.0</v>
      </c>
      <c r="D48" s="57">
        <f t="shared" si="1"/>
        <v>0</v>
      </c>
      <c r="E48" s="49"/>
      <c r="F48" s="49"/>
      <c r="G48" s="49"/>
      <c r="H48" s="70">
        <f t="shared" si="2"/>
        <v>0</v>
      </c>
      <c r="I48" s="59">
        <f t="shared" si="3"/>
        <v>0</v>
      </c>
      <c r="J48" s="69">
        <f t="shared" si="4"/>
        <v>0</v>
      </c>
      <c r="K48" s="39">
        <f t="shared" si="5"/>
        <v>0</v>
      </c>
      <c r="L48" s="71">
        <f t="shared" si="6"/>
        <v>0</v>
      </c>
      <c r="M48" s="45">
        <f t="shared" si="7"/>
        <v>0</v>
      </c>
      <c r="N48" s="72"/>
      <c r="O48" s="73"/>
      <c r="P48" s="73"/>
      <c r="Q48" s="72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61"/>
      <c r="AG48" s="74"/>
      <c r="AH48" s="74"/>
      <c r="AI48" s="74"/>
      <c r="AJ48" s="74"/>
      <c r="AK48" s="74"/>
      <c r="AL48" s="74"/>
      <c r="AM48" s="74"/>
      <c r="AN48" s="74"/>
      <c r="AO48" s="74"/>
      <c r="AP48" s="47"/>
      <c r="AQ48" s="74"/>
      <c r="AR48" s="75"/>
      <c r="AS48" s="37">
        <f t="shared" si="8"/>
        <v>0</v>
      </c>
    </row>
    <row r="49" ht="15.75" customHeight="1">
      <c r="A49" s="24" t="s">
        <v>68</v>
      </c>
      <c r="B49" s="52">
        <v>1.32</v>
      </c>
      <c r="C49" s="39">
        <v>0.0</v>
      </c>
      <c r="D49" s="40">
        <f t="shared" si="1"/>
        <v>0</v>
      </c>
      <c r="E49" s="49"/>
      <c r="F49" s="49"/>
      <c r="G49" s="49"/>
      <c r="H49" s="42">
        <f t="shared" si="2"/>
        <v>0</v>
      </c>
      <c r="I49" s="43">
        <f t="shared" si="3"/>
        <v>0</v>
      </c>
      <c r="J49" s="39">
        <f t="shared" si="4"/>
        <v>0</v>
      </c>
      <c r="K49" s="44">
        <f t="shared" si="5"/>
        <v>0</v>
      </c>
      <c r="L49" s="45">
        <f t="shared" si="6"/>
        <v>0</v>
      </c>
      <c r="M49" s="46">
        <f t="shared" si="7"/>
        <v>0</v>
      </c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1"/>
      <c r="AP49" s="47"/>
      <c r="AQ49" s="47"/>
      <c r="AR49" s="48"/>
      <c r="AS49" s="37">
        <f t="shared" si="8"/>
        <v>0</v>
      </c>
    </row>
    <row r="50" ht="15.75" customHeight="1">
      <c r="A50" s="24" t="s">
        <v>69</v>
      </c>
      <c r="B50" s="52">
        <v>1.32</v>
      </c>
      <c r="C50" s="39">
        <v>0.0</v>
      </c>
      <c r="D50" s="40">
        <f t="shared" si="1"/>
        <v>0</v>
      </c>
      <c r="E50" s="49"/>
      <c r="F50" s="49"/>
      <c r="G50" s="49"/>
      <c r="H50" s="42">
        <f t="shared" si="2"/>
        <v>0</v>
      </c>
      <c r="I50" s="43">
        <f t="shared" si="3"/>
        <v>0</v>
      </c>
      <c r="J50" s="39">
        <f t="shared" si="4"/>
        <v>0</v>
      </c>
      <c r="K50" s="44">
        <f t="shared" si="5"/>
        <v>0</v>
      </c>
      <c r="L50" s="45">
        <f t="shared" si="6"/>
        <v>0</v>
      </c>
      <c r="M50" s="46">
        <f t="shared" si="7"/>
        <v>0</v>
      </c>
      <c r="N50" s="50"/>
      <c r="O50" s="50"/>
      <c r="P50" s="50"/>
      <c r="Q50" s="50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1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1"/>
      <c r="AP50" s="47"/>
      <c r="AQ50" s="47"/>
      <c r="AR50" s="48"/>
      <c r="AS50" s="37">
        <f t="shared" si="8"/>
        <v>0</v>
      </c>
    </row>
    <row r="51" ht="15.75" customHeight="1">
      <c r="A51" s="87" t="s">
        <v>70</v>
      </c>
      <c r="B51" s="55">
        <v>0.8</v>
      </c>
      <c r="C51" s="26">
        <v>0.0</v>
      </c>
      <c r="D51" s="57">
        <f t="shared" si="1"/>
        <v>0</v>
      </c>
      <c r="E51" s="49"/>
      <c r="F51" s="49"/>
      <c r="G51" s="49"/>
      <c r="H51" s="30">
        <f t="shared" si="2"/>
        <v>0</v>
      </c>
      <c r="I51" s="59">
        <f t="shared" si="3"/>
        <v>0</v>
      </c>
      <c r="J51" s="26">
        <f t="shared" si="4"/>
        <v>0</v>
      </c>
      <c r="K51" s="39">
        <f t="shared" si="5"/>
        <v>0</v>
      </c>
      <c r="L51" s="33">
        <f t="shared" si="6"/>
        <v>0</v>
      </c>
      <c r="M51" s="45">
        <f t="shared" si="7"/>
        <v>0</v>
      </c>
      <c r="N51" s="66"/>
      <c r="O51" s="66"/>
      <c r="P51" s="66"/>
      <c r="Q51" s="66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47"/>
      <c r="AQ51" s="35"/>
      <c r="AR51" s="36"/>
      <c r="AS51" s="37">
        <f t="shared" si="8"/>
        <v>0</v>
      </c>
    </row>
    <row r="52" ht="15.75" customHeight="1">
      <c r="A52" s="88" t="s">
        <v>71</v>
      </c>
      <c r="B52" s="55">
        <v>1.104</v>
      </c>
      <c r="C52" s="39">
        <v>0.0</v>
      </c>
      <c r="D52" s="57">
        <f t="shared" si="1"/>
        <v>0</v>
      </c>
      <c r="E52" s="49"/>
      <c r="F52" s="49"/>
      <c r="G52" s="49"/>
      <c r="H52" s="42">
        <f t="shared" si="2"/>
        <v>0</v>
      </c>
      <c r="I52" s="59">
        <f t="shared" si="3"/>
        <v>0</v>
      </c>
      <c r="J52" s="39">
        <f t="shared" si="4"/>
        <v>0</v>
      </c>
      <c r="K52" s="39">
        <f t="shared" si="5"/>
        <v>0</v>
      </c>
      <c r="L52" s="45">
        <f t="shared" si="6"/>
        <v>0</v>
      </c>
      <c r="M52" s="45">
        <f t="shared" si="7"/>
        <v>0</v>
      </c>
      <c r="N52" s="50"/>
      <c r="O52" s="66"/>
      <c r="P52" s="66"/>
      <c r="Q52" s="50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35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8"/>
      <c r="AS52" s="37">
        <f t="shared" si="8"/>
        <v>0</v>
      </c>
    </row>
    <row r="53" ht="15.75" customHeight="1">
      <c r="A53" s="88" t="s">
        <v>72</v>
      </c>
      <c r="B53" s="55">
        <v>1.728</v>
      </c>
      <c r="C53" s="39">
        <v>0.0</v>
      </c>
      <c r="D53" s="57">
        <f t="shared" si="1"/>
        <v>0</v>
      </c>
      <c r="E53" s="49"/>
      <c r="F53" s="49"/>
      <c r="G53" s="49"/>
      <c r="H53" s="42">
        <f t="shared" si="2"/>
        <v>0</v>
      </c>
      <c r="I53" s="59">
        <f t="shared" si="3"/>
        <v>0</v>
      </c>
      <c r="J53" s="39">
        <f t="shared" si="4"/>
        <v>0</v>
      </c>
      <c r="K53" s="39">
        <f t="shared" si="5"/>
        <v>0</v>
      </c>
      <c r="L53" s="45">
        <f t="shared" si="6"/>
        <v>0</v>
      </c>
      <c r="M53" s="45">
        <f t="shared" si="7"/>
        <v>0</v>
      </c>
      <c r="N53" s="50"/>
      <c r="O53" s="66"/>
      <c r="P53" s="66"/>
      <c r="Q53" s="50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35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8"/>
      <c r="AS53" s="37">
        <f t="shared" si="8"/>
        <v>0</v>
      </c>
    </row>
    <row r="54" ht="15.75" customHeight="1">
      <c r="A54" s="88" t="s">
        <v>73</v>
      </c>
      <c r="B54" s="55">
        <v>1.04</v>
      </c>
      <c r="C54" s="39">
        <v>0.0</v>
      </c>
      <c r="D54" s="57">
        <f t="shared" si="1"/>
        <v>0</v>
      </c>
      <c r="E54" s="49"/>
      <c r="F54" s="49"/>
      <c r="G54" s="49"/>
      <c r="H54" s="42">
        <f t="shared" si="2"/>
        <v>0</v>
      </c>
      <c r="I54" s="59">
        <f t="shared" si="3"/>
        <v>0</v>
      </c>
      <c r="J54" s="39">
        <f t="shared" si="4"/>
        <v>0</v>
      </c>
      <c r="K54" s="39">
        <f t="shared" si="5"/>
        <v>0</v>
      </c>
      <c r="L54" s="45">
        <f t="shared" si="6"/>
        <v>0</v>
      </c>
      <c r="M54" s="45">
        <f t="shared" si="7"/>
        <v>0</v>
      </c>
      <c r="N54" s="50"/>
      <c r="O54" s="66"/>
      <c r="P54" s="66"/>
      <c r="Q54" s="50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35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8"/>
      <c r="AS54" s="37">
        <f t="shared" si="8"/>
        <v>0</v>
      </c>
    </row>
    <row r="55" ht="15.75" customHeight="1">
      <c r="A55" s="88" t="s">
        <v>74</v>
      </c>
      <c r="B55" s="55">
        <v>1.68</v>
      </c>
      <c r="C55" s="39">
        <v>0.0</v>
      </c>
      <c r="D55" s="57">
        <f t="shared" si="1"/>
        <v>0</v>
      </c>
      <c r="E55" s="49"/>
      <c r="F55" s="49"/>
      <c r="G55" s="49"/>
      <c r="H55" s="42">
        <f t="shared" si="2"/>
        <v>0</v>
      </c>
      <c r="I55" s="59">
        <f t="shared" si="3"/>
        <v>0</v>
      </c>
      <c r="J55" s="39">
        <f t="shared" si="4"/>
        <v>0</v>
      </c>
      <c r="K55" s="39">
        <f t="shared" si="5"/>
        <v>0</v>
      </c>
      <c r="L55" s="45">
        <f t="shared" si="6"/>
        <v>0</v>
      </c>
      <c r="M55" s="45">
        <f t="shared" si="7"/>
        <v>0</v>
      </c>
      <c r="N55" s="50"/>
      <c r="O55" s="66"/>
      <c r="P55" s="66"/>
      <c r="Q55" s="50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35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8"/>
      <c r="AS55" s="37">
        <f t="shared" si="8"/>
        <v>0</v>
      </c>
    </row>
    <row r="56" ht="15.75" customHeight="1">
      <c r="A56" s="24" t="s">
        <v>75</v>
      </c>
      <c r="B56" s="55">
        <v>0.576</v>
      </c>
      <c r="C56" s="39">
        <v>0.0</v>
      </c>
      <c r="D56" s="57">
        <f t="shared" si="1"/>
        <v>0</v>
      </c>
      <c r="E56" s="49"/>
      <c r="F56" s="49"/>
      <c r="G56" s="49"/>
      <c r="H56" s="42">
        <f t="shared" si="2"/>
        <v>0</v>
      </c>
      <c r="I56" s="59">
        <f t="shared" si="3"/>
        <v>0</v>
      </c>
      <c r="J56" s="39">
        <f t="shared" si="4"/>
        <v>0</v>
      </c>
      <c r="K56" s="39">
        <f t="shared" si="5"/>
        <v>0</v>
      </c>
      <c r="L56" s="45">
        <f t="shared" si="6"/>
        <v>0</v>
      </c>
      <c r="M56" s="45">
        <f t="shared" si="7"/>
        <v>0</v>
      </c>
      <c r="N56" s="50"/>
      <c r="O56" s="66"/>
      <c r="P56" s="66"/>
      <c r="Q56" s="50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35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8"/>
      <c r="AS56" s="37">
        <f t="shared" si="8"/>
        <v>0</v>
      </c>
    </row>
    <row r="57" ht="15.75" customHeight="1">
      <c r="A57" s="83" t="s">
        <v>76</v>
      </c>
      <c r="B57" s="55">
        <v>0.624</v>
      </c>
      <c r="C57" s="69">
        <v>0.0</v>
      </c>
      <c r="D57" s="57">
        <f t="shared" si="1"/>
        <v>0</v>
      </c>
      <c r="E57" s="41"/>
      <c r="F57" s="49"/>
      <c r="G57" s="49"/>
      <c r="H57" s="70">
        <f t="shared" si="2"/>
        <v>0</v>
      </c>
      <c r="I57" s="59">
        <f t="shared" si="3"/>
        <v>0</v>
      </c>
      <c r="J57" s="69">
        <f t="shared" si="4"/>
        <v>0</v>
      </c>
      <c r="K57" s="39">
        <f t="shared" si="5"/>
        <v>0</v>
      </c>
      <c r="L57" s="71">
        <f t="shared" si="6"/>
        <v>0</v>
      </c>
      <c r="M57" s="45">
        <f t="shared" si="7"/>
        <v>0</v>
      </c>
      <c r="N57" s="72"/>
      <c r="O57" s="73"/>
      <c r="P57" s="73"/>
      <c r="Q57" s="72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61"/>
      <c r="AG57" s="74"/>
      <c r="AH57" s="74"/>
      <c r="AI57" s="74"/>
      <c r="AJ57" s="74"/>
      <c r="AK57" s="74"/>
      <c r="AL57" s="74"/>
      <c r="AM57" s="74"/>
      <c r="AN57" s="74"/>
      <c r="AO57" s="74"/>
      <c r="AP57" s="47"/>
      <c r="AQ57" s="74"/>
      <c r="AR57" s="75"/>
      <c r="AS57" s="37">
        <f t="shared" si="8"/>
        <v>0</v>
      </c>
    </row>
    <row r="58" ht="15.75" customHeight="1">
      <c r="A58" s="24" t="s">
        <v>77</v>
      </c>
      <c r="B58" s="52">
        <v>0.696</v>
      </c>
      <c r="C58" s="39">
        <v>0.0</v>
      </c>
      <c r="D58" s="40">
        <f t="shared" si="1"/>
        <v>0</v>
      </c>
      <c r="E58" s="49"/>
      <c r="F58" s="49"/>
      <c r="G58" s="49"/>
      <c r="H58" s="42">
        <f t="shared" si="2"/>
        <v>0</v>
      </c>
      <c r="I58" s="43">
        <f t="shared" si="3"/>
        <v>0</v>
      </c>
      <c r="J58" s="39">
        <f t="shared" si="4"/>
        <v>0</v>
      </c>
      <c r="K58" s="44">
        <f t="shared" si="5"/>
        <v>0</v>
      </c>
      <c r="L58" s="45">
        <f t="shared" si="6"/>
        <v>0</v>
      </c>
      <c r="M58" s="46">
        <f t="shared" si="7"/>
        <v>0</v>
      </c>
      <c r="N58" s="50"/>
      <c r="O58" s="50"/>
      <c r="P58" s="50"/>
      <c r="Q58" s="50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1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8"/>
      <c r="AS58" s="37">
        <f t="shared" si="8"/>
        <v>0</v>
      </c>
    </row>
    <row r="59" ht="15.75" customHeight="1">
      <c r="A59" s="84" t="s">
        <v>78</v>
      </c>
      <c r="B59" s="55">
        <v>0.624</v>
      </c>
      <c r="C59" s="56">
        <v>0.0</v>
      </c>
      <c r="D59" s="57">
        <f t="shared" si="1"/>
        <v>0</v>
      </c>
      <c r="E59" s="49"/>
      <c r="F59" s="49"/>
      <c r="G59" s="49"/>
      <c r="H59" s="58">
        <f t="shared" si="2"/>
        <v>0</v>
      </c>
      <c r="I59" s="59">
        <f t="shared" si="3"/>
        <v>0</v>
      </c>
      <c r="J59" s="56">
        <f t="shared" si="4"/>
        <v>0</v>
      </c>
      <c r="K59" s="39">
        <f t="shared" si="5"/>
        <v>0</v>
      </c>
      <c r="L59" s="60">
        <f t="shared" si="6"/>
        <v>0</v>
      </c>
      <c r="M59" s="45">
        <f t="shared" si="7"/>
        <v>0</v>
      </c>
      <c r="N59" s="73"/>
      <c r="O59" s="73"/>
      <c r="P59" s="73"/>
      <c r="Q59" s="73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2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47"/>
      <c r="AQ59" s="61"/>
      <c r="AR59" s="63"/>
      <c r="AS59" s="37">
        <f t="shared" si="8"/>
        <v>0</v>
      </c>
    </row>
    <row r="60" ht="15.75" customHeight="1">
      <c r="A60" s="24" t="s">
        <v>79</v>
      </c>
      <c r="B60" s="52">
        <v>0.672</v>
      </c>
      <c r="C60" s="39">
        <v>0.0</v>
      </c>
      <c r="D60" s="40">
        <f t="shared" si="1"/>
        <v>0</v>
      </c>
      <c r="E60" s="49"/>
      <c r="F60" s="49"/>
      <c r="G60" s="49"/>
      <c r="H60" s="42">
        <f t="shared" si="2"/>
        <v>0</v>
      </c>
      <c r="I60" s="43">
        <f t="shared" si="3"/>
        <v>0</v>
      </c>
      <c r="J60" s="39">
        <f t="shared" si="4"/>
        <v>0</v>
      </c>
      <c r="K60" s="44">
        <f t="shared" si="5"/>
        <v>0</v>
      </c>
      <c r="L60" s="45">
        <f t="shared" si="6"/>
        <v>0</v>
      </c>
      <c r="M60" s="46">
        <f t="shared" si="7"/>
        <v>0</v>
      </c>
      <c r="N60" s="50"/>
      <c r="O60" s="50"/>
      <c r="P60" s="50"/>
      <c r="Q60" s="50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1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8"/>
      <c r="AS60" s="37">
        <f t="shared" si="8"/>
        <v>0</v>
      </c>
    </row>
    <row r="61" ht="15.75" customHeight="1">
      <c r="A61" s="82" t="s">
        <v>80</v>
      </c>
      <c r="B61" s="55">
        <v>0.696</v>
      </c>
      <c r="C61" s="26">
        <v>0.0</v>
      </c>
      <c r="D61" s="57">
        <f t="shared" si="1"/>
        <v>0</v>
      </c>
      <c r="E61" s="49"/>
      <c r="F61" s="49"/>
      <c r="G61" s="49"/>
      <c r="H61" s="30">
        <f t="shared" si="2"/>
        <v>0</v>
      </c>
      <c r="I61" s="59">
        <f t="shared" si="3"/>
        <v>0</v>
      </c>
      <c r="J61" s="26">
        <f t="shared" si="4"/>
        <v>0</v>
      </c>
      <c r="K61" s="39">
        <f t="shared" si="5"/>
        <v>0</v>
      </c>
      <c r="L61" s="33">
        <f t="shared" si="6"/>
        <v>0</v>
      </c>
      <c r="M61" s="45">
        <f t="shared" si="7"/>
        <v>0</v>
      </c>
      <c r="N61" s="66"/>
      <c r="O61" s="66"/>
      <c r="P61" s="66"/>
      <c r="Q61" s="66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28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47"/>
      <c r="AQ61" s="35"/>
      <c r="AR61" s="36"/>
      <c r="AS61" s="37">
        <f t="shared" si="8"/>
        <v>0</v>
      </c>
    </row>
    <row r="62" ht="15.75" customHeight="1">
      <c r="A62" s="83" t="s">
        <v>81</v>
      </c>
      <c r="B62" s="55">
        <v>0.972</v>
      </c>
      <c r="C62" s="69">
        <v>0.0</v>
      </c>
      <c r="D62" s="57">
        <f t="shared" si="1"/>
        <v>0</v>
      </c>
      <c r="E62" s="49"/>
      <c r="F62" s="49"/>
      <c r="G62" s="49"/>
      <c r="H62" s="70">
        <f t="shared" si="2"/>
        <v>0</v>
      </c>
      <c r="I62" s="59">
        <f t="shared" si="3"/>
        <v>0</v>
      </c>
      <c r="J62" s="69">
        <f t="shared" si="4"/>
        <v>0</v>
      </c>
      <c r="K62" s="39">
        <f t="shared" si="5"/>
        <v>0</v>
      </c>
      <c r="L62" s="71">
        <f t="shared" si="6"/>
        <v>0</v>
      </c>
      <c r="M62" s="45">
        <f t="shared" si="7"/>
        <v>0</v>
      </c>
      <c r="N62" s="72"/>
      <c r="O62" s="73"/>
      <c r="P62" s="73"/>
      <c r="Q62" s="72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81"/>
      <c r="AD62" s="74"/>
      <c r="AE62" s="74"/>
      <c r="AF62" s="61"/>
      <c r="AG62" s="74"/>
      <c r="AH62" s="74"/>
      <c r="AI62" s="74"/>
      <c r="AJ62" s="74"/>
      <c r="AK62" s="74"/>
      <c r="AL62" s="74"/>
      <c r="AM62" s="74"/>
      <c r="AN62" s="74"/>
      <c r="AO62" s="74"/>
      <c r="AP62" s="47"/>
      <c r="AQ62" s="74"/>
      <c r="AR62" s="75"/>
      <c r="AS62" s="37">
        <f t="shared" si="8"/>
        <v>0</v>
      </c>
    </row>
    <row r="63" ht="15.75" customHeight="1">
      <c r="A63" s="24" t="s">
        <v>82</v>
      </c>
      <c r="B63" s="52">
        <v>1.08</v>
      </c>
      <c r="C63" s="39">
        <v>0.0</v>
      </c>
      <c r="D63" s="40">
        <f t="shared" si="1"/>
        <v>0</v>
      </c>
      <c r="E63" s="49"/>
      <c r="F63" s="49"/>
      <c r="G63" s="49"/>
      <c r="H63" s="42">
        <f t="shared" si="2"/>
        <v>0</v>
      </c>
      <c r="I63" s="43">
        <f t="shared" si="3"/>
        <v>0</v>
      </c>
      <c r="J63" s="39">
        <f t="shared" si="4"/>
        <v>0</v>
      </c>
      <c r="K63" s="44">
        <f t="shared" si="5"/>
        <v>0</v>
      </c>
      <c r="L63" s="45">
        <f t="shared" si="6"/>
        <v>0</v>
      </c>
      <c r="M63" s="46">
        <f t="shared" si="7"/>
        <v>0</v>
      </c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8"/>
      <c r="AS63" s="37">
        <f t="shared" si="8"/>
        <v>0</v>
      </c>
    </row>
    <row r="64" ht="15.75" customHeight="1">
      <c r="A64" s="82" t="s">
        <v>83</v>
      </c>
      <c r="B64" s="55">
        <v>0.9</v>
      </c>
      <c r="C64" s="26">
        <v>0.0</v>
      </c>
      <c r="D64" s="57">
        <f t="shared" si="1"/>
        <v>0</v>
      </c>
      <c r="E64" s="49"/>
      <c r="F64" s="49"/>
      <c r="G64" s="49"/>
      <c r="H64" s="30">
        <f t="shared" si="2"/>
        <v>0</v>
      </c>
      <c r="I64" s="59">
        <f t="shared" si="3"/>
        <v>0</v>
      </c>
      <c r="J64" s="26">
        <f t="shared" si="4"/>
        <v>0</v>
      </c>
      <c r="K64" s="39">
        <f t="shared" si="5"/>
        <v>0</v>
      </c>
      <c r="L64" s="33">
        <f t="shared" si="6"/>
        <v>0</v>
      </c>
      <c r="M64" s="45">
        <f t="shared" si="7"/>
        <v>0</v>
      </c>
      <c r="N64" s="66"/>
      <c r="O64" s="66"/>
      <c r="P64" s="66"/>
      <c r="Q64" s="66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47"/>
      <c r="AQ64" s="35"/>
      <c r="AR64" s="36"/>
      <c r="AS64" s="37">
        <f t="shared" si="8"/>
        <v>0</v>
      </c>
    </row>
    <row r="65" ht="15.75" customHeight="1">
      <c r="A65" s="24" t="s">
        <v>84</v>
      </c>
      <c r="B65" s="89">
        <v>0.972</v>
      </c>
      <c r="C65" s="39">
        <v>0.0</v>
      </c>
      <c r="D65" s="57">
        <f t="shared" si="1"/>
        <v>0</v>
      </c>
      <c r="E65" s="49"/>
      <c r="F65" s="49"/>
      <c r="G65" s="49"/>
      <c r="H65" s="42">
        <f t="shared" si="2"/>
        <v>0</v>
      </c>
      <c r="I65" s="59">
        <f t="shared" si="3"/>
        <v>0</v>
      </c>
      <c r="J65" s="39">
        <f t="shared" si="4"/>
        <v>0</v>
      </c>
      <c r="K65" s="39">
        <f t="shared" si="5"/>
        <v>0</v>
      </c>
      <c r="L65" s="45">
        <f t="shared" si="6"/>
        <v>0</v>
      </c>
      <c r="M65" s="45">
        <f t="shared" si="7"/>
        <v>0</v>
      </c>
      <c r="N65" s="50"/>
      <c r="O65" s="66"/>
      <c r="P65" s="66"/>
      <c r="Q65" s="50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35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8"/>
      <c r="AS65" s="37">
        <f t="shared" si="8"/>
        <v>0</v>
      </c>
    </row>
    <row r="66" ht="15.75" customHeight="1">
      <c r="A66" s="24" t="s">
        <v>85</v>
      </c>
      <c r="B66" s="55">
        <v>1.488</v>
      </c>
      <c r="C66" s="39">
        <v>0.0</v>
      </c>
      <c r="D66" s="57">
        <f t="shared" si="1"/>
        <v>0</v>
      </c>
      <c r="E66" s="49"/>
      <c r="F66" s="49"/>
      <c r="G66" s="49"/>
      <c r="H66" s="42">
        <f t="shared" si="2"/>
        <v>0</v>
      </c>
      <c r="I66" s="59">
        <f t="shared" si="3"/>
        <v>0</v>
      </c>
      <c r="J66" s="39">
        <f t="shared" si="4"/>
        <v>0</v>
      </c>
      <c r="K66" s="39">
        <f t="shared" si="5"/>
        <v>0</v>
      </c>
      <c r="L66" s="45">
        <f t="shared" si="6"/>
        <v>0</v>
      </c>
      <c r="M66" s="45">
        <f t="shared" si="7"/>
        <v>0</v>
      </c>
      <c r="N66" s="50"/>
      <c r="O66" s="66"/>
      <c r="P66" s="66"/>
      <c r="Q66" s="50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35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8"/>
      <c r="AS66" s="37">
        <f t="shared" si="8"/>
        <v>0</v>
      </c>
    </row>
    <row r="67" ht="15.75" customHeight="1">
      <c r="A67" s="83" t="s">
        <v>86</v>
      </c>
      <c r="B67" s="90">
        <v>1.488</v>
      </c>
      <c r="C67" s="69">
        <v>0.0</v>
      </c>
      <c r="D67" s="91">
        <f t="shared" si="1"/>
        <v>0</v>
      </c>
      <c r="E67" s="92"/>
      <c r="F67" s="92"/>
      <c r="G67" s="92"/>
      <c r="H67" s="70">
        <f t="shared" si="2"/>
        <v>0</v>
      </c>
      <c r="I67" s="93">
        <f t="shared" si="3"/>
        <v>0</v>
      </c>
      <c r="J67" s="69">
        <f t="shared" si="4"/>
        <v>0</v>
      </c>
      <c r="K67" s="69">
        <f t="shared" si="5"/>
        <v>0</v>
      </c>
      <c r="L67" s="71">
        <f t="shared" si="6"/>
        <v>0</v>
      </c>
      <c r="M67" s="71">
        <f t="shared" si="7"/>
        <v>0</v>
      </c>
      <c r="N67" s="72"/>
      <c r="O67" s="73"/>
      <c r="P67" s="73"/>
      <c r="Q67" s="72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61"/>
      <c r="AG67" s="74"/>
      <c r="AH67" s="74"/>
      <c r="AI67" s="74"/>
      <c r="AJ67" s="74"/>
      <c r="AK67" s="74"/>
      <c r="AL67" s="74"/>
      <c r="AM67" s="74"/>
      <c r="AN67" s="74"/>
      <c r="AO67" s="74"/>
      <c r="AP67" s="47"/>
      <c r="AQ67" s="74"/>
      <c r="AR67" s="75"/>
      <c r="AS67" s="37">
        <f t="shared" si="8"/>
        <v>0</v>
      </c>
    </row>
    <row r="68" ht="15.75" customHeight="1">
      <c r="A68" s="94" t="s">
        <v>14</v>
      </c>
      <c r="B68" s="95"/>
      <c r="C68" s="96">
        <f t="shared" ref="C68:AS68" si="9">SUM(C4:C67)</f>
        <v>0</v>
      </c>
      <c r="D68" s="97">
        <f t="shared" si="9"/>
        <v>0</v>
      </c>
      <c r="E68" s="98">
        <f t="shared" si="9"/>
        <v>0</v>
      </c>
      <c r="F68" s="99">
        <f t="shared" si="9"/>
        <v>0</v>
      </c>
      <c r="G68" s="99">
        <f t="shared" si="9"/>
        <v>0</v>
      </c>
      <c r="H68" s="100">
        <f t="shared" si="9"/>
        <v>0</v>
      </c>
      <c r="I68" s="101">
        <f t="shared" si="9"/>
        <v>0</v>
      </c>
      <c r="J68" s="100">
        <f t="shared" si="9"/>
        <v>0</v>
      </c>
      <c r="K68" s="101">
        <f t="shared" si="9"/>
        <v>0</v>
      </c>
      <c r="L68" s="100">
        <f t="shared" si="9"/>
        <v>0</v>
      </c>
      <c r="M68" s="97">
        <f t="shared" si="9"/>
        <v>0</v>
      </c>
      <c r="N68" s="102">
        <f t="shared" si="9"/>
        <v>0</v>
      </c>
      <c r="O68" s="102">
        <f t="shared" si="9"/>
        <v>0</v>
      </c>
      <c r="P68" s="102">
        <f t="shared" si="9"/>
        <v>0</v>
      </c>
      <c r="Q68" s="102">
        <f t="shared" si="9"/>
        <v>0</v>
      </c>
      <c r="R68" s="102">
        <f t="shared" si="9"/>
        <v>0</v>
      </c>
      <c r="S68" s="102">
        <f t="shared" si="9"/>
        <v>0</v>
      </c>
      <c r="T68" s="102">
        <f t="shared" si="9"/>
        <v>0</v>
      </c>
      <c r="U68" s="102">
        <f t="shared" si="9"/>
        <v>0</v>
      </c>
      <c r="V68" s="102">
        <f t="shared" si="9"/>
        <v>0</v>
      </c>
      <c r="W68" s="102">
        <f t="shared" si="9"/>
        <v>0</v>
      </c>
      <c r="X68" s="102">
        <f t="shared" si="9"/>
        <v>0</v>
      </c>
      <c r="Y68" s="102">
        <f t="shared" si="9"/>
        <v>0</v>
      </c>
      <c r="Z68" s="102">
        <f t="shared" si="9"/>
        <v>0</v>
      </c>
      <c r="AA68" s="102">
        <f t="shared" si="9"/>
        <v>0</v>
      </c>
      <c r="AB68" s="102">
        <f t="shared" si="9"/>
        <v>0</v>
      </c>
      <c r="AC68" s="102">
        <f t="shared" si="9"/>
        <v>0</v>
      </c>
      <c r="AD68" s="102">
        <f t="shared" si="9"/>
        <v>0</v>
      </c>
      <c r="AE68" s="102">
        <f t="shared" si="9"/>
        <v>0</v>
      </c>
      <c r="AF68" s="102">
        <f t="shared" si="9"/>
        <v>0</v>
      </c>
      <c r="AG68" s="102">
        <f t="shared" si="9"/>
        <v>0</v>
      </c>
      <c r="AH68" s="102">
        <f t="shared" si="9"/>
        <v>0</v>
      </c>
      <c r="AI68" s="102">
        <f t="shared" si="9"/>
        <v>0</v>
      </c>
      <c r="AJ68" s="102">
        <f t="shared" si="9"/>
        <v>0</v>
      </c>
      <c r="AK68" s="102">
        <f t="shared" si="9"/>
        <v>0</v>
      </c>
      <c r="AL68" s="102">
        <f t="shared" si="9"/>
        <v>0</v>
      </c>
      <c r="AM68" s="102">
        <f t="shared" si="9"/>
        <v>0</v>
      </c>
      <c r="AN68" s="102">
        <f t="shared" si="9"/>
        <v>0</v>
      </c>
      <c r="AO68" s="102">
        <f t="shared" si="9"/>
        <v>0</v>
      </c>
      <c r="AP68" s="102">
        <f t="shared" si="9"/>
        <v>0</v>
      </c>
      <c r="AQ68" s="102">
        <f t="shared" si="9"/>
        <v>0</v>
      </c>
      <c r="AR68" s="103">
        <f t="shared" si="9"/>
        <v>0</v>
      </c>
      <c r="AS68" s="102">
        <f t="shared" si="9"/>
        <v>0</v>
      </c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ht="15.75" customHeight="1">
      <c r="A70" s="2"/>
      <c r="B70" s="104" t="s">
        <v>87</v>
      </c>
      <c r="C70" s="105">
        <f t="shared" ref="C70:AS70" si="10">SUM(C4:C38)</f>
        <v>0</v>
      </c>
      <c r="D70" s="105">
        <f t="shared" si="10"/>
        <v>0</v>
      </c>
      <c r="E70" s="105">
        <f t="shared" si="10"/>
        <v>0</v>
      </c>
      <c r="F70" s="105">
        <f t="shared" si="10"/>
        <v>0</v>
      </c>
      <c r="G70" s="105">
        <f t="shared" si="10"/>
        <v>0</v>
      </c>
      <c r="H70" s="105">
        <f t="shared" si="10"/>
        <v>0</v>
      </c>
      <c r="I70" s="105">
        <f t="shared" si="10"/>
        <v>0</v>
      </c>
      <c r="J70" s="105">
        <f t="shared" si="10"/>
        <v>0</v>
      </c>
      <c r="K70" s="105">
        <f t="shared" si="10"/>
        <v>0</v>
      </c>
      <c r="L70" s="105">
        <f t="shared" si="10"/>
        <v>0</v>
      </c>
      <c r="M70" s="106">
        <f t="shared" si="10"/>
        <v>0</v>
      </c>
      <c r="N70" s="105">
        <f t="shared" si="10"/>
        <v>0</v>
      </c>
      <c r="O70" s="105">
        <f t="shared" si="10"/>
        <v>0</v>
      </c>
      <c r="P70" s="105">
        <f t="shared" si="10"/>
        <v>0</v>
      </c>
      <c r="Q70" s="105">
        <f t="shared" si="10"/>
        <v>0</v>
      </c>
      <c r="R70" s="105">
        <f t="shared" si="10"/>
        <v>0</v>
      </c>
      <c r="S70" s="105">
        <f t="shared" si="10"/>
        <v>0</v>
      </c>
      <c r="T70" s="105">
        <f t="shared" si="10"/>
        <v>0</v>
      </c>
      <c r="U70" s="105">
        <f t="shared" si="10"/>
        <v>0</v>
      </c>
      <c r="V70" s="105">
        <f t="shared" si="10"/>
        <v>0</v>
      </c>
      <c r="W70" s="105">
        <f t="shared" si="10"/>
        <v>0</v>
      </c>
      <c r="X70" s="105">
        <f t="shared" si="10"/>
        <v>0</v>
      </c>
      <c r="Y70" s="105">
        <f t="shared" si="10"/>
        <v>0</v>
      </c>
      <c r="Z70" s="105">
        <f t="shared" si="10"/>
        <v>0</v>
      </c>
      <c r="AA70" s="105">
        <f t="shared" si="10"/>
        <v>0</v>
      </c>
      <c r="AB70" s="105">
        <f t="shared" si="10"/>
        <v>0</v>
      </c>
      <c r="AC70" s="105">
        <f t="shared" si="10"/>
        <v>0</v>
      </c>
      <c r="AD70" s="105">
        <f t="shared" si="10"/>
        <v>0</v>
      </c>
      <c r="AE70" s="105">
        <f t="shared" si="10"/>
        <v>0</v>
      </c>
      <c r="AF70" s="105">
        <f t="shared" si="10"/>
        <v>0</v>
      </c>
      <c r="AG70" s="105">
        <f t="shared" si="10"/>
        <v>0</v>
      </c>
      <c r="AH70" s="105">
        <f t="shared" si="10"/>
        <v>0</v>
      </c>
      <c r="AI70" s="105">
        <f t="shared" si="10"/>
        <v>0</v>
      </c>
      <c r="AJ70" s="105">
        <f t="shared" si="10"/>
        <v>0</v>
      </c>
      <c r="AK70" s="105">
        <f t="shared" si="10"/>
        <v>0</v>
      </c>
      <c r="AL70" s="105">
        <f t="shared" si="10"/>
        <v>0</v>
      </c>
      <c r="AM70" s="105">
        <f t="shared" si="10"/>
        <v>0</v>
      </c>
      <c r="AN70" s="105">
        <f t="shared" si="10"/>
        <v>0</v>
      </c>
      <c r="AO70" s="105">
        <f t="shared" si="10"/>
        <v>0</v>
      </c>
      <c r="AP70" s="105">
        <f t="shared" si="10"/>
        <v>0</v>
      </c>
      <c r="AQ70" s="105">
        <f t="shared" si="10"/>
        <v>0</v>
      </c>
      <c r="AR70" s="105">
        <f t="shared" si="10"/>
        <v>0</v>
      </c>
      <c r="AS70" s="105">
        <f t="shared" si="10"/>
        <v>0</v>
      </c>
    </row>
    <row r="71" ht="15.75" customHeight="1">
      <c r="A71" s="2"/>
      <c r="B71" s="104" t="s">
        <v>88</v>
      </c>
      <c r="C71" s="105">
        <f t="shared" ref="C71:AS71" si="11">SUM(C39:C67)</f>
        <v>0</v>
      </c>
      <c r="D71" s="105">
        <f t="shared" si="11"/>
        <v>0</v>
      </c>
      <c r="E71" s="105">
        <f t="shared" si="11"/>
        <v>0</v>
      </c>
      <c r="F71" s="105">
        <f t="shared" si="11"/>
        <v>0</v>
      </c>
      <c r="G71" s="105">
        <f t="shared" si="11"/>
        <v>0</v>
      </c>
      <c r="H71" s="105">
        <f t="shared" si="11"/>
        <v>0</v>
      </c>
      <c r="I71" s="105">
        <f t="shared" si="11"/>
        <v>0</v>
      </c>
      <c r="J71" s="105">
        <f t="shared" si="11"/>
        <v>0</v>
      </c>
      <c r="K71" s="105">
        <f t="shared" si="11"/>
        <v>0</v>
      </c>
      <c r="L71" s="105">
        <f t="shared" si="11"/>
        <v>0</v>
      </c>
      <c r="M71" s="106">
        <f t="shared" si="11"/>
        <v>0</v>
      </c>
      <c r="N71" s="105">
        <f t="shared" si="11"/>
        <v>0</v>
      </c>
      <c r="O71" s="105">
        <f t="shared" si="11"/>
        <v>0</v>
      </c>
      <c r="P71" s="105">
        <f t="shared" si="11"/>
        <v>0</v>
      </c>
      <c r="Q71" s="105">
        <f t="shared" si="11"/>
        <v>0</v>
      </c>
      <c r="R71" s="105">
        <f t="shared" si="11"/>
        <v>0</v>
      </c>
      <c r="S71" s="105">
        <f t="shared" si="11"/>
        <v>0</v>
      </c>
      <c r="T71" s="105">
        <f t="shared" si="11"/>
        <v>0</v>
      </c>
      <c r="U71" s="105">
        <f t="shared" si="11"/>
        <v>0</v>
      </c>
      <c r="V71" s="105">
        <f t="shared" si="11"/>
        <v>0</v>
      </c>
      <c r="W71" s="105">
        <f t="shared" si="11"/>
        <v>0</v>
      </c>
      <c r="X71" s="105">
        <f t="shared" si="11"/>
        <v>0</v>
      </c>
      <c r="Y71" s="105">
        <f t="shared" si="11"/>
        <v>0</v>
      </c>
      <c r="Z71" s="105">
        <f t="shared" si="11"/>
        <v>0</v>
      </c>
      <c r="AA71" s="105">
        <f t="shared" si="11"/>
        <v>0</v>
      </c>
      <c r="AB71" s="105">
        <f t="shared" si="11"/>
        <v>0</v>
      </c>
      <c r="AC71" s="105">
        <f t="shared" si="11"/>
        <v>0</v>
      </c>
      <c r="AD71" s="105">
        <f t="shared" si="11"/>
        <v>0</v>
      </c>
      <c r="AE71" s="105">
        <f t="shared" si="11"/>
        <v>0</v>
      </c>
      <c r="AF71" s="105">
        <f t="shared" si="11"/>
        <v>0</v>
      </c>
      <c r="AG71" s="105">
        <f t="shared" si="11"/>
        <v>0</v>
      </c>
      <c r="AH71" s="105">
        <f t="shared" si="11"/>
        <v>0</v>
      </c>
      <c r="AI71" s="105">
        <f t="shared" si="11"/>
        <v>0</v>
      </c>
      <c r="AJ71" s="105">
        <f t="shared" si="11"/>
        <v>0</v>
      </c>
      <c r="AK71" s="105">
        <f t="shared" si="11"/>
        <v>0</v>
      </c>
      <c r="AL71" s="105">
        <f t="shared" si="11"/>
        <v>0</v>
      </c>
      <c r="AM71" s="105">
        <f t="shared" si="11"/>
        <v>0</v>
      </c>
      <c r="AN71" s="105">
        <f t="shared" si="11"/>
        <v>0</v>
      </c>
      <c r="AO71" s="105">
        <f t="shared" si="11"/>
        <v>0</v>
      </c>
      <c r="AP71" s="105">
        <f t="shared" si="11"/>
        <v>0</v>
      </c>
      <c r="AQ71" s="105">
        <f t="shared" si="11"/>
        <v>0</v>
      </c>
      <c r="AR71" s="105">
        <f t="shared" si="11"/>
        <v>0</v>
      </c>
      <c r="AS71" s="105">
        <f t="shared" si="11"/>
        <v>0</v>
      </c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07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07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07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07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07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07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L$2:$N$68"/>
  <mergeCells count="7">
    <mergeCell ref="C1:D1"/>
    <mergeCell ref="E1:G1"/>
    <mergeCell ref="H2:H3"/>
    <mergeCell ref="I2:I3"/>
    <mergeCell ref="J2:J3"/>
    <mergeCell ref="K2:K3"/>
    <mergeCell ref="AS2:AS3"/>
  </mergeCells>
  <conditionalFormatting sqref="A27">
    <cfRule type="cellIs" dxfId="0" priority="1" operator="equal">
      <formula>"FALSE"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3.0" ySplit="3.0" topLeftCell="N4" activePane="bottomRight" state="frozen"/>
      <selection activeCell="N1" sqref="N1" pane="topRight"/>
      <selection activeCell="A4" sqref="A4" pane="bottomLeft"/>
      <selection activeCell="N4" sqref="N4" pane="bottomRight"/>
    </sheetView>
  </sheetViews>
  <sheetFormatPr customHeight="1" defaultColWidth="12.63" defaultRowHeight="15.0"/>
  <cols>
    <col customWidth="1" min="1" max="1" width="38.75"/>
    <col customWidth="1" min="2" max="2" width="5.88"/>
    <col customWidth="1" min="3" max="3" width="7.5"/>
    <col customWidth="1" min="4" max="4" width="3.75"/>
    <col customWidth="1" min="5" max="5" width="5.5"/>
    <col customWidth="1" min="6" max="6" width="7.13"/>
    <col customWidth="1" min="7" max="7" width="6.5"/>
    <col customWidth="1" min="8" max="8" width="7.63"/>
    <col customWidth="1" min="9" max="9" width="10.75"/>
    <col customWidth="1" min="10" max="10" width="8.13"/>
    <col customWidth="1" min="11" max="12" width="7.5"/>
    <col customWidth="1" min="13" max="13" width="8.75"/>
    <col customWidth="1" min="14" max="14" width="6.75"/>
    <col customWidth="1" min="15" max="15" width="6.5"/>
    <col customWidth="1" min="16" max="43" width="6.75"/>
    <col customWidth="1" min="44" max="45" width="8.13"/>
  </cols>
  <sheetData>
    <row r="1" ht="28.5" customHeight="1">
      <c r="A1" s="1" t="str">
        <f>Hub!A1</f>
        <v>Aug Sale Management</v>
      </c>
      <c r="B1" s="2"/>
      <c r="C1" s="3" t="s">
        <v>1</v>
      </c>
      <c r="D1" s="4"/>
      <c r="E1" s="5" t="s">
        <v>2</v>
      </c>
      <c r="F1" s="6"/>
      <c r="G1" s="7"/>
      <c r="H1" s="8" t="s">
        <v>3</v>
      </c>
      <c r="I1" s="8" t="s">
        <v>4</v>
      </c>
      <c r="J1" s="8" t="s">
        <v>3</v>
      </c>
      <c r="K1" s="8" t="s">
        <v>4</v>
      </c>
      <c r="L1" s="8" t="s">
        <v>3</v>
      </c>
      <c r="M1" s="8" t="s">
        <v>5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ht="32.25" customHeight="1">
      <c r="A2" s="9"/>
      <c r="B2" s="108" t="s">
        <v>6</v>
      </c>
      <c r="C2" s="9" t="s">
        <v>3</v>
      </c>
      <c r="D2" s="9" t="s">
        <v>4</v>
      </c>
      <c r="E2" s="11">
        <v>44410.0</v>
      </c>
      <c r="F2" s="11"/>
      <c r="G2" s="11"/>
      <c r="H2" s="12" t="s">
        <v>8</v>
      </c>
      <c r="I2" s="12" t="s">
        <v>9</v>
      </c>
      <c r="J2" s="13" t="s">
        <v>10</v>
      </c>
      <c r="K2" s="14" t="s">
        <v>11</v>
      </c>
      <c r="L2" s="109" t="s">
        <v>12</v>
      </c>
      <c r="M2" s="109" t="s">
        <v>13</v>
      </c>
      <c r="N2" s="16">
        <f>Hub!N2</f>
        <v>44409</v>
      </c>
      <c r="O2" s="16">
        <f>Hub!O2</f>
        <v>44410</v>
      </c>
      <c r="P2" s="16">
        <f>Hub!P2</f>
        <v>44411</v>
      </c>
      <c r="Q2" s="16">
        <f>Hub!Q2</f>
        <v>44412</v>
      </c>
      <c r="R2" s="16">
        <f>Hub!R2</f>
        <v>44413</v>
      </c>
      <c r="S2" s="16">
        <f>Hub!S2</f>
        <v>44414</v>
      </c>
      <c r="T2" s="16">
        <f>Hub!T2</f>
        <v>44415</v>
      </c>
      <c r="U2" s="16">
        <f>Hub!U2</f>
        <v>44416</v>
      </c>
      <c r="V2" s="16">
        <f>Hub!V2</f>
        <v>44417</v>
      </c>
      <c r="W2" s="16">
        <f>Hub!W2</f>
        <v>44418</v>
      </c>
      <c r="X2" s="16">
        <f>Hub!X2</f>
        <v>44419</v>
      </c>
      <c r="Y2" s="16">
        <f>Hub!Y2</f>
        <v>44420</v>
      </c>
      <c r="Z2" s="16">
        <f>Hub!Z2</f>
        <v>44421</v>
      </c>
      <c r="AA2" s="16">
        <f>Hub!AA2</f>
        <v>44422</v>
      </c>
      <c r="AB2" s="16">
        <f>Hub!AB2</f>
        <v>44423</v>
      </c>
      <c r="AC2" s="16">
        <f>Hub!AC2</f>
        <v>44424</v>
      </c>
      <c r="AD2" s="16">
        <f>Hub!AD2</f>
        <v>44425</v>
      </c>
      <c r="AE2" s="16">
        <f>Hub!AE2</f>
        <v>44426</v>
      </c>
      <c r="AF2" s="16">
        <f>Hub!AF2</f>
        <v>44427</v>
      </c>
      <c r="AG2" s="16">
        <f>Hub!AG2</f>
        <v>44428</v>
      </c>
      <c r="AH2" s="16">
        <f>Hub!AH2</f>
        <v>44429</v>
      </c>
      <c r="AI2" s="16">
        <f>Hub!AI2</f>
        <v>44430</v>
      </c>
      <c r="AJ2" s="16">
        <f>Hub!AJ2</f>
        <v>44431</v>
      </c>
      <c r="AK2" s="16">
        <f>Hub!AK2</f>
        <v>44432</v>
      </c>
      <c r="AL2" s="16">
        <f>Hub!AL2</f>
        <v>44433</v>
      </c>
      <c r="AM2" s="16">
        <f>Hub!AM2</f>
        <v>44434</v>
      </c>
      <c r="AN2" s="16">
        <f>Hub!AN2</f>
        <v>44435</v>
      </c>
      <c r="AO2" s="16">
        <f>Hub!AO2</f>
        <v>44436</v>
      </c>
      <c r="AP2" s="16">
        <f>Hub!AP2</f>
        <v>44437</v>
      </c>
      <c r="AQ2" s="16">
        <f>Hub!AQ2</f>
        <v>44438</v>
      </c>
      <c r="AR2" s="16">
        <f>Hub!AR2</f>
        <v>44439</v>
      </c>
      <c r="AS2" s="17" t="s">
        <v>14</v>
      </c>
    </row>
    <row r="3" ht="15.75" customHeight="1">
      <c r="A3" s="110" t="s">
        <v>15</v>
      </c>
      <c r="B3" s="20"/>
      <c r="C3" s="20"/>
      <c r="D3" s="20"/>
      <c r="E3" s="21"/>
      <c r="F3" s="21"/>
      <c r="G3" s="21"/>
      <c r="H3" s="22"/>
      <c r="I3" s="22"/>
      <c r="J3" s="22"/>
      <c r="K3" s="22"/>
      <c r="L3" s="22"/>
      <c r="M3" s="22"/>
      <c r="N3" s="23" t="str">
        <f>Hub!N3</f>
        <v>Sun</v>
      </c>
      <c r="O3" s="23" t="str">
        <f>Hub!O3</f>
        <v>Mon</v>
      </c>
      <c r="P3" s="23" t="str">
        <f>Hub!P3</f>
        <v>Tue</v>
      </c>
      <c r="Q3" s="23" t="str">
        <f>Hub!Q3</f>
        <v>Wed</v>
      </c>
      <c r="R3" s="23" t="str">
        <f>Hub!R3</f>
        <v>Thu</v>
      </c>
      <c r="S3" s="23" t="str">
        <f>Hub!S3</f>
        <v>Fri</v>
      </c>
      <c r="T3" s="23" t="str">
        <f>Hub!T3</f>
        <v>Sat</v>
      </c>
      <c r="U3" s="23" t="str">
        <f>Hub!U3</f>
        <v>Sun</v>
      </c>
      <c r="V3" s="23" t="str">
        <f>Hub!V3</f>
        <v>Mon</v>
      </c>
      <c r="W3" s="23" t="str">
        <f>Hub!W3</f>
        <v>Tue</v>
      </c>
      <c r="X3" s="23" t="str">
        <f>Hub!X3</f>
        <v>Wed</v>
      </c>
      <c r="Y3" s="23" t="str">
        <f>Hub!Y3</f>
        <v>Thu</v>
      </c>
      <c r="Z3" s="23" t="str">
        <f>Hub!Z3</f>
        <v>Fri</v>
      </c>
      <c r="AA3" s="23" t="str">
        <f>Hub!AA3</f>
        <v>Sat</v>
      </c>
      <c r="AB3" s="23" t="str">
        <f>Hub!AB3</f>
        <v>Sun</v>
      </c>
      <c r="AC3" s="23" t="str">
        <f>Hub!AC3</f>
        <v>Mon</v>
      </c>
      <c r="AD3" s="23" t="str">
        <f>Hub!AD3</f>
        <v>Tue</v>
      </c>
      <c r="AE3" s="23" t="str">
        <f>Hub!AE3</f>
        <v>Wed</v>
      </c>
      <c r="AF3" s="23" t="str">
        <f>Hub!AF3</f>
        <v>Thu</v>
      </c>
      <c r="AG3" s="23" t="str">
        <f>Hub!AG3</f>
        <v>Fri</v>
      </c>
      <c r="AH3" s="23" t="str">
        <f>Hub!AH3</f>
        <v>Sat</v>
      </c>
      <c r="AI3" s="23" t="str">
        <f>Hub!AI3</f>
        <v>Sun</v>
      </c>
      <c r="AJ3" s="23" t="str">
        <f>Hub!AJ3</f>
        <v>Mon</v>
      </c>
      <c r="AK3" s="23" t="str">
        <f>Hub!AK3</f>
        <v>Tue</v>
      </c>
      <c r="AL3" s="23" t="str">
        <f>Hub!AL3</f>
        <v>Wed</v>
      </c>
      <c r="AM3" s="23" t="str">
        <f>Hub!AM3</f>
        <v>Thu</v>
      </c>
      <c r="AN3" s="23" t="str">
        <f>Hub!AN3</f>
        <v>Fri</v>
      </c>
      <c r="AO3" s="23" t="str">
        <f>Hub!AO3</f>
        <v>Sat</v>
      </c>
      <c r="AP3" s="23" t="str">
        <f>Hub!AP3</f>
        <v>Sun</v>
      </c>
      <c r="AQ3" s="23" t="str">
        <f>Hub!AQ3</f>
        <v>Mon</v>
      </c>
      <c r="AR3" s="23" t="str">
        <f>Hub!AR3</f>
        <v>Tue</v>
      </c>
      <c r="AS3" s="22"/>
    </row>
    <row r="4" ht="15.75" customHeight="1">
      <c r="A4" s="82" t="str">
        <f>Hub!A4</f>
        <v>LAYS MASALA 11G 11X64</v>
      </c>
      <c r="B4" s="111">
        <v>0.704</v>
      </c>
      <c r="C4" s="26">
        <v>0.0</v>
      </c>
      <c r="D4" s="112">
        <f t="shared" ref="D4:D67" si="1">C4*B4</f>
        <v>0</v>
      </c>
      <c r="E4" s="28">
        <v>50.0</v>
      </c>
      <c r="F4" s="28"/>
      <c r="G4" s="29"/>
      <c r="H4" s="30">
        <f t="shared" ref="H4:H67" si="2">SUM(E4:G4)</f>
        <v>50</v>
      </c>
      <c r="I4" s="30">
        <f t="shared" ref="I4:I67" si="3">H4*B4</f>
        <v>35.2</v>
      </c>
      <c r="J4" s="26">
        <f t="shared" ref="J4:J67" si="4">AS4</f>
        <v>5</v>
      </c>
      <c r="K4" s="26">
        <f t="shared" ref="K4:K67" si="5">J4*B4</f>
        <v>3.52</v>
      </c>
      <c r="L4" s="113">
        <f t="shared" ref="L4:L67" si="6">C4+H4-J4</f>
        <v>45</v>
      </c>
      <c r="M4" s="29">
        <f t="shared" ref="M4:M67" si="7">L4*B4</f>
        <v>31.68</v>
      </c>
      <c r="N4" s="66">
        <v>5.0</v>
      </c>
      <c r="O4" s="66"/>
      <c r="P4" s="66"/>
      <c r="Q4" s="114"/>
      <c r="R4" s="114"/>
      <c r="S4" s="114"/>
      <c r="T4" s="114"/>
      <c r="U4" s="114"/>
      <c r="V4" s="114"/>
      <c r="W4" s="114"/>
      <c r="X4" s="35"/>
      <c r="Y4" s="115"/>
      <c r="Z4" s="115"/>
      <c r="AA4" s="115"/>
      <c r="AB4" s="115"/>
      <c r="AC4" s="115"/>
      <c r="AD4" s="115"/>
      <c r="AE4" s="115"/>
      <c r="AF4" s="115"/>
      <c r="AG4" s="115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6">
        <f t="shared" ref="AS4:AS67" si="8">SUM(N4:AR4)</f>
        <v>5</v>
      </c>
    </row>
    <row r="5" ht="15.75" customHeight="1">
      <c r="A5" s="24" t="str">
        <f>Hub!A5</f>
        <v>LAYS SALT 11G 11X64</v>
      </c>
      <c r="B5" s="117">
        <v>0.704</v>
      </c>
      <c r="C5" s="39">
        <v>0.0</v>
      </c>
      <c r="D5" s="57">
        <f t="shared" si="1"/>
        <v>0</v>
      </c>
      <c r="E5" s="41">
        <v>50.0</v>
      </c>
      <c r="F5" s="41"/>
      <c r="G5" s="41"/>
      <c r="H5" s="42">
        <f t="shared" si="2"/>
        <v>50</v>
      </c>
      <c r="I5" s="42">
        <f t="shared" si="3"/>
        <v>35.2</v>
      </c>
      <c r="J5" s="39">
        <f t="shared" si="4"/>
        <v>5</v>
      </c>
      <c r="K5" s="39">
        <f t="shared" si="5"/>
        <v>3.52</v>
      </c>
      <c r="L5" s="118">
        <f t="shared" si="6"/>
        <v>45</v>
      </c>
      <c r="M5" s="49">
        <f t="shared" si="7"/>
        <v>31.68</v>
      </c>
      <c r="N5" s="66">
        <v>5.0</v>
      </c>
      <c r="O5" s="66"/>
      <c r="P5" s="66"/>
      <c r="Q5" s="119"/>
      <c r="R5" s="119"/>
      <c r="S5" s="119"/>
      <c r="T5" s="119"/>
      <c r="U5" s="119"/>
      <c r="V5" s="119"/>
      <c r="W5" s="119"/>
      <c r="X5" s="47"/>
      <c r="Y5" s="120"/>
      <c r="Z5" s="120"/>
      <c r="AA5" s="120"/>
      <c r="AB5" s="120"/>
      <c r="AC5" s="120"/>
      <c r="AD5" s="120"/>
      <c r="AE5" s="120"/>
      <c r="AF5" s="120"/>
      <c r="AG5" s="120"/>
      <c r="AH5" s="119"/>
      <c r="AI5" s="114"/>
      <c r="AJ5" s="119"/>
      <c r="AK5" s="119"/>
      <c r="AL5" s="119"/>
      <c r="AM5" s="119"/>
      <c r="AN5" s="119"/>
      <c r="AO5" s="119"/>
      <c r="AP5" s="119"/>
      <c r="AQ5" s="119"/>
      <c r="AR5" s="119"/>
      <c r="AS5" s="37">
        <f t="shared" si="8"/>
        <v>5</v>
      </c>
    </row>
    <row r="6" ht="15.75" customHeight="1">
      <c r="A6" s="24" t="str">
        <f>Hub!A6</f>
        <v>LAYS F CHEESE 11G 11X64 M</v>
      </c>
      <c r="B6" s="117">
        <v>0.704</v>
      </c>
      <c r="C6" s="39">
        <v>0.0</v>
      </c>
      <c r="D6" s="57">
        <f t="shared" si="1"/>
        <v>0</v>
      </c>
      <c r="E6" s="41">
        <v>50.0</v>
      </c>
      <c r="F6" s="49"/>
      <c r="G6" s="49"/>
      <c r="H6" s="42">
        <f t="shared" si="2"/>
        <v>50</v>
      </c>
      <c r="I6" s="42">
        <f t="shared" si="3"/>
        <v>35.2</v>
      </c>
      <c r="J6" s="39">
        <f t="shared" si="4"/>
        <v>5</v>
      </c>
      <c r="K6" s="39">
        <f t="shared" si="5"/>
        <v>3.52</v>
      </c>
      <c r="L6" s="118">
        <f t="shared" si="6"/>
        <v>45</v>
      </c>
      <c r="M6" s="49">
        <f t="shared" si="7"/>
        <v>31.68</v>
      </c>
      <c r="N6" s="66">
        <v>5.0</v>
      </c>
      <c r="O6" s="66"/>
      <c r="P6" s="66"/>
      <c r="Q6" s="119"/>
      <c r="R6" s="119"/>
      <c r="S6" s="119"/>
      <c r="T6" s="119"/>
      <c r="U6" s="119"/>
      <c r="V6" s="119"/>
      <c r="W6" s="119"/>
      <c r="X6" s="47"/>
      <c r="Y6" s="119"/>
      <c r="Z6" s="120"/>
      <c r="AA6" s="120"/>
      <c r="AB6" s="120"/>
      <c r="AC6" s="120"/>
      <c r="AD6" s="120"/>
      <c r="AE6" s="120"/>
      <c r="AF6" s="120"/>
      <c r="AG6" s="120"/>
      <c r="AH6" s="119"/>
      <c r="AI6" s="114"/>
      <c r="AJ6" s="119"/>
      <c r="AK6" s="119"/>
      <c r="AL6" s="119"/>
      <c r="AM6" s="119"/>
      <c r="AN6" s="119"/>
      <c r="AO6" s="119"/>
      <c r="AP6" s="119"/>
      <c r="AQ6" s="119"/>
      <c r="AR6" s="119"/>
      <c r="AS6" s="37">
        <f t="shared" si="8"/>
        <v>5</v>
      </c>
    </row>
    <row r="7" ht="15.75" customHeight="1">
      <c r="A7" s="24" t="str">
        <f>Hub!A7</f>
        <v>LAYS YOG &amp; HERB 11G 11X64 M</v>
      </c>
      <c r="B7" s="117">
        <v>0.704</v>
      </c>
      <c r="C7" s="39">
        <v>0.0</v>
      </c>
      <c r="D7" s="57">
        <f t="shared" si="1"/>
        <v>0</v>
      </c>
      <c r="E7" s="49"/>
      <c r="F7" s="41"/>
      <c r="G7" s="41"/>
      <c r="H7" s="42">
        <f t="shared" si="2"/>
        <v>0</v>
      </c>
      <c r="I7" s="42">
        <f t="shared" si="3"/>
        <v>0</v>
      </c>
      <c r="J7" s="39">
        <f t="shared" si="4"/>
        <v>0</v>
      </c>
      <c r="K7" s="39">
        <f t="shared" si="5"/>
        <v>0</v>
      </c>
      <c r="L7" s="118">
        <f t="shared" si="6"/>
        <v>0</v>
      </c>
      <c r="M7" s="49">
        <f t="shared" si="7"/>
        <v>0</v>
      </c>
      <c r="N7" s="66"/>
      <c r="O7" s="66"/>
      <c r="P7" s="66"/>
      <c r="Q7" s="119"/>
      <c r="R7" s="119"/>
      <c r="S7" s="119"/>
      <c r="T7" s="119"/>
      <c r="U7" s="119"/>
      <c r="V7" s="119"/>
      <c r="W7" s="119"/>
      <c r="X7" s="47"/>
      <c r="Y7" s="120"/>
      <c r="Z7" s="120"/>
      <c r="AA7" s="120"/>
      <c r="AB7" s="120"/>
      <c r="AC7" s="120"/>
      <c r="AD7" s="120"/>
      <c r="AE7" s="120"/>
      <c r="AF7" s="120"/>
      <c r="AG7" s="120"/>
      <c r="AH7" s="119"/>
      <c r="AI7" s="114"/>
      <c r="AJ7" s="119"/>
      <c r="AK7" s="119"/>
      <c r="AL7" s="119"/>
      <c r="AM7" s="119"/>
      <c r="AN7" s="119"/>
      <c r="AO7" s="119"/>
      <c r="AP7" s="119"/>
      <c r="AQ7" s="119"/>
      <c r="AR7" s="119"/>
      <c r="AS7" s="37">
        <f t="shared" si="8"/>
        <v>0</v>
      </c>
    </row>
    <row r="8" ht="15.75" customHeight="1">
      <c r="A8" s="24" t="str">
        <f>Hub!A8</f>
        <v>LAYS PAPRIKA 11G 11X64</v>
      </c>
      <c r="B8" s="117">
        <v>0.704</v>
      </c>
      <c r="C8" s="39">
        <v>0.0</v>
      </c>
      <c r="D8" s="57">
        <f t="shared" si="1"/>
        <v>0</v>
      </c>
      <c r="E8" s="49"/>
      <c r="F8" s="49"/>
      <c r="G8" s="49"/>
      <c r="H8" s="42">
        <f t="shared" si="2"/>
        <v>0</v>
      </c>
      <c r="I8" s="42">
        <f t="shared" si="3"/>
        <v>0</v>
      </c>
      <c r="J8" s="39">
        <f t="shared" si="4"/>
        <v>0</v>
      </c>
      <c r="K8" s="39">
        <f t="shared" si="5"/>
        <v>0</v>
      </c>
      <c r="L8" s="118">
        <f t="shared" si="6"/>
        <v>0</v>
      </c>
      <c r="M8" s="49">
        <f t="shared" si="7"/>
        <v>0</v>
      </c>
      <c r="N8" s="66"/>
      <c r="O8" s="66"/>
      <c r="P8" s="66"/>
      <c r="Q8" s="119"/>
      <c r="R8" s="119"/>
      <c r="S8" s="119"/>
      <c r="T8" s="119"/>
      <c r="U8" s="119"/>
      <c r="V8" s="119"/>
      <c r="W8" s="119"/>
      <c r="X8" s="47"/>
      <c r="Y8" s="119"/>
      <c r="Z8" s="119"/>
      <c r="AA8" s="119"/>
      <c r="AB8" s="120"/>
      <c r="AC8" s="119"/>
      <c r="AD8" s="119"/>
      <c r="AE8" s="119"/>
      <c r="AF8" s="119"/>
      <c r="AG8" s="120"/>
      <c r="AH8" s="119"/>
      <c r="AI8" s="114"/>
      <c r="AJ8" s="119"/>
      <c r="AK8" s="119"/>
      <c r="AL8" s="119"/>
      <c r="AM8" s="119"/>
      <c r="AN8" s="119"/>
      <c r="AO8" s="119"/>
      <c r="AP8" s="119"/>
      <c r="AQ8" s="119"/>
      <c r="AR8" s="119"/>
      <c r="AS8" s="37">
        <f t="shared" si="8"/>
        <v>0</v>
      </c>
    </row>
    <row r="9" ht="15.75" customHeight="1">
      <c r="A9" s="51" t="str">
        <f>Hub!A9</f>
        <v>LAYS MASALA 25G 25X48</v>
      </c>
      <c r="B9" s="121">
        <v>1.2</v>
      </c>
      <c r="C9" s="39">
        <v>0.0</v>
      </c>
      <c r="D9" s="57">
        <f t="shared" si="1"/>
        <v>0</v>
      </c>
      <c r="E9" s="41">
        <v>100.0</v>
      </c>
      <c r="F9" s="41"/>
      <c r="G9" s="49"/>
      <c r="H9" s="42">
        <f t="shared" si="2"/>
        <v>100</v>
      </c>
      <c r="I9" s="42">
        <f t="shared" si="3"/>
        <v>120</v>
      </c>
      <c r="J9" s="39">
        <f t="shared" si="4"/>
        <v>20</v>
      </c>
      <c r="K9" s="39">
        <f t="shared" si="5"/>
        <v>24</v>
      </c>
      <c r="L9" s="118">
        <f t="shared" si="6"/>
        <v>80</v>
      </c>
      <c r="M9" s="49">
        <f t="shared" si="7"/>
        <v>96</v>
      </c>
      <c r="N9" s="66">
        <v>20.0</v>
      </c>
      <c r="O9" s="66"/>
      <c r="P9" s="66"/>
      <c r="Q9" s="119"/>
      <c r="R9" s="119"/>
      <c r="S9" s="119"/>
      <c r="T9" s="119"/>
      <c r="U9" s="119"/>
      <c r="V9" s="119"/>
      <c r="W9" s="119"/>
      <c r="X9" s="47"/>
      <c r="Y9" s="120"/>
      <c r="Z9" s="120"/>
      <c r="AA9" s="120"/>
      <c r="AB9" s="120"/>
      <c r="AC9" s="120"/>
      <c r="AD9" s="120"/>
      <c r="AE9" s="119"/>
      <c r="AF9" s="120"/>
      <c r="AG9" s="120"/>
      <c r="AH9" s="119"/>
      <c r="AI9" s="114"/>
      <c r="AJ9" s="119"/>
      <c r="AK9" s="119"/>
      <c r="AL9" s="119"/>
      <c r="AM9" s="119"/>
      <c r="AN9" s="119"/>
      <c r="AO9" s="119"/>
      <c r="AP9" s="119"/>
      <c r="AQ9" s="119"/>
      <c r="AR9" s="119"/>
      <c r="AS9" s="37">
        <f t="shared" si="8"/>
        <v>20</v>
      </c>
    </row>
    <row r="10" ht="15.75" customHeight="1">
      <c r="A10" s="51" t="str">
        <f>Hub!A10</f>
        <v>LAYS SALT 25G 25X48</v>
      </c>
      <c r="B10" s="121">
        <v>1.2</v>
      </c>
      <c r="C10" s="39">
        <v>0.0</v>
      </c>
      <c r="D10" s="57">
        <f t="shared" si="1"/>
        <v>0</v>
      </c>
      <c r="E10" s="41">
        <v>50.0</v>
      </c>
      <c r="F10" s="49"/>
      <c r="G10" s="41"/>
      <c r="H10" s="42">
        <f t="shared" si="2"/>
        <v>50</v>
      </c>
      <c r="I10" s="42">
        <f t="shared" si="3"/>
        <v>60</v>
      </c>
      <c r="J10" s="39">
        <f t="shared" si="4"/>
        <v>5</v>
      </c>
      <c r="K10" s="39">
        <f t="shared" si="5"/>
        <v>6</v>
      </c>
      <c r="L10" s="118">
        <f t="shared" si="6"/>
        <v>45</v>
      </c>
      <c r="M10" s="49">
        <f t="shared" si="7"/>
        <v>54</v>
      </c>
      <c r="N10" s="66">
        <v>5.0</v>
      </c>
      <c r="O10" s="66"/>
      <c r="P10" s="66"/>
      <c r="Q10" s="119"/>
      <c r="R10" s="119"/>
      <c r="S10" s="119"/>
      <c r="T10" s="119"/>
      <c r="U10" s="119"/>
      <c r="V10" s="119"/>
      <c r="W10" s="119"/>
      <c r="X10" s="47"/>
      <c r="Y10" s="120"/>
      <c r="Z10" s="120"/>
      <c r="AA10" s="120"/>
      <c r="AB10" s="120"/>
      <c r="AC10" s="120"/>
      <c r="AD10" s="120"/>
      <c r="AE10" s="120"/>
      <c r="AF10" s="120"/>
      <c r="AG10" s="120"/>
      <c r="AH10" s="119"/>
      <c r="AI10" s="114"/>
      <c r="AJ10" s="119"/>
      <c r="AK10" s="119"/>
      <c r="AL10" s="119"/>
      <c r="AM10" s="119"/>
      <c r="AN10" s="119"/>
      <c r="AO10" s="119"/>
      <c r="AP10" s="119"/>
      <c r="AQ10" s="119"/>
      <c r="AR10" s="119"/>
      <c r="AS10" s="37">
        <f t="shared" si="8"/>
        <v>5</v>
      </c>
    </row>
    <row r="11" ht="15.75" customHeight="1">
      <c r="A11" s="51" t="str">
        <f>Hub!A11</f>
        <v>LAYS F CHEESE 25G 25X48 M</v>
      </c>
      <c r="B11" s="121">
        <v>1.2</v>
      </c>
      <c r="C11" s="39">
        <v>0.0</v>
      </c>
      <c r="D11" s="57">
        <f t="shared" si="1"/>
        <v>0</v>
      </c>
      <c r="E11" s="41">
        <v>100.0</v>
      </c>
      <c r="F11" s="49"/>
      <c r="G11" s="49"/>
      <c r="H11" s="42">
        <f t="shared" si="2"/>
        <v>100</v>
      </c>
      <c r="I11" s="42">
        <f t="shared" si="3"/>
        <v>120</v>
      </c>
      <c r="J11" s="39">
        <f t="shared" si="4"/>
        <v>20</v>
      </c>
      <c r="K11" s="39">
        <f t="shared" si="5"/>
        <v>24</v>
      </c>
      <c r="L11" s="118">
        <f t="shared" si="6"/>
        <v>80</v>
      </c>
      <c r="M11" s="49">
        <f t="shared" si="7"/>
        <v>96</v>
      </c>
      <c r="N11" s="66">
        <v>20.0</v>
      </c>
      <c r="O11" s="66"/>
      <c r="P11" s="66"/>
      <c r="Q11" s="119"/>
      <c r="R11" s="119"/>
      <c r="S11" s="119"/>
      <c r="T11" s="119"/>
      <c r="U11" s="119"/>
      <c r="V11" s="119"/>
      <c r="W11" s="119"/>
      <c r="X11" s="47"/>
      <c r="Y11" s="120"/>
      <c r="Z11" s="120"/>
      <c r="AA11" s="120"/>
      <c r="AB11" s="120"/>
      <c r="AC11" s="120"/>
      <c r="AD11" s="120"/>
      <c r="AE11" s="120"/>
      <c r="AF11" s="120"/>
      <c r="AG11" s="120"/>
      <c r="AH11" s="119"/>
      <c r="AI11" s="114"/>
      <c r="AJ11" s="119"/>
      <c r="AK11" s="119"/>
      <c r="AL11" s="119"/>
      <c r="AM11" s="119"/>
      <c r="AN11" s="119"/>
      <c r="AO11" s="119"/>
      <c r="AP11" s="119"/>
      <c r="AQ11" s="119"/>
      <c r="AR11" s="119"/>
      <c r="AS11" s="37">
        <f t="shared" si="8"/>
        <v>20</v>
      </c>
    </row>
    <row r="12" ht="15.75" customHeight="1">
      <c r="A12" s="51" t="str">
        <f>Hub!A12</f>
        <v>LAYS YOG &amp; HERB 25G 25X48 M</v>
      </c>
      <c r="B12" s="121">
        <v>1.2</v>
      </c>
      <c r="C12" s="39">
        <v>0.0</v>
      </c>
      <c r="D12" s="57">
        <f t="shared" si="1"/>
        <v>0</v>
      </c>
      <c r="E12" s="49"/>
      <c r="F12" s="41"/>
      <c r="G12" s="41"/>
      <c r="H12" s="42">
        <f t="shared" si="2"/>
        <v>0</v>
      </c>
      <c r="I12" s="42">
        <f t="shared" si="3"/>
        <v>0</v>
      </c>
      <c r="J12" s="39">
        <f t="shared" si="4"/>
        <v>0</v>
      </c>
      <c r="K12" s="39">
        <f t="shared" si="5"/>
        <v>0</v>
      </c>
      <c r="L12" s="118">
        <f t="shared" si="6"/>
        <v>0</v>
      </c>
      <c r="M12" s="49">
        <f t="shared" si="7"/>
        <v>0</v>
      </c>
      <c r="N12" s="66"/>
      <c r="O12" s="66"/>
      <c r="P12" s="66"/>
      <c r="Q12" s="119"/>
      <c r="R12" s="119"/>
      <c r="S12" s="119"/>
      <c r="T12" s="119"/>
      <c r="U12" s="119"/>
      <c r="V12" s="119"/>
      <c r="W12" s="119"/>
      <c r="X12" s="47"/>
      <c r="Y12" s="120"/>
      <c r="Z12" s="120"/>
      <c r="AA12" s="120"/>
      <c r="AB12" s="120"/>
      <c r="AC12" s="120"/>
      <c r="AD12" s="120"/>
      <c r="AE12" s="120"/>
      <c r="AF12" s="120"/>
      <c r="AG12" s="120"/>
      <c r="AH12" s="119"/>
      <c r="AI12" s="114"/>
      <c r="AJ12" s="119"/>
      <c r="AK12" s="119"/>
      <c r="AL12" s="119"/>
      <c r="AM12" s="119"/>
      <c r="AN12" s="119"/>
      <c r="AO12" s="119"/>
      <c r="AP12" s="119"/>
      <c r="AQ12" s="119"/>
      <c r="AR12" s="119"/>
      <c r="AS12" s="37">
        <f t="shared" si="8"/>
        <v>0</v>
      </c>
    </row>
    <row r="13" ht="15.75" customHeight="1">
      <c r="A13" s="51" t="str">
        <f>Hub!A13</f>
        <v>LAYS PAPRIKA 25G 25X48</v>
      </c>
      <c r="B13" s="121">
        <v>1.2</v>
      </c>
      <c r="C13" s="39">
        <v>0.0</v>
      </c>
      <c r="D13" s="57">
        <f t="shared" si="1"/>
        <v>0</v>
      </c>
      <c r="E13" s="49"/>
      <c r="F13" s="49"/>
      <c r="G13" s="49"/>
      <c r="H13" s="42">
        <f t="shared" si="2"/>
        <v>0</v>
      </c>
      <c r="I13" s="42">
        <f t="shared" si="3"/>
        <v>0</v>
      </c>
      <c r="J13" s="39">
        <f t="shared" si="4"/>
        <v>0</v>
      </c>
      <c r="K13" s="39">
        <f t="shared" si="5"/>
        <v>0</v>
      </c>
      <c r="L13" s="118">
        <f t="shared" si="6"/>
        <v>0</v>
      </c>
      <c r="M13" s="49">
        <f t="shared" si="7"/>
        <v>0</v>
      </c>
      <c r="N13" s="66"/>
      <c r="O13" s="66"/>
      <c r="P13" s="66"/>
      <c r="Q13" s="119"/>
      <c r="R13" s="119"/>
      <c r="S13" s="119"/>
      <c r="T13" s="119"/>
      <c r="U13" s="119"/>
      <c r="V13" s="119"/>
      <c r="W13" s="119"/>
      <c r="X13" s="47"/>
      <c r="Y13" s="119"/>
      <c r="Z13" s="119"/>
      <c r="AA13" s="119"/>
      <c r="AB13" s="120"/>
      <c r="AC13" s="119"/>
      <c r="AD13" s="119"/>
      <c r="AE13" s="119"/>
      <c r="AF13" s="119"/>
      <c r="AG13" s="120"/>
      <c r="AH13" s="119"/>
      <c r="AI13" s="114"/>
      <c r="AJ13" s="119"/>
      <c r="AK13" s="119"/>
      <c r="AL13" s="119"/>
      <c r="AM13" s="119"/>
      <c r="AN13" s="119"/>
      <c r="AO13" s="119"/>
      <c r="AP13" s="119"/>
      <c r="AQ13" s="119"/>
      <c r="AR13" s="119"/>
      <c r="AS13" s="37">
        <f t="shared" si="8"/>
        <v>0</v>
      </c>
    </row>
    <row r="14" ht="15.75" customHeight="1">
      <c r="A14" s="53" t="str">
        <f>Hub!A14</f>
        <v>LAYS MASALA 38G 39X24</v>
      </c>
      <c r="B14" s="121">
        <v>0.912</v>
      </c>
      <c r="C14" s="39">
        <v>0.0</v>
      </c>
      <c r="D14" s="57">
        <f t="shared" si="1"/>
        <v>0</v>
      </c>
      <c r="E14" s="49"/>
      <c r="F14" s="41"/>
      <c r="G14" s="49"/>
      <c r="H14" s="42">
        <f t="shared" si="2"/>
        <v>0</v>
      </c>
      <c r="I14" s="42">
        <f t="shared" si="3"/>
        <v>0</v>
      </c>
      <c r="J14" s="39">
        <f t="shared" si="4"/>
        <v>0</v>
      </c>
      <c r="K14" s="39">
        <f t="shared" si="5"/>
        <v>0</v>
      </c>
      <c r="L14" s="118">
        <f t="shared" si="6"/>
        <v>0</v>
      </c>
      <c r="M14" s="49">
        <f t="shared" si="7"/>
        <v>0</v>
      </c>
      <c r="N14" s="66"/>
      <c r="O14" s="66"/>
      <c r="P14" s="66"/>
      <c r="Q14" s="119"/>
      <c r="R14" s="119"/>
      <c r="S14" s="119"/>
      <c r="T14" s="119"/>
      <c r="U14" s="119"/>
      <c r="V14" s="119"/>
      <c r="W14" s="119"/>
      <c r="X14" s="47"/>
      <c r="Y14" s="119"/>
      <c r="Z14" s="119"/>
      <c r="AA14" s="119"/>
      <c r="AB14" s="120"/>
      <c r="AC14" s="119"/>
      <c r="AD14" s="119"/>
      <c r="AE14" s="119"/>
      <c r="AF14" s="119"/>
      <c r="AG14" s="120"/>
      <c r="AH14" s="119"/>
      <c r="AI14" s="114"/>
      <c r="AJ14" s="119"/>
      <c r="AK14" s="119"/>
      <c r="AL14" s="119"/>
      <c r="AM14" s="119"/>
      <c r="AN14" s="119"/>
      <c r="AO14" s="119"/>
      <c r="AP14" s="119"/>
      <c r="AQ14" s="119"/>
      <c r="AR14" s="119"/>
      <c r="AS14" s="37">
        <f t="shared" si="8"/>
        <v>0</v>
      </c>
    </row>
    <row r="15" ht="15.75" customHeight="1">
      <c r="A15" s="53" t="str">
        <f>Hub!A15</f>
        <v>LAYS SALT  38X24</v>
      </c>
      <c r="B15" s="121">
        <v>0.912</v>
      </c>
      <c r="C15" s="39">
        <v>0.0</v>
      </c>
      <c r="D15" s="57">
        <f t="shared" si="1"/>
        <v>0</v>
      </c>
      <c r="E15" s="41"/>
      <c r="F15" s="41"/>
      <c r="G15" s="41"/>
      <c r="H15" s="42">
        <f t="shared" si="2"/>
        <v>0</v>
      </c>
      <c r="I15" s="42">
        <f t="shared" si="3"/>
        <v>0</v>
      </c>
      <c r="J15" s="39">
        <f t="shared" si="4"/>
        <v>0</v>
      </c>
      <c r="K15" s="39">
        <f t="shared" si="5"/>
        <v>0</v>
      </c>
      <c r="L15" s="118">
        <f t="shared" si="6"/>
        <v>0</v>
      </c>
      <c r="M15" s="49">
        <f t="shared" si="7"/>
        <v>0</v>
      </c>
      <c r="N15" s="66"/>
      <c r="O15" s="66"/>
      <c r="P15" s="66"/>
      <c r="Q15" s="119"/>
      <c r="R15" s="119"/>
      <c r="S15" s="119"/>
      <c r="T15" s="119"/>
      <c r="U15" s="119"/>
      <c r="V15" s="119"/>
      <c r="W15" s="119"/>
      <c r="X15" s="47"/>
      <c r="Y15" s="120"/>
      <c r="Z15" s="120"/>
      <c r="AA15" s="120"/>
      <c r="AB15" s="120"/>
      <c r="AC15" s="120"/>
      <c r="AD15" s="120"/>
      <c r="AE15" s="119"/>
      <c r="AF15" s="120"/>
      <c r="AG15" s="120"/>
      <c r="AH15" s="119"/>
      <c r="AI15" s="114"/>
      <c r="AJ15" s="119"/>
      <c r="AK15" s="119"/>
      <c r="AL15" s="119"/>
      <c r="AM15" s="119"/>
      <c r="AN15" s="119"/>
      <c r="AO15" s="119"/>
      <c r="AP15" s="119"/>
      <c r="AQ15" s="119"/>
      <c r="AR15" s="119"/>
      <c r="AS15" s="37">
        <f t="shared" si="8"/>
        <v>0</v>
      </c>
    </row>
    <row r="16" ht="15.75" customHeight="1">
      <c r="A16" s="53" t="str">
        <f>Hub!A16</f>
        <v>LAYS F CHEESE 38X24 M</v>
      </c>
      <c r="B16" s="121">
        <v>0.912</v>
      </c>
      <c r="C16" s="39">
        <v>0.0</v>
      </c>
      <c r="D16" s="57">
        <f t="shared" si="1"/>
        <v>0</v>
      </c>
      <c r="E16" s="41"/>
      <c r="F16" s="49"/>
      <c r="G16" s="49"/>
      <c r="H16" s="42">
        <f t="shared" si="2"/>
        <v>0</v>
      </c>
      <c r="I16" s="42">
        <f t="shared" si="3"/>
        <v>0</v>
      </c>
      <c r="J16" s="39">
        <f t="shared" si="4"/>
        <v>0</v>
      </c>
      <c r="K16" s="39">
        <f t="shared" si="5"/>
        <v>0</v>
      </c>
      <c r="L16" s="118">
        <f t="shared" si="6"/>
        <v>0</v>
      </c>
      <c r="M16" s="49">
        <f t="shared" si="7"/>
        <v>0</v>
      </c>
      <c r="N16" s="66"/>
      <c r="O16" s="66"/>
      <c r="P16" s="66"/>
      <c r="Q16" s="119"/>
      <c r="R16" s="119"/>
      <c r="S16" s="119"/>
      <c r="T16" s="119"/>
      <c r="U16" s="119"/>
      <c r="V16" s="119"/>
      <c r="W16" s="119"/>
      <c r="X16" s="47"/>
      <c r="Y16" s="120"/>
      <c r="Z16" s="120"/>
      <c r="AA16" s="120"/>
      <c r="AB16" s="120"/>
      <c r="AC16" s="120"/>
      <c r="AD16" s="120"/>
      <c r="AE16" s="119"/>
      <c r="AF16" s="120"/>
      <c r="AG16" s="120"/>
      <c r="AH16" s="119"/>
      <c r="AI16" s="114"/>
      <c r="AJ16" s="119"/>
      <c r="AK16" s="119"/>
      <c r="AL16" s="119"/>
      <c r="AM16" s="119"/>
      <c r="AN16" s="119"/>
      <c r="AO16" s="119"/>
      <c r="AP16" s="119"/>
      <c r="AQ16" s="119"/>
      <c r="AR16" s="119"/>
      <c r="AS16" s="37">
        <f t="shared" si="8"/>
        <v>0</v>
      </c>
    </row>
    <row r="17" ht="15.75" customHeight="1">
      <c r="A17" s="53" t="str">
        <f>Hub!A17</f>
        <v>LAYS YOG AND HERB 38X24 M</v>
      </c>
      <c r="B17" s="121">
        <v>0.912</v>
      </c>
      <c r="C17" s="39">
        <v>0.0</v>
      </c>
      <c r="D17" s="57">
        <f t="shared" si="1"/>
        <v>0</v>
      </c>
      <c r="E17" s="49"/>
      <c r="F17" s="49"/>
      <c r="G17" s="41"/>
      <c r="H17" s="42">
        <f t="shared" si="2"/>
        <v>0</v>
      </c>
      <c r="I17" s="42">
        <f t="shared" si="3"/>
        <v>0</v>
      </c>
      <c r="J17" s="39">
        <f t="shared" si="4"/>
        <v>0</v>
      </c>
      <c r="K17" s="39">
        <f t="shared" si="5"/>
        <v>0</v>
      </c>
      <c r="L17" s="118">
        <f t="shared" si="6"/>
        <v>0</v>
      </c>
      <c r="M17" s="49">
        <f t="shared" si="7"/>
        <v>0</v>
      </c>
      <c r="N17" s="66"/>
      <c r="O17" s="66"/>
      <c r="P17" s="66"/>
      <c r="Q17" s="119"/>
      <c r="R17" s="119"/>
      <c r="S17" s="119"/>
      <c r="T17" s="119"/>
      <c r="U17" s="119"/>
      <c r="V17" s="119"/>
      <c r="W17" s="119"/>
      <c r="X17" s="47"/>
      <c r="Y17" s="120"/>
      <c r="Z17" s="120"/>
      <c r="AA17" s="120"/>
      <c r="AB17" s="120"/>
      <c r="AC17" s="120"/>
      <c r="AD17" s="120"/>
      <c r="AE17" s="120"/>
      <c r="AF17" s="120"/>
      <c r="AG17" s="120"/>
      <c r="AH17" s="119"/>
      <c r="AI17" s="114"/>
      <c r="AJ17" s="119"/>
      <c r="AK17" s="119"/>
      <c r="AL17" s="119"/>
      <c r="AM17" s="119"/>
      <c r="AN17" s="119"/>
      <c r="AO17" s="119"/>
      <c r="AP17" s="119"/>
      <c r="AQ17" s="119"/>
      <c r="AR17" s="119"/>
      <c r="AS17" s="37">
        <f t="shared" si="8"/>
        <v>0</v>
      </c>
    </row>
    <row r="18" ht="15.75" customHeight="1">
      <c r="A18" s="53" t="str">
        <f>Hub!A18</f>
        <v>LAYS PAPRIKA 38G 38X24</v>
      </c>
      <c r="B18" s="121">
        <v>0.912</v>
      </c>
      <c r="C18" s="39">
        <v>0.0</v>
      </c>
      <c r="D18" s="57">
        <f t="shared" si="1"/>
        <v>0</v>
      </c>
      <c r="E18" s="41"/>
      <c r="F18" s="49"/>
      <c r="G18" s="49"/>
      <c r="H18" s="42">
        <f t="shared" si="2"/>
        <v>0</v>
      </c>
      <c r="I18" s="42">
        <f t="shared" si="3"/>
        <v>0</v>
      </c>
      <c r="J18" s="39">
        <f t="shared" si="4"/>
        <v>0</v>
      </c>
      <c r="K18" s="39">
        <f t="shared" si="5"/>
        <v>0</v>
      </c>
      <c r="L18" s="118">
        <f t="shared" si="6"/>
        <v>0</v>
      </c>
      <c r="M18" s="49">
        <f t="shared" si="7"/>
        <v>0</v>
      </c>
      <c r="N18" s="66"/>
      <c r="O18" s="66"/>
      <c r="P18" s="66"/>
      <c r="Q18" s="119"/>
      <c r="R18" s="119"/>
      <c r="S18" s="119"/>
      <c r="T18" s="119"/>
      <c r="U18" s="119"/>
      <c r="V18" s="119"/>
      <c r="W18" s="119"/>
      <c r="X18" s="47"/>
      <c r="Y18" s="119"/>
      <c r="Z18" s="119"/>
      <c r="AA18" s="119"/>
      <c r="AB18" s="120"/>
      <c r="AC18" s="119"/>
      <c r="AD18" s="119"/>
      <c r="AE18" s="119"/>
      <c r="AF18" s="119"/>
      <c r="AG18" s="120"/>
      <c r="AH18" s="119"/>
      <c r="AI18" s="114"/>
      <c r="AJ18" s="119"/>
      <c r="AK18" s="119"/>
      <c r="AL18" s="119"/>
      <c r="AM18" s="119"/>
      <c r="AN18" s="119"/>
      <c r="AO18" s="119"/>
      <c r="AP18" s="119"/>
      <c r="AQ18" s="119"/>
      <c r="AR18" s="119"/>
      <c r="AS18" s="37">
        <f t="shared" si="8"/>
        <v>0</v>
      </c>
    </row>
    <row r="19" ht="15.75" customHeight="1">
      <c r="A19" s="64" t="str">
        <f>Hub!A19</f>
        <v>LAYS MASALA 65G 65X12</v>
      </c>
      <c r="B19" s="121">
        <v>0.78</v>
      </c>
      <c r="C19" s="39">
        <v>0.0</v>
      </c>
      <c r="D19" s="57">
        <f t="shared" si="1"/>
        <v>0</v>
      </c>
      <c r="E19" s="49"/>
      <c r="F19" s="49"/>
      <c r="G19" s="41"/>
      <c r="H19" s="42">
        <f t="shared" si="2"/>
        <v>0</v>
      </c>
      <c r="I19" s="42">
        <f t="shared" si="3"/>
        <v>0</v>
      </c>
      <c r="J19" s="39">
        <f t="shared" si="4"/>
        <v>0</v>
      </c>
      <c r="K19" s="39">
        <f t="shared" si="5"/>
        <v>0</v>
      </c>
      <c r="L19" s="118">
        <f t="shared" si="6"/>
        <v>0</v>
      </c>
      <c r="M19" s="49">
        <f t="shared" si="7"/>
        <v>0</v>
      </c>
      <c r="N19" s="66"/>
      <c r="O19" s="66"/>
      <c r="P19" s="66"/>
      <c r="Q19" s="119"/>
      <c r="R19" s="119"/>
      <c r="S19" s="119"/>
      <c r="T19" s="119"/>
      <c r="U19" s="119"/>
      <c r="V19" s="119"/>
      <c r="W19" s="119"/>
      <c r="X19" s="47"/>
      <c r="Y19" s="120"/>
      <c r="Z19" s="120"/>
      <c r="AA19" s="120"/>
      <c r="AB19" s="120"/>
      <c r="AC19" s="120"/>
      <c r="AD19" s="120"/>
      <c r="AE19" s="120"/>
      <c r="AF19" s="120"/>
      <c r="AG19" s="120"/>
      <c r="AH19" s="119"/>
      <c r="AI19" s="114"/>
      <c r="AJ19" s="119"/>
      <c r="AK19" s="119"/>
      <c r="AL19" s="119"/>
      <c r="AM19" s="119"/>
      <c r="AN19" s="119"/>
      <c r="AO19" s="119"/>
      <c r="AP19" s="119"/>
      <c r="AQ19" s="119"/>
      <c r="AR19" s="119"/>
      <c r="AS19" s="37">
        <f t="shared" si="8"/>
        <v>0</v>
      </c>
    </row>
    <row r="20" ht="15.75" customHeight="1">
      <c r="A20" s="64" t="str">
        <f>Hub!A20</f>
        <v>LAYS SALT 65G 65X12</v>
      </c>
      <c r="B20" s="121">
        <v>0.78</v>
      </c>
      <c r="C20" s="39">
        <v>0.0</v>
      </c>
      <c r="D20" s="57">
        <f t="shared" si="1"/>
        <v>0</v>
      </c>
      <c r="E20" s="41"/>
      <c r="F20" s="49"/>
      <c r="G20" s="41"/>
      <c r="H20" s="42">
        <f t="shared" si="2"/>
        <v>0</v>
      </c>
      <c r="I20" s="42">
        <f t="shared" si="3"/>
        <v>0</v>
      </c>
      <c r="J20" s="39">
        <f t="shared" si="4"/>
        <v>0</v>
      </c>
      <c r="K20" s="39">
        <f t="shared" si="5"/>
        <v>0</v>
      </c>
      <c r="L20" s="118">
        <f t="shared" si="6"/>
        <v>0</v>
      </c>
      <c r="M20" s="49">
        <f t="shared" si="7"/>
        <v>0</v>
      </c>
      <c r="N20" s="66"/>
      <c r="O20" s="66"/>
      <c r="P20" s="66"/>
      <c r="Q20" s="119"/>
      <c r="R20" s="119"/>
      <c r="S20" s="119"/>
      <c r="T20" s="119"/>
      <c r="U20" s="119"/>
      <c r="V20" s="119"/>
      <c r="W20" s="119"/>
      <c r="X20" s="47"/>
      <c r="Y20" s="120"/>
      <c r="Z20" s="120"/>
      <c r="AA20" s="120"/>
      <c r="AB20" s="120"/>
      <c r="AC20" s="120"/>
      <c r="AD20" s="120"/>
      <c r="AE20" s="120"/>
      <c r="AF20" s="120"/>
      <c r="AG20" s="120"/>
      <c r="AH20" s="119"/>
      <c r="AI20" s="114"/>
      <c r="AJ20" s="119"/>
      <c r="AK20" s="119"/>
      <c r="AL20" s="119"/>
      <c r="AM20" s="119"/>
      <c r="AN20" s="119"/>
      <c r="AO20" s="119"/>
      <c r="AP20" s="119"/>
      <c r="AQ20" s="119"/>
      <c r="AR20" s="119"/>
      <c r="AS20" s="37">
        <f t="shared" si="8"/>
        <v>0</v>
      </c>
    </row>
    <row r="21" ht="15.75" customHeight="1">
      <c r="A21" s="64" t="str">
        <f>Hub!A21</f>
        <v>LAYS F CHEESE 65G 65X12 M</v>
      </c>
      <c r="B21" s="121">
        <v>0.78</v>
      </c>
      <c r="C21" s="39">
        <v>0.0</v>
      </c>
      <c r="D21" s="57">
        <f t="shared" si="1"/>
        <v>0</v>
      </c>
      <c r="E21" s="41"/>
      <c r="F21" s="41"/>
      <c r="G21" s="41"/>
      <c r="H21" s="42">
        <f t="shared" si="2"/>
        <v>0</v>
      </c>
      <c r="I21" s="42">
        <f t="shared" si="3"/>
        <v>0</v>
      </c>
      <c r="J21" s="39">
        <f t="shared" si="4"/>
        <v>0</v>
      </c>
      <c r="K21" s="39">
        <f t="shared" si="5"/>
        <v>0</v>
      </c>
      <c r="L21" s="118">
        <f t="shared" si="6"/>
        <v>0</v>
      </c>
      <c r="M21" s="49">
        <f t="shared" si="7"/>
        <v>0</v>
      </c>
      <c r="N21" s="66"/>
      <c r="O21" s="66"/>
      <c r="P21" s="66"/>
      <c r="Q21" s="119"/>
      <c r="R21" s="119"/>
      <c r="S21" s="119"/>
      <c r="T21" s="119"/>
      <c r="U21" s="119"/>
      <c r="V21" s="119"/>
      <c r="W21" s="119"/>
      <c r="X21" s="47"/>
      <c r="Y21" s="120"/>
      <c r="Z21" s="120"/>
      <c r="AA21" s="120"/>
      <c r="AB21" s="120"/>
      <c r="AC21" s="120"/>
      <c r="AD21" s="120"/>
      <c r="AE21" s="120"/>
      <c r="AF21" s="120"/>
      <c r="AG21" s="120"/>
      <c r="AH21" s="119"/>
      <c r="AI21" s="114"/>
      <c r="AJ21" s="119"/>
      <c r="AK21" s="119"/>
      <c r="AL21" s="119"/>
      <c r="AM21" s="119"/>
      <c r="AN21" s="119"/>
      <c r="AO21" s="119"/>
      <c r="AP21" s="119"/>
      <c r="AQ21" s="119"/>
      <c r="AR21" s="119"/>
      <c r="AS21" s="37">
        <f t="shared" si="8"/>
        <v>0</v>
      </c>
    </row>
    <row r="22" ht="15.75" customHeight="1">
      <c r="A22" s="64" t="str">
        <f>Hub!A22</f>
        <v>LAYS YOG AND HERB 65G 65X12 M</v>
      </c>
      <c r="B22" s="121">
        <v>0.78</v>
      </c>
      <c r="C22" s="39">
        <v>0.0</v>
      </c>
      <c r="D22" s="57">
        <f t="shared" si="1"/>
        <v>0</v>
      </c>
      <c r="E22" s="49"/>
      <c r="F22" s="49"/>
      <c r="G22" s="41"/>
      <c r="H22" s="42">
        <f t="shared" si="2"/>
        <v>0</v>
      </c>
      <c r="I22" s="42">
        <f t="shared" si="3"/>
        <v>0</v>
      </c>
      <c r="J22" s="39">
        <f t="shared" si="4"/>
        <v>0</v>
      </c>
      <c r="K22" s="39">
        <f t="shared" si="5"/>
        <v>0</v>
      </c>
      <c r="L22" s="118">
        <f t="shared" si="6"/>
        <v>0</v>
      </c>
      <c r="M22" s="49">
        <f t="shared" si="7"/>
        <v>0</v>
      </c>
      <c r="N22" s="66"/>
      <c r="O22" s="66"/>
      <c r="P22" s="66"/>
      <c r="Q22" s="119"/>
      <c r="R22" s="119"/>
      <c r="S22" s="119"/>
      <c r="T22" s="119"/>
      <c r="U22" s="119"/>
      <c r="V22" s="119"/>
      <c r="W22" s="119"/>
      <c r="X22" s="47"/>
      <c r="Y22" s="120"/>
      <c r="Z22" s="120"/>
      <c r="AA22" s="120"/>
      <c r="AB22" s="120"/>
      <c r="AC22" s="120"/>
      <c r="AD22" s="120"/>
      <c r="AE22" s="120"/>
      <c r="AF22" s="120"/>
      <c r="AG22" s="120"/>
      <c r="AH22" s="119"/>
      <c r="AI22" s="114"/>
      <c r="AJ22" s="119"/>
      <c r="AK22" s="119"/>
      <c r="AL22" s="119"/>
      <c r="AM22" s="119"/>
      <c r="AN22" s="119"/>
      <c r="AO22" s="119"/>
      <c r="AP22" s="119"/>
      <c r="AQ22" s="119"/>
      <c r="AR22" s="119"/>
      <c r="AS22" s="37">
        <f t="shared" si="8"/>
        <v>0</v>
      </c>
    </row>
    <row r="23" ht="15.75" customHeight="1">
      <c r="A23" s="64" t="str">
        <f>Hub!A23</f>
        <v>LAYS PAPRIKA 65G 65X24</v>
      </c>
      <c r="B23" s="121">
        <v>0.78</v>
      </c>
      <c r="C23" s="39">
        <v>0.0</v>
      </c>
      <c r="D23" s="57">
        <f t="shared" si="1"/>
        <v>0</v>
      </c>
      <c r="E23" s="49"/>
      <c r="F23" s="49"/>
      <c r="G23" s="49"/>
      <c r="H23" s="42">
        <f t="shared" si="2"/>
        <v>0</v>
      </c>
      <c r="I23" s="42">
        <f t="shared" si="3"/>
        <v>0</v>
      </c>
      <c r="J23" s="39">
        <f t="shared" si="4"/>
        <v>0</v>
      </c>
      <c r="K23" s="39">
        <f t="shared" si="5"/>
        <v>0</v>
      </c>
      <c r="L23" s="118">
        <f t="shared" si="6"/>
        <v>0</v>
      </c>
      <c r="M23" s="49">
        <f t="shared" si="7"/>
        <v>0</v>
      </c>
      <c r="N23" s="66"/>
      <c r="O23" s="66"/>
      <c r="P23" s="66"/>
      <c r="Q23" s="119"/>
      <c r="R23" s="119"/>
      <c r="S23" s="119"/>
      <c r="T23" s="119"/>
      <c r="U23" s="119"/>
      <c r="V23" s="119"/>
      <c r="W23" s="119"/>
      <c r="X23" s="47"/>
      <c r="Y23" s="119"/>
      <c r="Z23" s="119"/>
      <c r="AA23" s="119"/>
      <c r="AB23" s="120"/>
      <c r="AC23" s="119"/>
      <c r="AD23" s="119"/>
      <c r="AE23" s="119"/>
      <c r="AF23" s="119"/>
      <c r="AG23" s="120"/>
      <c r="AH23" s="119"/>
      <c r="AI23" s="114"/>
      <c r="AJ23" s="119"/>
      <c r="AK23" s="119"/>
      <c r="AL23" s="119"/>
      <c r="AM23" s="119"/>
      <c r="AN23" s="119"/>
      <c r="AO23" s="119"/>
      <c r="AP23" s="119"/>
      <c r="AQ23" s="119"/>
      <c r="AR23" s="119"/>
      <c r="AS23" s="37">
        <f t="shared" si="8"/>
        <v>0</v>
      </c>
    </row>
    <row r="24" ht="15.75" customHeight="1">
      <c r="A24" s="67" t="str">
        <f>Hub!A24</f>
        <v>LAYS MASALA 150G 150X10</v>
      </c>
      <c r="B24" s="121">
        <v>1.5</v>
      </c>
      <c r="C24" s="39">
        <v>0.0</v>
      </c>
      <c r="D24" s="57">
        <f t="shared" si="1"/>
        <v>0</v>
      </c>
      <c r="E24" s="49"/>
      <c r="F24" s="49"/>
      <c r="G24" s="49"/>
      <c r="H24" s="42">
        <f t="shared" si="2"/>
        <v>0</v>
      </c>
      <c r="I24" s="42">
        <f t="shared" si="3"/>
        <v>0</v>
      </c>
      <c r="J24" s="39">
        <f t="shared" si="4"/>
        <v>0</v>
      </c>
      <c r="K24" s="39">
        <f t="shared" si="5"/>
        <v>0</v>
      </c>
      <c r="L24" s="118">
        <f t="shared" si="6"/>
        <v>0</v>
      </c>
      <c r="M24" s="49">
        <f t="shared" si="7"/>
        <v>0</v>
      </c>
      <c r="N24" s="66"/>
      <c r="O24" s="66"/>
      <c r="P24" s="66"/>
      <c r="Q24" s="119"/>
      <c r="R24" s="119"/>
      <c r="S24" s="119"/>
      <c r="T24" s="119"/>
      <c r="U24" s="119"/>
      <c r="V24" s="119"/>
      <c r="W24" s="119"/>
      <c r="X24" s="47"/>
      <c r="Y24" s="119"/>
      <c r="Z24" s="119"/>
      <c r="AA24" s="119"/>
      <c r="AB24" s="120"/>
      <c r="AC24" s="119"/>
      <c r="AD24" s="119"/>
      <c r="AE24" s="119"/>
      <c r="AF24" s="119"/>
      <c r="AG24" s="120"/>
      <c r="AH24" s="119"/>
      <c r="AI24" s="114"/>
      <c r="AJ24" s="119"/>
      <c r="AK24" s="119"/>
      <c r="AL24" s="119"/>
      <c r="AM24" s="119"/>
      <c r="AN24" s="119"/>
      <c r="AO24" s="119"/>
      <c r="AP24" s="119"/>
      <c r="AQ24" s="119"/>
      <c r="AR24" s="119"/>
      <c r="AS24" s="37">
        <f t="shared" si="8"/>
        <v>0</v>
      </c>
    </row>
    <row r="25" ht="15.75" customHeight="1">
      <c r="A25" s="67" t="str">
        <f>Hub!A25</f>
        <v>LAYS SALT 150G 150X10</v>
      </c>
      <c r="B25" s="121">
        <v>1.5</v>
      </c>
      <c r="C25" s="39">
        <v>0.0</v>
      </c>
      <c r="D25" s="57">
        <f t="shared" si="1"/>
        <v>0</v>
      </c>
      <c r="E25" s="49"/>
      <c r="F25" s="49"/>
      <c r="G25" s="49"/>
      <c r="H25" s="42">
        <f t="shared" si="2"/>
        <v>0</v>
      </c>
      <c r="I25" s="42">
        <f t="shared" si="3"/>
        <v>0</v>
      </c>
      <c r="J25" s="39">
        <f t="shared" si="4"/>
        <v>0</v>
      </c>
      <c r="K25" s="39">
        <f t="shared" si="5"/>
        <v>0</v>
      </c>
      <c r="L25" s="118">
        <f t="shared" si="6"/>
        <v>0</v>
      </c>
      <c r="M25" s="49">
        <f t="shared" si="7"/>
        <v>0</v>
      </c>
      <c r="N25" s="66"/>
      <c r="O25" s="66"/>
      <c r="P25" s="66"/>
      <c r="Q25" s="119"/>
      <c r="R25" s="119"/>
      <c r="S25" s="119"/>
      <c r="T25" s="119"/>
      <c r="U25" s="119"/>
      <c r="V25" s="119"/>
      <c r="W25" s="119"/>
      <c r="X25" s="47"/>
      <c r="Y25" s="119"/>
      <c r="Z25" s="119"/>
      <c r="AA25" s="119"/>
      <c r="AB25" s="120"/>
      <c r="AC25" s="119"/>
      <c r="AD25" s="119"/>
      <c r="AE25" s="119"/>
      <c r="AF25" s="119"/>
      <c r="AG25" s="120"/>
      <c r="AH25" s="119"/>
      <c r="AI25" s="114"/>
      <c r="AJ25" s="119"/>
      <c r="AK25" s="119"/>
      <c r="AL25" s="119"/>
      <c r="AM25" s="119"/>
      <c r="AN25" s="119"/>
      <c r="AO25" s="119"/>
      <c r="AP25" s="119"/>
      <c r="AQ25" s="119"/>
      <c r="AR25" s="119"/>
      <c r="AS25" s="37">
        <f t="shared" si="8"/>
        <v>0</v>
      </c>
    </row>
    <row r="26" ht="15.75" customHeight="1">
      <c r="A26" s="67" t="str">
        <f>Hub!A26</f>
        <v>LAYS F CHEESE 150G 150X10</v>
      </c>
      <c r="B26" s="121">
        <v>1.5</v>
      </c>
      <c r="C26" s="39">
        <v>0.0</v>
      </c>
      <c r="D26" s="57">
        <f t="shared" si="1"/>
        <v>0</v>
      </c>
      <c r="E26" s="49"/>
      <c r="F26" s="49"/>
      <c r="G26" s="49"/>
      <c r="H26" s="42">
        <f t="shared" si="2"/>
        <v>0</v>
      </c>
      <c r="I26" s="42">
        <f t="shared" si="3"/>
        <v>0</v>
      </c>
      <c r="J26" s="39">
        <f t="shared" si="4"/>
        <v>0</v>
      </c>
      <c r="K26" s="39">
        <f t="shared" si="5"/>
        <v>0</v>
      </c>
      <c r="L26" s="118">
        <f t="shared" si="6"/>
        <v>0</v>
      </c>
      <c r="M26" s="49">
        <f t="shared" si="7"/>
        <v>0</v>
      </c>
      <c r="N26" s="66"/>
      <c r="O26" s="66"/>
      <c r="P26" s="66"/>
      <c r="Q26" s="119"/>
      <c r="R26" s="119"/>
      <c r="S26" s="119"/>
      <c r="T26" s="119"/>
      <c r="U26" s="119"/>
      <c r="V26" s="119"/>
      <c r="W26" s="119"/>
      <c r="X26" s="47"/>
      <c r="Y26" s="119"/>
      <c r="Z26" s="119"/>
      <c r="AA26" s="119"/>
      <c r="AB26" s="120"/>
      <c r="AC26" s="119"/>
      <c r="AD26" s="119"/>
      <c r="AE26" s="119"/>
      <c r="AF26" s="119"/>
      <c r="AG26" s="120"/>
      <c r="AH26" s="119"/>
      <c r="AI26" s="114"/>
      <c r="AJ26" s="119"/>
      <c r="AK26" s="119"/>
      <c r="AL26" s="119"/>
      <c r="AM26" s="119"/>
      <c r="AN26" s="119"/>
      <c r="AO26" s="119"/>
      <c r="AP26" s="119"/>
      <c r="AQ26" s="119"/>
      <c r="AR26" s="119"/>
      <c r="AS26" s="37">
        <f t="shared" si="8"/>
        <v>0</v>
      </c>
    </row>
    <row r="27" ht="15.75" customHeight="1">
      <c r="A27" s="67" t="str">
        <f>Hub!A27</f>
        <v>LAYS Y&amp;H 145G 145GX10</v>
      </c>
      <c r="B27" s="121">
        <v>1.5</v>
      </c>
      <c r="C27" s="39">
        <v>0.0</v>
      </c>
      <c r="D27" s="57">
        <f t="shared" si="1"/>
        <v>0</v>
      </c>
      <c r="E27" s="49"/>
      <c r="F27" s="49"/>
      <c r="G27" s="49"/>
      <c r="H27" s="42">
        <f t="shared" si="2"/>
        <v>0</v>
      </c>
      <c r="I27" s="42">
        <f t="shared" si="3"/>
        <v>0</v>
      </c>
      <c r="J27" s="39">
        <f t="shared" si="4"/>
        <v>0</v>
      </c>
      <c r="K27" s="39">
        <f t="shared" si="5"/>
        <v>0</v>
      </c>
      <c r="L27" s="118">
        <f t="shared" si="6"/>
        <v>0</v>
      </c>
      <c r="M27" s="49">
        <f t="shared" si="7"/>
        <v>0</v>
      </c>
      <c r="N27" s="66"/>
      <c r="O27" s="66"/>
      <c r="P27" s="66"/>
      <c r="Q27" s="119"/>
      <c r="R27" s="119"/>
      <c r="S27" s="119"/>
      <c r="T27" s="119"/>
      <c r="U27" s="119"/>
      <c r="V27" s="119"/>
      <c r="W27" s="119"/>
      <c r="X27" s="47"/>
      <c r="Y27" s="119"/>
      <c r="Z27" s="119"/>
      <c r="AA27" s="119"/>
      <c r="AB27" s="120"/>
      <c r="AC27" s="119"/>
      <c r="AD27" s="119"/>
      <c r="AE27" s="119"/>
      <c r="AF27" s="119"/>
      <c r="AG27" s="120"/>
      <c r="AH27" s="119"/>
      <c r="AI27" s="114"/>
      <c r="AJ27" s="119"/>
      <c r="AK27" s="119"/>
      <c r="AL27" s="119"/>
      <c r="AM27" s="119"/>
      <c r="AN27" s="119"/>
      <c r="AO27" s="119"/>
      <c r="AP27" s="119"/>
      <c r="AQ27" s="119"/>
      <c r="AR27" s="119"/>
      <c r="AS27" s="37">
        <f t="shared" si="8"/>
        <v>0</v>
      </c>
    </row>
    <row r="28" ht="15.75" customHeight="1">
      <c r="A28" s="76" t="str">
        <f>Hub!A28</f>
        <v>LAYS WAVY MEXICAN CHILI 22G 22X48</v>
      </c>
      <c r="B28" s="121">
        <v>1.056</v>
      </c>
      <c r="C28" s="39">
        <v>0.0</v>
      </c>
      <c r="D28" s="57">
        <f t="shared" si="1"/>
        <v>0</v>
      </c>
      <c r="E28" s="41"/>
      <c r="F28" s="49"/>
      <c r="G28" s="49"/>
      <c r="H28" s="42">
        <f t="shared" si="2"/>
        <v>0</v>
      </c>
      <c r="I28" s="42">
        <f t="shared" si="3"/>
        <v>0</v>
      </c>
      <c r="J28" s="39">
        <f t="shared" si="4"/>
        <v>0</v>
      </c>
      <c r="K28" s="39">
        <f t="shared" si="5"/>
        <v>0</v>
      </c>
      <c r="L28" s="118">
        <f t="shared" si="6"/>
        <v>0</v>
      </c>
      <c r="M28" s="49">
        <f t="shared" si="7"/>
        <v>0</v>
      </c>
      <c r="N28" s="66"/>
      <c r="O28" s="66"/>
      <c r="P28" s="66"/>
      <c r="Q28" s="119"/>
      <c r="R28" s="119"/>
      <c r="S28" s="119"/>
      <c r="T28" s="119"/>
      <c r="U28" s="119"/>
      <c r="V28" s="119"/>
      <c r="W28" s="119"/>
      <c r="X28" s="47"/>
      <c r="Y28" s="120"/>
      <c r="Z28" s="120"/>
      <c r="AA28" s="120"/>
      <c r="AB28" s="120"/>
      <c r="AC28" s="120"/>
      <c r="AD28" s="120"/>
      <c r="AE28" s="119"/>
      <c r="AF28" s="119"/>
      <c r="AG28" s="120"/>
      <c r="AH28" s="119"/>
      <c r="AI28" s="114"/>
      <c r="AJ28" s="119"/>
      <c r="AK28" s="119"/>
      <c r="AL28" s="119"/>
      <c r="AM28" s="119"/>
      <c r="AN28" s="119"/>
      <c r="AO28" s="119"/>
      <c r="AP28" s="119"/>
      <c r="AQ28" s="119"/>
      <c r="AR28" s="119"/>
      <c r="AS28" s="37">
        <f t="shared" si="8"/>
        <v>0</v>
      </c>
    </row>
    <row r="29" ht="15.75" customHeight="1">
      <c r="A29" s="76" t="str">
        <f>Hub!A29</f>
        <v>LAYS WAVY B.B.Q 23G (23X48) M</v>
      </c>
      <c r="B29" s="121">
        <v>1.056</v>
      </c>
      <c r="C29" s="39">
        <v>0.0</v>
      </c>
      <c r="D29" s="57">
        <f t="shared" si="1"/>
        <v>0</v>
      </c>
      <c r="E29" s="49"/>
      <c r="F29" s="49"/>
      <c r="G29" s="49"/>
      <c r="H29" s="42">
        <f t="shared" si="2"/>
        <v>0</v>
      </c>
      <c r="I29" s="42">
        <f t="shared" si="3"/>
        <v>0</v>
      </c>
      <c r="J29" s="39">
        <f t="shared" si="4"/>
        <v>0</v>
      </c>
      <c r="K29" s="39">
        <f t="shared" si="5"/>
        <v>0</v>
      </c>
      <c r="L29" s="118">
        <f t="shared" si="6"/>
        <v>0</v>
      </c>
      <c r="M29" s="49">
        <f t="shared" si="7"/>
        <v>0</v>
      </c>
      <c r="N29" s="66"/>
      <c r="O29" s="66"/>
      <c r="P29" s="66"/>
      <c r="Q29" s="119"/>
      <c r="R29" s="119"/>
      <c r="S29" s="119"/>
      <c r="T29" s="119"/>
      <c r="U29" s="119"/>
      <c r="V29" s="119"/>
      <c r="W29" s="119"/>
      <c r="X29" s="47"/>
      <c r="Y29" s="120"/>
      <c r="Z29" s="120"/>
      <c r="AA29" s="120"/>
      <c r="AB29" s="120"/>
      <c r="AC29" s="120"/>
      <c r="AD29" s="120"/>
      <c r="AE29" s="120"/>
      <c r="AF29" s="120"/>
      <c r="AG29" s="120"/>
      <c r="AH29" s="119"/>
      <c r="AI29" s="114"/>
      <c r="AJ29" s="119"/>
      <c r="AK29" s="119"/>
      <c r="AL29" s="119"/>
      <c r="AM29" s="119"/>
      <c r="AN29" s="119"/>
      <c r="AO29" s="119"/>
      <c r="AP29" s="119"/>
      <c r="AQ29" s="119"/>
      <c r="AR29" s="119"/>
      <c r="AS29" s="37">
        <f t="shared" si="8"/>
        <v>0</v>
      </c>
    </row>
    <row r="30" ht="15.75" customHeight="1">
      <c r="A30" s="76" t="str">
        <f>Hub!A30</f>
        <v>LAYS WAVY TOMATO 23G 23X48 M</v>
      </c>
      <c r="B30" s="121">
        <v>1.056</v>
      </c>
      <c r="C30" s="39">
        <v>0.0</v>
      </c>
      <c r="D30" s="57">
        <f t="shared" si="1"/>
        <v>0</v>
      </c>
      <c r="E30" s="49"/>
      <c r="F30" s="49"/>
      <c r="G30" s="49"/>
      <c r="H30" s="42">
        <f t="shared" si="2"/>
        <v>0</v>
      </c>
      <c r="I30" s="42">
        <f t="shared" si="3"/>
        <v>0</v>
      </c>
      <c r="J30" s="39">
        <f t="shared" si="4"/>
        <v>0</v>
      </c>
      <c r="K30" s="39">
        <f t="shared" si="5"/>
        <v>0</v>
      </c>
      <c r="L30" s="118">
        <f t="shared" si="6"/>
        <v>0</v>
      </c>
      <c r="M30" s="49">
        <f t="shared" si="7"/>
        <v>0</v>
      </c>
      <c r="N30" s="66"/>
      <c r="O30" s="66"/>
      <c r="P30" s="66"/>
      <c r="Q30" s="119"/>
      <c r="R30" s="119"/>
      <c r="S30" s="119"/>
      <c r="T30" s="119"/>
      <c r="U30" s="119"/>
      <c r="V30" s="119"/>
      <c r="W30" s="119"/>
      <c r="X30" s="47"/>
      <c r="Y30" s="119"/>
      <c r="Z30" s="119"/>
      <c r="AA30" s="119"/>
      <c r="AB30" s="120"/>
      <c r="AC30" s="119"/>
      <c r="AD30" s="119"/>
      <c r="AE30" s="119"/>
      <c r="AF30" s="119"/>
      <c r="AG30" s="120"/>
      <c r="AH30" s="119"/>
      <c r="AI30" s="114"/>
      <c r="AJ30" s="119"/>
      <c r="AK30" s="119"/>
      <c r="AL30" s="119"/>
      <c r="AM30" s="119"/>
      <c r="AN30" s="119"/>
      <c r="AO30" s="119"/>
      <c r="AP30" s="119"/>
      <c r="AQ30" s="119"/>
      <c r="AR30" s="119"/>
      <c r="AS30" s="37">
        <f t="shared" si="8"/>
        <v>0</v>
      </c>
    </row>
    <row r="31" ht="15.75" customHeight="1">
      <c r="A31" s="78" t="str">
        <f>Hub!A31</f>
        <v>LAYS WAVY FLAMING HOT 22G 22X48</v>
      </c>
      <c r="B31" s="121">
        <v>1.056</v>
      </c>
      <c r="C31" s="39">
        <v>0.0</v>
      </c>
      <c r="D31" s="57">
        <f t="shared" si="1"/>
        <v>0</v>
      </c>
      <c r="E31" s="49"/>
      <c r="F31" s="49"/>
      <c r="G31" s="49"/>
      <c r="H31" s="42">
        <f t="shared" si="2"/>
        <v>0</v>
      </c>
      <c r="I31" s="42">
        <f t="shared" si="3"/>
        <v>0</v>
      </c>
      <c r="J31" s="39">
        <f t="shared" si="4"/>
        <v>0</v>
      </c>
      <c r="K31" s="39">
        <f t="shared" si="5"/>
        <v>0</v>
      </c>
      <c r="L31" s="118">
        <f t="shared" si="6"/>
        <v>0</v>
      </c>
      <c r="M31" s="49">
        <f t="shared" si="7"/>
        <v>0</v>
      </c>
      <c r="N31" s="66"/>
      <c r="O31" s="66"/>
      <c r="P31" s="66"/>
      <c r="Q31" s="119"/>
      <c r="R31" s="119"/>
      <c r="S31" s="119"/>
      <c r="T31" s="119"/>
      <c r="U31" s="119"/>
      <c r="V31" s="119"/>
      <c r="W31" s="119"/>
      <c r="X31" s="47"/>
      <c r="Y31" s="120"/>
      <c r="Z31" s="120"/>
      <c r="AA31" s="120"/>
      <c r="AB31" s="120"/>
      <c r="AC31" s="120"/>
      <c r="AD31" s="120"/>
      <c r="AE31" s="120"/>
      <c r="AF31" s="120"/>
      <c r="AG31" s="120"/>
      <c r="AH31" s="119"/>
      <c r="AI31" s="114"/>
      <c r="AJ31" s="119"/>
      <c r="AK31" s="119"/>
      <c r="AL31" s="119"/>
      <c r="AM31" s="119"/>
      <c r="AN31" s="119"/>
      <c r="AO31" s="119"/>
      <c r="AP31" s="119"/>
      <c r="AQ31" s="119"/>
      <c r="AR31" s="119"/>
      <c r="AS31" s="37">
        <f t="shared" si="8"/>
        <v>0</v>
      </c>
    </row>
    <row r="32" ht="15.75" customHeight="1">
      <c r="A32" s="76" t="str">
        <f>Hub!A32</f>
        <v>LAYS WAVY MEXICAN CHILI 34G 34X24</v>
      </c>
      <c r="B32" s="121">
        <v>0.8160000000000001</v>
      </c>
      <c r="C32" s="39">
        <v>0.0</v>
      </c>
      <c r="D32" s="57">
        <f t="shared" si="1"/>
        <v>0</v>
      </c>
      <c r="E32" s="49"/>
      <c r="F32" s="49"/>
      <c r="G32" s="49"/>
      <c r="H32" s="42">
        <f t="shared" si="2"/>
        <v>0</v>
      </c>
      <c r="I32" s="42">
        <f t="shared" si="3"/>
        <v>0</v>
      </c>
      <c r="J32" s="39">
        <f t="shared" si="4"/>
        <v>0</v>
      </c>
      <c r="K32" s="39">
        <f t="shared" si="5"/>
        <v>0</v>
      </c>
      <c r="L32" s="118">
        <f t="shared" si="6"/>
        <v>0</v>
      </c>
      <c r="M32" s="49">
        <f t="shared" si="7"/>
        <v>0</v>
      </c>
      <c r="N32" s="66"/>
      <c r="O32" s="66"/>
      <c r="P32" s="66"/>
      <c r="Q32" s="119"/>
      <c r="R32" s="119"/>
      <c r="S32" s="119"/>
      <c r="T32" s="119"/>
      <c r="U32" s="119"/>
      <c r="V32" s="119"/>
      <c r="W32" s="119"/>
      <c r="X32" s="47"/>
      <c r="Y32" s="119"/>
      <c r="Z32" s="119"/>
      <c r="AA32" s="119"/>
      <c r="AB32" s="120"/>
      <c r="AC32" s="119"/>
      <c r="AD32" s="119"/>
      <c r="AE32" s="119"/>
      <c r="AF32" s="119"/>
      <c r="AG32" s="120"/>
      <c r="AH32" s="119"/>
      <c r="AI32" s="114"/>
      <c r="AJ32" s="119"/>
      <c r="AK32" s="119"/>
      <c r="AL32" s="119"/>
      <c r="AM32" s="119"/>
      <c r="AN32" s="119"/>
      <c r="AO32" s="119"/>
      <c r="AP32" s="119"/>
      <c r="AQ32" s="119"/>
      <c r="AR32" s="119"/>
      <c r="AS32" s="37">
        <f t="shared" si="8"/>
        <v>0</v>
      </c>
    </row>
    <row r="33" ht="15.75" customHeight="1">
      <c r="A33" s="76" t="str">
        <f>Hub!A33</f>
        <v>LAYS WAVY B.B.Q 35G (35x24) M</v>
      </c>
      <c r="B33" s="121">
        <v>0.8160000000000001</v>
      </c>
      <c r="C33" s="39">
        <v>0.0</v>
      </c>
      <c r="D33" s="57">
        <f t="shared" si="1"/>
        <v>0</v>
      </c>
      <c r="E33" s="49"/>
      <c r="F33" s="49"/>
      <c r="G33" s="49"/>
      <c r="H33" s="42">
        <f t="shared" si="2"/>
        <v>0</v>
      </c>
      <c r="I33" s="42">
        <f t="shared" si="3"/>
        <v>0</v>
      </c>
      <c r="J33" s="39">
        <f t="shared" si="4"/>
        <v>0</v>
      </c>
      <c r="K33" s="39">
        <f t="shared" si="5"/>
        <v>0</v>
      </c>
      <c r="L33" s="118">
        <f t="shared" si="6"/>
        <v>0</v>
      </c>
      <c r="M33" s="49">
        <f t="shared" si="7"/>
        <v>0</v>
      </c>
      <c r="N33" s="66"/>
      <c r="O33" s="66"/>
      <c r="P33" s="66"/>
      <c r="Q33" s="119"/>
      <c r="R33" s="119"/>
      <c r="S33" s="119"/>
      <c r="T33" s="119"/>
      <c r="U33" s="119"/>
      <c r="V33" s="119"/>
      <c r="W33" s="119"/>
      <c r="X33" s="47"/>
      <c r="Y33" s="120"/>
      <c r="Z33" s="120"/>
      <c r="AA33" s="120"/>
      <c r="AB33" s="120"/>
      <c r="AC33" s="120"/>
      <c r="AD33" s="120"/>
      <c r="AE33" s="120"/>
      <c r="AF33" s="120"/>
      <c r="AG33" s="120"/>
      <c r="AH33" s="119"/>
      <c r="AI33" s="114"/>
      <c r="AJ33" s="119"/>
      <c r="AK33" s="119"/>
      <c r="AL33" s="119"/>
      <c r="AM33" s="119"/>
      <c r="AN33" s="119"/>
      <c r="AO33" s="119"/>
      <c r="AP33" s="119"/>
      <c r="AQ33" s="119"/>
      <c r="AR33" s="119"/>
      <c r="AS33" s="37">
        <f t="shared" si="8"/>
        <v>0</v>
      </c>
    </row>
    <row r="34" ht="15.75" customHeight="1">
      <c r="A34" s="76" t="str">
        <f>Hub!A34</f>
        <v>LAYS WAVY TOMATO 35G 35X24 M</v>
      </c>
      <c r="B34" s="121">
        <v>0.8160000000000001</v>
      </c>
      <c r="C34" s="39">
        <v>0.0</v>
      </c>
      <c r="D34" s="57">
        <f t="shared" si="1"/>
        <v>0</v>
      </c>
      <c r="E34" s="49"/>
      <c r="F34" s="49"/>
      <c r="G34" s="49"/>
      <c r="H34" s="42">
        <f t="shared" si="2"/>
        <v>0</v>
      </c>
      <c r="I34" s="42">
        <f t="shared" si="3"/>
        <v>0</v>
      </c>
      <c r="J34" s="39">
        <f t="shared" si="4"/>
        <v>0</v>
      </c>
      <c r="K34" s="39">
        <f t="shared" si="5"/>
        <v>0</v>
      </c>
      <c r="L34" s="118">
        <f t="shared" si="6"/>
        <v>0</v>
      </c>
      <c r="M34" s="49">
        <f t="shared" si="7"/>
        <v>0</v>
      </c>
      <c r="N34" s="66"/>
      <c r="O34" s="66"/>
      <c r="P34" s="66"/>
      <c r="Q34" s="119"/>
      <c r="R34" s="119"/>
      <c r="S34" s="119"/>
      <c r="T34" s="119"/>
      <c r="U34" s="119"/>
      <c r="V34" s="119"/>
      <c r="W34" s="119"/>
      <c r="X34" s="47"/>
      <c r="Y34" s="119"/>
      <c r="Z34" s="119"/>
      <c r="AA34" s="119"/>
      <c r="AB34" s="120"/>
      <c r="AC34" s="119"/>
      <c r="AD34" s="119"/>
      <c r="AE34" s="119"/>
      <c r="AF34" s="119"/>
      <c r="AG34" s="120"/>
      <c r="AH34" s="119"/>
      <c r="AI34" s="114"/>
      <c r="AJ34" s="119"/>
      <c r="AK34" s="119"/>
      <c r="AL34" s="119"/>
      <c r="AM34" s="119"/>
      <c r="AN34" s="119"/>
      <c r="AO34" s="119"/>
      <c r="AP34" s="119"/>
      <c r="AQ34" s="119"/>
      <c r="AR34" s="119"/>
      <c r="AS34" s="37">
        <f t="shared" si="8"/>
        <v>0</v>
      </c>
    </row>
    <row r="35" ht="15.75" customHeight="1">
      <c r="A35" s="78" t="str">
        <f>Hub!A35</f>
        <v>LAYS WAVY FLAMING HOT 34G 34X24</v>
      </c>
      <c r="B35" s="121">
        <v>0.8160000000000001</v>
      </c>
      <c r="C35" s="39">
        <v>0.0</v>
      </c>
      <c r="D35" s="57">
        <f t="shared" si="1"/>
        <v>0</v>
      </c>
      <c r="E35" s="49"/>
      <c r="F35" s="49"/>
      <c r="G35" s="49"/>
      <c r="H35" s="42">
        <f t="shared" si="2"/>
        <v>0</v>
      </c>
      <c r="I35" s="42">
        <f t="shared" si="3"/>
        <v>0</v>
      </c>
      <c r="J35" s="39">
        <f t="shared" si="4"/>
        <v>0</v>
      </c>
      <c r="K35" s="39">
        <f t="shared" si="5"/>
        <v>0</v>
      </c>
      <c r="L35" s="118">
        <f t="shared" si="6"/>
        <v>0</v>
      </c>
      <c r="M35" s="49">
        <f t="shared" si="7"/>
        <v>0</v>
      </c>
      <c r="N35" s="66"/>
      <c r="O35" s="66"/>
      <c r="P35" s="66"/>
      <c r="Q35" s="119"/>
      <c r="R35" s="119"/>
      <c r="S35" s="119"/>
      <c r="T35" s="119"/>
      <c r="U35" s="119"/>
      <c r="V35" s="119"/>
      <c r="W35" s="119"/>
      <c r="X35" s="47"/>
      <c r="Y35" s="119"/>
      <c r="Z35" s="120"/>
      <c r="AA35" s="120"/>
      <c r="AB35" s="120"/>
      <c r="AC35" s="120"/>
      <c r="AD35" s="120"/>
      <c r="AE35" s="120"/>
      <c r="AF35" s="120"/>
      <c r="AG35" s="120"/>
      <c r="AH35" s="119"/>
      <c r="AI35" s="114"/>
      <c r="AJ35" s="119"/>
      <c r="AK35" s="119"/>
      <c r="AL35" s="119"/>
      <c r="AM35" s="119"/>
      <c r="AN35" s="119"/>
      <c r="AO35" s="119"/>
      <c r="AP35" s="119"/>
      <c r="AQ35" s="119"/>
      <c r="AR35" s="119"/>
      <c r="AS35" s="37">
        <f t="shared" si="8"/>
        <v>0</v>
      </c>
    </row>
    <row r="36" ht="15.75" customHeight="1">
      <c r="A36" s="24" t="str">
        <f>Hub!A36</f>
        <v>LAYS WAVY BBQ 63G 63x12 M</v>
      </c>
      <c r="B36" s="121">
        <v>0.756</v>
      </c>
      <c r="C36" s="39">
        <v>0.0</v>
      </c>
      <c r="D36" s="57">
        <f t="shared" si="1"/>
        <v>0</v>
      </c>
      <c r="E36" s="49"/>
      <c r="F36" s="49"/>
      <c r="G36" s="49"/>
      <c r="H36" s="42">
        <f t="shared" si="2"/>
        <v>0</v>
      </c>
      <c r="I36" s="42">
        <f t="shared" si="3"/>
        <v>0</v>
      </c>
      <c r="J36" s="39">
        <f t="shared" si="4"/>
        <v>0</v>
      </c>
      <c r="K36" s="39">
        <f t="shared" si="5"/>
        <v>0</v>
      </c>
      <c r="L36" s="118">
        <f t="shared" si="6"/>
        <v>0</v>
      </c>
      <c r="M36" s="49">
        <f t="shared" si="7"/>
        <v>0</v>
      </c>
      <c r="N36" s="66"/>
      <c r="O36" s="66"/>
      <c r="P36" s="66"/>
      <c r="Q36" s="119"/>
      <c r="R36" s="119"/>
      <c r="S36" s="119"/>
      <c r="T36" s="119"/>
      <c r="U36" s="119"/>
      <c r="V36" s="119"/>
      <c r="W36" s="119"/>
      <c r="X36" s="47"/>
      <c r="Y36" s="120"/>
      <c r="Z36" s="120"/>
      <c r="AA36" s="120"/>
      <c r="AB36" s="120"/>
      <c r="AC36" s="120"/>
      <c r="AD36" s="120"/>
      <c r="AE36" s="120"/>
      <c r="AF36" s="120"/>
      <c r="AG36" s="120"/>
      <c r="AH36" s="119"/>
      <c r="AI36" s="114"/>
      <c r="AJ36" s="119"/>
      <c r="AK36" s="119"/>
      <c r="AL36" s="119"/>
      <c r="AM36" s="119"/>
      <c r="AN36" s="119"/>
      <c r="AO36" s="119"/>
      <c r="AP36" s="119"/>
      <c r="AQ36" s="119"/>
      <c r="AR36" s="119"/>
      <c r="AS36" s="37">
        <f t="shared" si="8"/>
        <v>0</v>
      </c>
    </row>
    <row r="37" ht="15.75" customHeight="1">
      <c r="A37" s="24" t="str">
        <f>Hub!A37</f>
        <v>LAYS WAVY Mexican 60G 60x12 M</v>
      </c>
      <c r="B37" s="121">
        <v>0.72</v>
      </c>
      <c r="C37" s="39">
        <v>0.0</v>
      </c>
      <c r="D37" s="57">
        <f t="shared" si="1"/>
        <v>0</v>
      </c>
      <c r="E37" s="49"/>
      <c r="F37" s="49"/>
      <c r="G37" s="49"/>
      <c r="H37" s="42">
        <f t="shared" si="2"/>
        <v>0</v>
      </c>
      <c r="I37" s="42">
        <f t="shared" si="3"/>
        <v>0</v>
      </c>
      <c r="J37" s="39">
        <f t="shared" si="4"/>
        <v>0</v>
      </c>
      <c r="K37" s="39">
        <f t="shared" si="5"/>
        <v>0</v>
      </c>
      <c r="L37" s="118">
        <f t="shared" si="6"/>
        <v>0</v>
      </c>
      <c r="M37" s="49">
        <f t="shared" si="7"/>
        <v>0</v>
      </c>
      <c r="N37" s="66"/>
      <c r="O37" s="66"/>
      <c r="P37" s="66"/>
      <c r="Q37" s="119"/>
      <c r="R37" s="119"/>
      <c r="S37" s="119"/>
      <c r="T37" s="119"/>
      <c r="U37" s="119"/>
      <c r="V37" s="119"/>
      <c r="W37" s="119"/>
      <c r="X37" s="47"/>
      <c r="Y37" s="119"/>
      <c r="Z37" s="119"/>
      <c r="AA37" s="119"/>
      <c r="AB37" s="120"/>
      <c r="AC37" s="119"/>
      <c r="AD37" s="119"/>
      <c r="AE37" s="119"/>
      <c r="AF37" s="119"/>
      <c r="AG37" s="120"/>
      <c r="AH37" s="119"/>
      <c r="AI37" s="114"/>
      <c r="AJ37" s="119"/>
      <c r="AK37" s="119"/>
      <c r="AL37" s="119"/>
      <c r="AM37" s="119"/>
      <c r="AN37" s="119"/>
      <c r="AO37" s="119"/>
      <c r="AP37" s="119"/>
      <c r="AQ37" s="119"/>
      <c r="AR37" s="119"/>
      <c r="AS37" s="37">
        <f t="shared" si="8"/>
        <v>0</v>
      </c>
    </row>
    <row r="38" ht="15.75" customHeight="1">
      <c r="A38" s="24" t="str">
        <f>Hub!A38</f>
        <v>LAYS WAVY Flaming Hot 64G 64x12 M</v>
      </c>
      <c r="B38" s="121">
        <v>0.72</v>
      </c>
      <c r="C38" s="39">
        <v>0.0</v>
      </c>
      <c r="D38" s="57">
        <f t="shared" si="1"/>
        <v>0</v>
      </c>
      <c r="E38" s="49"/>
      <c r="F38" s="49"/>
      <c r="G38" s="49"/>
      <c r="H38" s="42">
        <f t="shared" si="2"/>
        <v>0</v>
      </c>
      <c r="I38" s="42">
        <f t="shared" si="3"/>
        <v>0</v>
      </c>
      <c r="J38" s="39">
        <f t="shared" si="4"/>
        <v>0</v>
      </c>
      <c r="K38" s="39">
        <f t="shared" si="5"/>
        <v>0</v>
      </c>
      <c r="L38" s="118">
        <f t="shared" si="6"/>
        <v>0</v>
      </c>
      <c r="M38" s="49">
        <f t="shared" si="7"/>
        <v>0</v>
      </c>
      <c r="N38" s="66"/>
      <c r="O38" s="66"/>
      <c r="P38" s="66"/>
      <c r="Q38" s="119"/>
      <c r="R38" s="119"/>
      <c r="S38" s="119"/>
      <c r="T38" s="119"/>
      <c r="U38" s="119"/>
      <c r="V38" s="119"/>
      <c r="W38" s="119"/>
      <c r="X38" s="47"/>
      <c r="Y38" s="119"/>
      <c r="Z38" s="119"/>
      <c r="AA38" s="119"/>
      <c r="AB38" s="120"/>
      <c r="AC38" s="119"/>
      <c r="AD38" s="119"/>
      <c r="AE38" s="119"/>
      <c r="AF38" s="119"/>
      <c r="AG38" s="120"/>
      <c r="AH38" s="119"/>
      <c r="AI38" s="114"/>
      <c r="AJ38" s="119"/>
      <c r="AK38" s="119"/>
      <c r="AL38" s="119"/>
      <c r="AM38" s="119"/>
      <c r="AN38" s="119"/>
      <c r="AO38" s="119"/>
      <c r="AP38" s="119"/>
      <c r="AQ38" s="119"/>
      <c r="AR38" s="119"/>
      <c r="AS38" s="37">
        <f t="shared" si="8"/>
        <v>0</v>
      </c>
    </row>
    <row r="39" ht="15.75" customHeight="1">
      <c r="A39" s="24" t="str">
        <f>Hub!A39</f>
        <v>KURKURE CHUTNEY CHASKA 9G 9X72 M</v>
      </c>
      <c r="B39" s="121">
        <v>0.648</v>
      </c>
      <c r="C39" s="39">
        <v>0.0</v>
      </c>
      <c r="D39" s="57">
        <f t="shared" si="1"/>
        <v>0</v>
      </c>
      <c r="E39" s="49"/>
      <c r="F39" s="49"/>
      <c r="G39" s="49"/>
      <c r="H39" s="42">
        <f t="shared" si="2"/>
        <v>0</v>
      </c>
      <c r="I39" s="42">
        <f t="shared" si="3"/>
        <v>0</v>
      </c>
      <c r="J39" s="39">
        <f t="shared" si="4"/>
        <v>0</v>
      </c>
      <c r="K39" s="39">
        <f t="shared" si="5"/>
        <v>0</v>
      </c>
      <c r="L39" s="118">
        <f t="shared" si="6"/>
        <v>0</v>
      </c>
      <c r="M39" s="49">
        <f t="shared" si="7"/>
        <v>0</v>
      </c>
      <c r="N39" s="66"/>
      <c r="O39" s="66"/>
      <c r="P39" s="66"/>
      <c r="Q39" s="119"/>
      <c r="R39" s="119"/>
      <c r="S39" s="119"/>
      <c r="T39" s="119"/>
      <c r="U39" s="119"/>
      <c r="V39" s="119"/>
      <c r="W39" s="119"/>
      <c r="X39" s="47"/>
      <c r="Y39" s="119"/>
      <c r="Z39" s="119"/>
      <c r="AA39" s="119"/>
      <c r="AB39" s="120"/>
      <c r="AC39" s="119"/>
      <c r="AD39" s="119"/>
      <c r="AE39" s="119"/>
      <c r="AF39" s="119"/>
      <c r="AG39" s="120"/>
      <c r="AH39" s="119"/>
      <c r="AI39" s="114"/>
      <c r="AJ39" s="119"/>
      <c r="AK39" s="119"/>
      <c r="AL39" s="119"/>
      <c r="AM39" s="119"/>
      <c r="AN39" s="119"/>
      <c r="AO39" s="119"/>
      <c r="AP39" s="119"/>
      <c r="AQ39" s="119"/>
      <c r="AR39" s="119"/>
      <c r="AS39" s="37">
        <f t="shared" si="8"/>
        <v>0</v>
      </c>
    </row>
    <row r="40" ht="15.75" customHeight="1">
      <c r="A40" s="24" t="str">
        <f>Hub!A40</f>
        <v>KURKURE RED CHILLI 9G 9X72</v>
      </c>
      <c r="B40" s="121">
        <v>0.648</v>
      </c>
      <c r="C40" s="39">
        <v>0.0</v>
      </c>
      <c r="D40" s="57">
        <f t="shared" si="1"/>
        <v>0</v>
      </c>
      <c r="E40" s="49"/>
      <c r="F40" s="49"/>
      <c r="G40" s="49"/>
      <c r="H40" s="42">
        <f t="shared" si="2"/>
        <v>0</v>
      </c>
      <c r="I40" s="42">
        <f t="shared" si="3"/>
        <v>0</v>
      </c>
      <c r="J40" s="39">
        <f t="shared" si="4"/>
        <v>0</v>
      </c>
      <c r="K40" s="39">
        <f t="shared" si="5"/>
        <v>0</v>
      </c>
      <c r="L40" s="118">
        <f t="shared" si="6"/>
        <v>0</v>
      </c>
      <c r="M40" s="49">
        <f t="shared" si="7"/>
        <v>0</v>
      </c>
      <c r="N40" s="66"/>
      <c r="O40" s="66"/>
      <c r="P40" s="66"/>
      <c r="Q40" s="119"/>
      <c r="R40" s="119"/>
      <c r="S40" s="119"/>
      <c r="T40" s="119"/>
      <c r="U40" s="119"/>
      <c r="V40" s="119"/>
      <c r="W40" s="119"/>
      <c r="X40" s="47"/>
      <c r="Y40" s="119"/>
      <c r="Z40" s="119"/>
      <c r="AA40" s="119"/>
      <c r="AB40" s="120"/>
      <c r="AC40" s="119"/>
      <c r="AD40" s="119"/>
      <c r="AE40" s="119"/>
      <c r="AF40" s="119"/>
      <c r="AG40" s="120"/>
      <c r="AH40" s="119"/>
      <c r="AI40" s="114"/>
      <c r="AJ40" s="119"/>
      <c r="AK40" s="119"/>
      <c r="AL40" s="119"/>
      <c r="AM40" s="119"/>
      <c r="AN40" s="119"/>
      <c r="AO40" s="119"/>
      <c r="AP40" s="119"/>
      <c r="AQ40" s="119"/>
      <c r="AR40" s="119"/>
      <c r="AS40" s="37">
        <f t="shared" si="8"/>
        <v>0</v>
      </c>
    </row>
    <row r="41" ht="15.75" customHeight="1">
      <c r="A41" s="24" t="str">
        <f>Hub!A41</f>
        <v>KURKURE CHUTNEY CHASKA 17G 17X48 M</v>
      </c>
      <c r="B41" s="121">
        <v>0.816</v>
      </c>
      <c r="C41" s="39">
        <v>0.0</v>
      </c>
      <c r="D41" s="57">
        <f t="shared" si="1"/>
        <v>0</v>
      </c>
      <c r="E41" s="49"/>
      <c r="F41" s="41"/>
      <c r="G41" s="49"/>
      <c r="H41" s="42">
        <f t="shared" si="2"/>
        <v>0</v>
      </c>
      <c r="I41" s="42">
        <f t="shared" si="3"/>
        <v>0</v>
      </c>
      <c r="J41" s="39">
        <f t="shared" si="4"/>
        <v>0</v>
      </c>
      <c r="K41" s="39">
        <f t="shared" si="5"/>
        <v>0</v>
      </c>
      <c r="L41" s="118">
        <f t="shared" si="6"/>
        <v>0</v>
      </c>
      <c r="M41" s="49">
        <f t="shared" si="7"/>
        <v>0</v>
      </c>
      <c r="N41" s="66"/>
      <c r="O41" s="66"/>
      <c r="P41" s="66"/>
      <c r="Q41" s="119"/>
      <c r="R41" s="119"/>
      <c r="S41" s="119"/>
      <c r="T41" s="119"/>
      <c r="U41" s="119"/>
      <c r="V41" s="119"/>
      <c r="W41" s="119"/>
      <c r="X41" s="47"/>
      <c r="Y41" s="120"/>
      <c r="Z41" s="120"/>
      <c r="AA41" s="120"/>
      <c r="AB41" s="120"/>
      <c r="AC41" s="120"/>
      <c r="AD41" s="120"/>
      <c r="AE41" s="120"/>
      <c r="AF41" s="120"/>
      <c r="AG41" s="120"/>
      <c r="AH41" s="119"/>
      <c r="AI41" s="114"/>
      <c r="AJ41" s="119"/>
      <c r="AK41" s="119"/>
      <c r="AL41" s="119"/>
      <c r="AM41" s="119"/>
      <c r="AN41" s="119"/>
      <c r="AO41" s="119"/>
      <c r="AP41" s="119"/>
      <c r="AQ41" s="119"/>
      <c r="AR41" s="119"/>
      <c r="AS41" s="37">
        <f t="shared" si="8"/>
        <v>0</v>
      </c>
    </row>
    <row r="42" ht="15.75" customHeight="1">
      <c r="A42" s="24" t="str">
        <f>Hub!A42</f>
        <v>KURKURE RED CHILLI 17G 17X48</v>
      </c>
      <c r="B42" s="121">
        <v>0.816</v>
      </c>
      <c r="C42" s="39">
        <v>0.0</v>
      </c>
      <c r="D42" s="57">
        <f t="shared" si="1"/>
        <v>0</v>
      </c>
      <c r="E42" s="49"/>
      <c r="F42" s="49"/>
      <c r="G42" s="49"/>
      <c r="H42" s="42">
        <f t="shared" si="2"/>
        <v>0</v>
      </c>
      <c r="I42" s="42">
        <f t="shared" si="3"/>
        <v>0</v>
      </c>
      <c r="J42" s="39">
        <f t="shared" si="4"/>
        <v>0</v>
      </c>
      <c r="K42" s="39">
        <f t="shared" si="5"/>
        <v>0</v>
      </c>
      <c r="L42" s="118">
        <f t="shared" si="6"/>
        <v>0</v>
      </c>
      <c r="M42" s="49">
        <f t="shared" si="7"/>
        <v>0</v>
      </c>
      <c r="N42" s="66"/>
      <c r="O42" s="66"/>
      <c r="P42" s="66"/>
      <c r="Q42" s="119"/>
      <c r="R42" s="119"/>
      <c r="S42" s="119"/>
      <c r="T42" s="119"/>
      <c r="U42" s="119"/>
      <c r="V42" s="119"/>
      <c r="W42" s="119"/>
      <c r="X42" s="47"/>
      <c r="Y42" s="120"/>
      <c r="Z42" s="120"/>
      <c r="AA42" s="120"/>
      <c r="AB42" s="120"/>
      <c r="AC42" s="120"/>
      <c r="AD42" s="120"/>
      <c r="AE42" s="119"/>
      <c r="AF42" s="120"/>
      <c r="AG42" s="120"/>
      <c r="AH42" s="119"/>
      <c r="AI42" s="114"/>
      <c r="AJ42" s="119"/>
      <c r="AK42" s="119"/>
      <c r="AL42" s="119"/>
      <c r="AM42" s="119"/>
      <c r="AN42" s="119"/>
      <c r="AO42" s="119"/>
      <c r="AP42" s="119"/>
      <c r="AQ42" s="119"/>
      <c r="AR42" s="119"/>
      <c r="AS42" s="37">
        <f t="shared" si="8"/>
        <v>0</v>
      </c>
    </row>
    <row r="43" ht="15.75" customHeight="1">
      <c r="A43" s="86" t="str">
        <f>Hub!A43</f>
        <v>KURKURE TOOFANI MIRCHI 17G 17X48</v>
      </c>
      <c r="B43" s="121">
        <v>0.816</v>
      </c>
      <c r="C43" s="39">
        <v>0.0</v>
      </c>
      <c r="D43" s="57">
        <f t="shared" si="1"/>
        <v>0</v>
      </c>
      <c r="E43" s="49"/>
      <c r="F43" s="49"/>
      <c r="G43" s="49"/>
      <c r="H43" s="42">
        <f t="shared" si="2"/>
        <v>0</v>
      </c>
      <c r="I43" s="42">
        <f t="shared" si="3"/>
        <v>0</v>
      </c>
      <c r="J43" s="39">
        <f t="shared" si="4"/>
        <v>0</v>
      </c>
      <c r="K43" s="39">
        <f t="shared" si="5"/>
        <v>0</v>
      </c>
      <c r="L43" s="118">
        <f t="shared" si="6"/>
        <v>0</v>
      </c>
      <c r="M43" s="49">
        <f t="shared" si="7"/>
        <v>0</v>
      </c>
      <c r="N43" s="66"/>
      <c r="O43" s="66"/>
      <c r="P43" s="66"/>
      <c r="Q43" s="119"/>
      <c r="R43" s="119"/>
      <c r="S43" s="119"/>
      <c r="T43" s="119"/>
      <c r="U43" s="119"/>
      <c r="V43" s="119"/>
      <c r="W43" s="119"/>
      <c r="X43" s="47"/>
      <c r="Y43" s="119"/>
      <c r="Z43" s="119"/>
      <c r="AA43" s="119"/>
      <c r="AB43" s="120"/>
      <c r="AC43" s="119"/>
      <c r="AD43" s="119"/>
      <c r="AE43" s="119"/>
      <c r="AF43" s="119"/>
      <c r="AG43" s="120"/>
      <c r="AH43" s="119"/>
      <c r="AI43" s="114"/>
      <c r="AJ43" s="119"/>
      <c r="AK43" s="119"/>
      <c r="AL43" s="119"/>
      <c r="AM43" s="119"/>
      <c r="AN43" s="119"/>
      <c r="AO43" s="119"/>
      <c r="AP43" s="119"/>
      <c r="AQ43" s="119"/>
      <c r="AR43" s="119"/>
      <c r="AS43" s="37">
        <f t="shared" si="8"/>
        <v>0</v>
      </c>
    </row>
    <row r="44" ht="15.75" customHeight="1">
      <c r="A44" s="24" t="str">
        <f>Hub!A44</f>
        <v>KURKURE CHUTNEY CHASKA 38X24 M</v>
      </c>
      <c r="B44" s="121">
        <v>0.912</v>
      </c>
      <c r="C44" s="39">
        <v>0.0</v>
      </c>
      <c r="D44" s="57">
        <f t="shared" si="1"/>
        <v>0</v>
      </c>
      <c r="E44" s="49"/>
      <c r="F44" s="41"/>
      <c r="G44" s="49"/>
      <c r="H44" s="42">
        <f t="shared" si="2"/>
        <v>0</v>
      </c>
      <c r="I44" s="42">
        <f t="shared" si="3"/>
        <v>0</v>
      </c>
      <c r="J44" s="39">
        <f t="shared" si="4"/>
        <v>0</v>
      </c>
      <c r="K44" s="39">
        <f t="shared" si="5"/>
        <v>0</v>
      </c>
      <c r="L44" s="118">
        <f t="shared" si="6"/>
        <v>0</v>
      </c>
      <c r="M44" s="49">
        <f t="shared" si="7"/>
        <v>0</v>
      </c>
      <c r="N44" s="66"/>
      <c r="O44" s="66"/>
      <c r="P44" s="66"/>
      <c r="Q44" s="119"/>
      <c r="R44" s="119"/>
      <c r="S44" s="119"/>
      <c r="T44" s="119"/>
      <c r="U44" s="119"/>
      <c r="V44" s="119"/>
      <c r="W44" s="119"/>
      <c r="X44" s="47"/>
      <c r="Y44" s="120"/>
      <c r="Z44" s="120"/>
      <c r="AA44" s="120"/>
      <c r="AB44" s="120"/>
      <c r="AC44" s="120"/>
      <c r="AD44" s="120"/>
      <c r="AE44" s="120"/>
      <c r="AF44" s="120"/>
      <c r="AG44" s="120"/>
      <c r="AH44" s="119"/>
      <c r="AI44" s="114"/>
      <c r="AJ44" s="119"/>
      <c r="AK44" s="119"/>
      <c r="AL44" s="119"/>
      <c r="AM44" s="119"/>
      <c r="AN44" s="119"/>
      <c r="AO44" s="119"/>
      <c r="AP44" s="119"/>
      <c r="AQ44" s="119"/>
      <c r="AR44" s="119"/>
      <c r="AS44" s="37">
        <f t="shared" si="8"/>
        <v>0</v>
      </c>
    </row>
    <row r="45" ht="15.75" customHeight="1">
      <c r="A45" s="24" t="str">
        <f>Hub!A45</f>
        <v>KURKURE RED CHILI 38G 38X24</v>
      </c>
      <c r="B45" s="121">
        <v>0.912</v>
      </c>
      <c r="C45" s="39">
        <v>0.0</v>
      </c>
      <c r="D45" s="57">
        <f t="shared" si="1"/>
        <v>0</v>
      </c>
      <c r="E45" s="49"/>
      <c r="F45" s="49"/>
      <c r="G45" s="49"/>
      <c r="H45" s="42">
        <f t="shared" si="2"/>
        <v>0</v>
      </c>
      <c r="I45" s="42">
        <f t="shared" si="3"/>
        <v>0</v>
      </c>
      <c r="J45" s="39">
        <f t="shared" si="4"/>
        <v>0</v>
      </c>
      <c r="K45" s="39">
        <f t="shared" si="5"/>
        <v>0</v>
      </c>
      <c r="L45" s="118">
        <f t="shared" si="6"/>
        <v>0</v>
      </c>
      <c r="M45" s="49">
        <f t="shared" si="7"/>
        <v>0</v>
      </c>
      <c r="N45" s="66"/>
      <c r="O45" s="66"/>
      <c r="P45" s="66"/>
      <c r="Q45" s="119"/>
      <c r="R45" s="119"/>
      <c r="S45" s="119"/>
      <c r="T45" s="119"/>
      <c r="U45" s="119"/>
      <c r="V45" s="119"/>
      <c r="W45" s="119"/>
      <c r="X45" s="47"/>
      <c r="Y45" s="119"/>
      <c r="Z45" s="119"/>
      <c r="AA45" s="119"/>
      <c r="AB45" s="120"/>
      <c r="AC45" s="119"/>
      <c r="AD45" s="119"/>
      <c r="AE45" s="119"/>
      <c r="AF45" s="119"/>
      <c r="AG45" s="120"/>
      <c r="AH45" s="119"/>
      <c r="AI45" s="114"/>
      <c r="AJ45" s="119"/>
      <c r="AK45" s="119"/>
      <c r="AL45" s="119"/>
      <c r="AM45" s="119"/>
      <c r="AN45" s="119"/>
      <c r="AO45" s="119"/>
      <c r="AP45" s="119"/>
      <c r="AQ45" s="119"/>
      <c r="AR45" s="119"/>
      <c r="AS45" s="37">
        <f t="shared" si="8"/>
        <v>0</v>
      </c>
    </row>
    <row r="46" ht="15.75" customHeight="1">
      <c r="A46" s="86" t="str">
        <f>Hub!A46</f>
        <v>KURKURE TOOFANI MIRCHI 37G 37X24</v>
      </c>
      <c r="B46" s="121">
        <v>0.912</v>
      </c>
      <c r="C46" s="39">
        <v>0.0</v>
      </c>
      <c r="D46" s="57">
        <f t="shared" si="1"/>
        <v>0</v>
      </c>
      <c r="E46" s="49"/>
      <c r="F46" s="49"/>
      <c r="G46" s="49"/>
      <c r="H46" s="42">
        <f t="shared" si="2"/>
        <v>0</v>
      </c>
      <c r="I46" s="42">
        <f t="shared" si="3"/>
        <v>0</v>
      </c>
      <c r="J46" s="39">
        <f t="shared" si="4"/>
        <v>0</v>
      </c>
      <c r="K46" s="39">
        <f t="shared" si="5"/>
        <v>0</v>
      </c>
      <c r="L46" s="118">
        <f t="shared" si="6"/>
        <v>0</v>
      </c>
      <c r="M46" s="49">
        <f t="shared" si="7"/>
        <v>0</v>
      </c>
      <c r="N46" s="66"/>
      <c r="O46" s="66"/>
      <c r="P46" s="66"/>
      <c r="Q46" s="119"/>
      <c r="R46" s="119"/>
      <c r="S46" s="119"/>
      <c r="T46" s="119"/>
      <c r="U46" s="119"/>
      <c r="V46" s="119"/>
      <c r="W46" s="119"/>
      <c r="X46" s="47"/>
      <c r="Y46" s="119"/>
      <c r="Z46" s="119"/>
      <c r="AA46" s="119"/>
      <c r="AB46" s="120"/>
      <c r="AC46" s="119"/>
      <c r="AD46" s="119"/>
      <c r="AE46" s="119"/>
      <c r="AF46" s="119"/>
      <c r="AG46" s="120"/>
      <c r="AH46" s="119"/>
      <c r="AI46" s="114"/>
      <c r="AJ46" s="119"/>
      <c r="AK46" s="119"/>
      <c r="AL46" s="119"/>
      <c r="AM46" s="119"/>
      <c r="AN46" s="119"/>
      <c r="AO46" s="119"/>
      <c r="AP46" s="119"/>
      <c r="AQ46" s="119"/>
      <c r="AR46" s="119"/>
      <c r="AS46" s="37">
        <f t="shared" si="8"/>
        <v>0</v>
      </c>
    </row>
    <row r="47" ht="15.75" customHeight="1">
      <c r="A47" s="24" t="str">
        <f>Hub!A47</f>
        <v>KURKURE CHUTNEY CHASKA 62G 62X24 M</v>
      </c>
      <c r="B47" s="121">
        <v>1.488</v>
      </c>
      <c r="C47" s="39">
        <v>0.0</v>
      </c>
      <c r="D47" s="57">
        <f t="shared" si="1"/>
        <v>0</v>
      </c>
      <c r="E47" s="41"/>
      <c r="F47" s="49"/>
      <c r="G47" s="49"/>
      <c r="H47" s="42">
        <f t="shared" si="2"/>
        <v>0</v>
      </c>
      <c r="I47" s="42">
        <f t="shared" si="3"/>
        <v>0</v>
      </c>
      <c r="J47" s="39">
        <f t="shared" si="4"/>
        <v>0</v>
      </c>
      <c r="K47" s="39">
        <f t="shared" si="5"/>
        <v>0</v>
      </c>
      <c r="L47" s="118">
        <f t="shared" si="6"/>
        <v>0</v>
      </c>
      <c r="M47" s="49">
        <f t="shared" si="7"/>
        <v>0</v>
      </c>
      <c r="N47" s="66"/>
      <c r="O47" s="66"/>
      <c r="P47" s="66"/>
      <c r="Q47" s="119"/>
      <c r="R47" s="119"/>
      <c r="S47" s="119"/>
      <c r="T47" s="119"/>
      <c r="U47" s="119"/>
      <c r="V47" s="119"/>
      <c r="W47" s="119"/>
      <c r="X47" s="47"/>
      <c r="Y47" s="119"/>
      <c r="Z47" s="119"/>
      <c r="AA47" s="119"/>
      <c r="AB47" s="120"/>
      <c r="AC47" s="119"/>
      <c r="AD47" s="119"/>
      <c r="AE47" s="119"/>
      <c r="AF47" s="119"/>
      <c r="AG47" s="120"/>
      <c r="AH47" s="119"/>
      <c r="AI47" s="114"/>
      <c r="AJ47" s="119"/>
      <c r="AK47" s="119"/>
      <c r="AL47" s="119"/>
      <c r="AM47" s="119"/>
      <c r="AN47" s="119"/>
      <c r="AO47" s="119"/>
      <c r="AP47" s="119"/>
      <c r="AQ47" s="119"/>
      <c r="AR47" s="119"/>
      <c r="AS47" s="37">
        <f t="shared" si="8"/>
        <v>0</v>
      </c>
    </row>
    <row r="48" ht="15.75" customHeight="1">
      <c r="A48" s="24" t="str">
        <f>Hub!A48</f>
        <v>KURKURE RED CHILLI 62G 62X24</v>
      </c>
      <c r="B48" s="121">
        <v>1.488</v>
      </c>
      <c r="C48" s="39">
        <v>0.0</v>
      </c>
      <c r="D48" s="57">
        <f t="shared" si="1"/>
        <v>0</v>
      </c>
      <c r="E48" s="49"/>
      <c r="F48" s="49"/>
      <c r="G48" s="49"/>
      <c r="H48" s="42">
        <f t="shared" si="2"/>
        <v>0</v>
      </c>
      <c r="I48" s="42">
        <f t="shared" si="3"/>
        <v>0</v>
      </c>
      <c r="J48" s="39">
        <f t="shared" si="4"/>
        <v>0</v>
      </c>
      <c r="K48" s="39">
        <f t="shared" si="5"/>
        <v>0</v>
      </c>
      <c r="L48" s="118">
        <f t="shared" si="6"/>
        <v>0</v>
      </c>
      <c r="M48" s="49">
        <f t="shared" si="7"/>
        <v>0</v>
      </c>
      <c r="N48" s="66"/>
      <c r="O48" s="66"/>
      <c r="P48" s="66"/>
      <c r="Q48" s="119"/>
      <c r="R48" s="119"/>
      <c r="S48" s="119"/>
      <c r="T48" s="119"/>
      <c r="U48" s="119"/>
      <c r="V48" s="119"/>
      <c r="W48" s="119"/>
      <c r="X48" s="47"/>
      <c r="Y48" s="120"/>
      <c r="Z48" s="120"/>
      <c r="AA48" s="120"/>
      <c r="AB48" s="120"/>
      <c r="AC48" s="120"/>
      <c r="AD48" s="120"/>
      <c r="AE48" s="119"/>
      <c r="AF48" s="120"/>
      <c r="AG48" s="120"/>
      <c r="AH48" s="119"/>
      <c r="AI48" s="114"/>
      <c r="AJ48" s="119"/>
      <c r="AK48" s="119"/>
      <c r="AL48" s="119"/>
      <c r="AM48" s="119"/>
      <c r="AN48" s="119"/>
      <c r="AO48" s="119"/>
      <c r="AP48" s="119"/>
      <c r="AQ48" s="119"/>
      <c r="AR48" s="119"/>
      <c r="AS48" s="37">
        <f t="shared" si="8"/>
        <v>0</v>
      </c>
    </row>
    <row r="49" ht="15.75" customHeight="1">
      <c r="A49" s="24" t="str">
        <f>Hub!A49</f>
        <v>KURKURE CHATNI CHASKA 110G 110X12</v>
      </c>
      <c r="B49" s="121">
        <v>1.32</v>
      </c>
      <c r="C49" s="39">
        <v>0.0</v>
      </c>
      <c r="D49" s="57">
        <f t="shared" si="1"/>
        <v>0</v>
      </c>
      <c r="E49" s="49"/>
      <c r="F49" s="49"/>
      <c r="G49" s="49"/>
      <c r="H49" s="42">
        <f t="shared" si="2"/>
        <v>0</v>
      </c>
      <c r="I49" s="42">
        <f t="shared" si="3"/>
        <v>0</v>
      </c>
      <c r="J49" s="39">
        <f t="shared" si="4"/>
        <v>0</v>
      </c>
      <c r="K49" s="39">
        <f t="shared" si="5"/>
        <v>0</v>
      </c>
      <c r="L49" s="118">
        <f t="shared" si="6"/>
        <v>0</v>
      </c>
      <c r="M49" s="49">
        <f t="shared" si="7"/>
        <v>0</v>
      </c>
      <c r="N49" s="66"/>
      <c r="O49" s="66"/>
      <c r="P49" s="66"/>
      <c r="Q49" s="119"/>
      <c r="R49" s="119"/>
      <c r="S49" s="119"/>
      <c r="T49" s="119"/>
      <c r="U49" s="119"/>
      <c r="V49" s="119"/>
      <c r="W49" s="119"/>
      <c r="X49" s="47"/>
      <c r="Y49" s="120"/>
      <c r="Z49" s="120"/>
      <c r="AA49" s="120"/>
      <c r="AB49" s="120"/>
      <c r="AC49" s="120"/>
      <c r="AD49" s="120"/>
      <c r="AE49" s="119"/>
      <c r="AF49" s="120"/>
      <c r="AG49" s="120"/>
      <c r="AH49" s="119"/>
      <c r="AI49" s="114"/>
      <c r="AJ49" s="119"/>
      <c r="AK49" s="119"/>
      <c r="AL49" s="119"/>
      <c r="AM49" s="119"/>
      <c r="AN49" s="119"/>
      <c r="AO49" s="119"/>
      <c r="AP49" s="119"/>
      <c r="AQ49" s="119"/>
      <c r="AR49" s="119"/>
      <c r="AS49" s="37">
        <f t="shared" si="8"/>
        <v>0</v>
      </c>
    </row>
    <row r="50" ht="15.75" customHeight="1">
      <c r="A50" s="24" t="str">
        <f>Hub!A50</f>
        <v>KURKURE RED CHILLI 110G 110X12</v>
      </c>
      <c r="B50" s="121">
        <v>1.32</v>
      </c>
      <c r="C50" s="39">
        <v>0.0</v>
      </c>
      <c r="D50" s="57">
        <f t="shared" si="1"/>
        <v>0</v>
      </c>
      <c r="E50" s="49"/>
      <c r="F50" s="49"/>
      <c r="G50" s="49"/>
      <c r="H50" s="42">
        <f t="shared" si="2"/>
        <v>0</v>
      </c>
      <c r="I50" s="42">
        <f t="shared" si="3"/>
        <v>0</v>
      </c>
      <c r="J50" s="39">
        <f t="shared" si="4"/>
        <v>0</v>
      </c>
      <c r="K50" s="39">
        <f t="shared" si="5"/>
        <v>0</v>
      </c>
      <c r="L50" s="118">
        <f t="shared" si="6"/>
        <v>0</v>
      </c>
      <c r="M50" s="49">
        <f t="shared" si="7"/>
        <v>0</v>
      </c>
      <c r="N50" s="66"/>
      <c r="O50" s="66"/>
      <c r="P50" s="66"/>
      <c r="Q50" s="119"/>
      <c r="R50" s="119"/>
      <c r="S50" s="119"/>
      <c r="T50" s="119"/>
      <c r="U50" s="119"/>
      <c r="V50" s="119"/>
      <c r="W50" s="119"/>
      <c r="X50" s="47"/>
      <c r="Y50" s="120"/>
      <c r="Z50" s="120"/>
      <c r="AA50" s="120"/>
      <c r="AB50" s="120"/>
      <c r="AC50" s="120"/>
      <c r="AD50" s="120"/>
      <c r="AE50" s="119"/>
      <c r="AF50" s="120"/>
      <c r="AG50" s="120"/>
      <c r="AH50" s="119"/>
      <c r="AI50" s="114"/>
      <c r="AJ50" s="119"/>
      <c r="AK50" s="119"/>
      <c r="AL50" s="119"/>
      <c r="AM50" s="119"/>
      <c r="AN50" s="119"/>
      <c r="AO50" s="119"/>
      <c r="AP50" s="119"/>
      <c r="AQ50" s="119"/>
      <c r="AR50" s="119"/>
      <c r="AS50" s="37">
        <f t="shared" si="8"/>
        <v>0</v>
      </c>
    </row>
    <row r="51" ht="15.75" customHeight="1">
      <c r="A51" s="88" t="str">
        <f>Hub!A51</f>
        <v>KURKURE NIMKO MIX 10G 10X80</v>
      </c>
      <c r="B51" s="121">
        <v>0.8</v>
      </c>
      <c r="C51" s="39">
        <v>0.0</v>
      </c>
      <c r="D51" s="57">
        <f t="shared" si="1"/>
        <v>0</v>
      </c>
      <c r="E51" s="49"/>
      <c r="F51" s="49"/>
      <c r="G51" s="49"/>
      <c r="H51" s="42">
        <f t="shared" si="2"/>
        <v>0</v>
      </c>
      <c r="I51" s="42">
        <f t="shared" si="3"/>
        <v>0</v>
      </c>
      <c r="J51" s="39">
        <f t="shared" si="4"/>
        <v>0</v>
      </c>
      <c r="K51" s="39">
        <f t="shared" si="5"/>
        <v>0</v>
      </c>
      <c r="L51" s="118">
        <f t="shared" si="6"/>
        <v>0</v>
      </c>
      <c r="M51" s="49">
        <f t="shared" si="7"/>
        <v>0</v>
      </c>
      <c r="N51" s="66"/>
      <c r="O51" s="66"/>
      <c r="P51" s="66"/>
      <c r="Q51" s="119"/>
      <c r="R51" s="119"/>
      <c r="S51" s="119"/>
      <c r="T51" s="119"/>
      <c r="U51" s="119"/>
      <c r="V51" s="119"/>
      <c r="W51" s="119"/>
      <c r="X51" s="47"/>
      <c r="Y51" s="119"/>
      <c r="Z51" s="119"/>
      <c r="AA51" s="119"/>
      <c r="AB51" s="120"/>
      <c r="AC51" s="119"/>
      <c r="AD51" s="119"/>
      <c r="AE51" s="119"/>
      <c r="AF51" s="119"/>
      <c r="AG51" s="120"/>
      <c r="AH51" s="119"/>
      <c r="AI51" s="114"/>
      <c r="AJ51" s="119"/>
      <c r="AK51" s="119"/>
      <c r="AL51" s="119"/>
      <c r="AM51" s="119"/>
      <c r="AN51" s="119"/>
      <c r="AO51" s="119"/>
      <c r="AP51" s="119"/>
      <c r="AQ51" s="119"/>
      <c r="AR51" s="119"/>
      <c r="AS51" s="37">
        <f t="shared" si="8"/>
        <v>0</v>
      </c>
    </row>
    <row r="52" ht="15.75" customHeight="1">
      <c r="A52" s="88" t="str">
        <f>Hub!A52</f>
        <v>KURKURE NIMKO MIX 23G 23X48</v>
      </c>
      <c r="B52" s="121">
        <v>1.104</v>
      </c>
      <c r="C52" s="39">
        <v>0.0</v>
      </c>
      <c r="D52" s="57">
        <f t="shared" si="1"/>
        <v>0</v>
      </c>
      <c r="E52" s="49"/>
      <c r="F52" s="49"/>
      <c r="G52" s="49"/>
      <c r="H52" s="42">
        <f t="shared" si="2"/>
        <v>0</v>
      </c>
      <c r="I52" s="42">
        <f t="shared" si="3"/>
        <v>0</v>
      </c>
      <c r="J52" s="39">
        <f t="shared" si="4"/>
        <v>0</v>
      </c>
      <c r="K52" s="39">
        <f t="shared" si="5"/>
        <v>0</v>
      </c>
      <c r="L52" s="118">
        <f t="shared" si="6"/>
        <v>0</v>
      </c>
      <c r="M52" s="49">
        <f t="shared" si="7"/>
        <v>0</v>
      </c>
      <c r="N52" s="66"/>
      <c r="O52" s="66"/>
      <c r="P52" s="66"/>
      <c r="Q52" s="119"/>
      <c r="R52" s="119"/>
      <c r="S52" s="119"/>
      <c r="T52" s="119"/>
      <c r="U52" s="119"/>
      <c r="V52" s="119"/>
      <c r="W52" s="119"/>
      <c r="X52" s="47"/>
      <c r="Y52" s="119"/>
      <c r="Z52" s="119"/>
      <c r="AA52" s="119"/>
      <c r="AB52" s="120"/>
      <c r="AC52" s="119"/>
      <c r="AD52" s="119"/>
      <c r="AE52" s="119"/>
      <c r="AF52" s="119"/>
      <c r="AG52" s="120"/>
      <c r="AH52" s="119"/>
      <c r="AI52" s="114"/>
      <c r="AJ52" s="119"/>
      <c r="AK52" s="119"/>
      <c r="AL52" s="119"/>
      <c r="AM52" s="119"/>
      <c r="AN52" s="119"/>
      <c r="AO52" s="119"/>
      <c r="AP52" s="119"/>
      <c r="AQ52" s="119"/>
      <c r="AR52" s="119"/>
      <c r="AS52" s="37">
        <f t="shared" si="8"/>
        <v>0</v>
      </c>
    </row>
    <row r="53" ht="15.75" customHeight="1">
      <c r="A53" s="88" t="str">
        <f>Hub!A53</f>
        <v>KURKURE NIMKO MIX 36G 36X48</v>
      </c>
      <c r="B53" s="121">
        <v>1.728</v>
      </c>
      <c r="C53" s="39">
        <v>0.0</v>
      </c>
      <c r="D53" s="57">
        <f t="shared" si="1"/>
        <v>0</v>
      </c>
      <c r="E53" s="49"/>
      <c r="F53" s="49"/>
      <c r="G53" s="49"/>
      <c r="H53" s="42">
        <f t="shared" si="2"/>
        <v>0</v>
      </c>
      <c r="I53" s="42">
        <f t="shared" si="3"/>
        <v>0</v>
      </c>
      <c r="J53" s="39">
        <f t="shared" si="4"/>
        <v>0</v>
      </c>
      <c r="K53" s="39">
        <f t="shared" si="5"/>
        <v>0</v>
      </c>
      <c r="L53" s="118">
        <f t="shared" si="6"/>
        <v>0</v>
      </c>
      <c r="M53" s="49">
        <f t="shared" si="7"/>
        <v>0</v>
      </c>
      <c r="N53" s="66"/>
      <c r="O53" s="66"/>
      <c r="P53" s="66"/>
      <c r="Q53" s="119"/>
      <c r="R53" s="119"/>
      <c r="S53" s="119"/>
      <c r="T53" s="119"/>
      <c r="U53" s="119"/>
      <c r="V53" s="119"/>
      <c r="W53" s="119"/>
      <c r="X53" s="47"/>
      <c r="Y53" s="120"/>
      <c r="Z53" s="120"/>
      <c r="AA53" s="120"/>
      <c r="AB53" s="120"/>
      <c r="AC53" s="120"/>
      <c r="AD53" s="120"/>
      <c r="AE53" s="120"/>
      <c r="AF53" s="120"/>
      <c r="AG53" s="120"/>
      <c r="AH53" s="119"/>
      <c r="AI53" s="114"/>
      <c r="AJ53" s="119"/>
      <c r="AK53" s="119"/>
      <c r="AL53" s="119"/>
      <c r="AM53" s="119"/>
      <c r="AN53" s="119"/>
      <c r="AO53" s="119"/>
      <c r="AP53" s="119"/>
      <c r="AQ53" s="119"/>
      <c r="AR53" s="119"/>
      <c r="AS53" s="37">
        <f t="shared" si="8"/>
        <v>0</v>
      </c>
    </row>
    <row r="54" ht="15.75" customHeight="1">
      <c r="A54" s="88" t="str">
        <f>Hub!A54</f>
        <v>KURKURE NIMKO MIX 65G 65X16</v>
      </c>
      <c r="B54" s="121">
        <v>1.04</v>
      </c>
      <c r="C54" s="39">
        <v>0.0</v>
      </c>
      <c r="D54" s="57">
        <f t="shared" si="1"/>
        <v>0</v>
      </c>
      <c r="E54" s="49"/>
      <c r="F54" s="49"/>
      <c r="G54" s="49"/>
      <c r="H54" s="42">
        <f t="shared" si="2"/>
        <v>0</v>
      </c>
      <c r="I54" s="42">
        <f t="shared" si="3"/>
        <v>0</v>
      </c>
      <c r="J54" s="39">
        <f t="shared" si="4"/>
        <v>0</v>
      </c>
      <c r="K54" s="39">
        <f t="shared" si="5"/>
        <v>0</v>
      </c>
      <c r="L54" s="118">
        <f t="shared" si="6"/>
        <v>0</v>
      </c>
      <c r="M54" s="49">
        <f t="shared" si="7"/>
        <v>0</v>
      </c>
      <c r="N54" s="66"/>
      <c r="O54" s="66"/>
      <c r="P54" s="66"/>
      <c r="Q54" s="119"/>
      <c r="R54" s="119"/>
      <c r="S54" s="119"/>
      <c r="T54" s="119"/>
      <c r="U54" s="119"/>
      <c r="V54" s="119"/>
      <c r="W54" s="119"/>
      <c r="X54" s="47"/>
      <c r="Y54" s="120"/>
      <c r="Z54" s="120"/>
      <c r="AA54" s="120"/>
      <c r="AB54" s="120"/>
      <c r="AC54" s="120"/>
      <c r="AD54" s="120"/>
      <c r="AE54" s="120"/>
      <c r="AF54" s="120"/>
      <c r="AG54" s="120"/>
      <c r="AH54" s="119"/>
      <c r="AI54" s="114"/>
      <c r="AJ54" s="119"/>
      <c r="AK54" s="119"/>
      <c r="AL54" s="119"/>
      <c r="AM54" s="119"/>
      <c r="AN54" s="119"/>
      <c r="AO54" s="119"/>
      <c r="AP54" s="119"/>
      <c r="AQ54" s="119"/>
      <c r="AR54" s="119"/>
      <c r="AS54" s="37">
        <f t="shared" si="8"/>
        <v>0</v>
      </c>
    </row>
    <row r="55" ht="15.75" customHeight="1">
      <c r="A55" s="88" t="str">
        <f>Hub!A55</f>
        <v>KURKURE NIMKO MIX 140G 140X12</v>
      </c>
      <c r="B55" s="121">
        <v>1.68</v>
      </c>
      <c r="C55" s="39">
        <v>0.0</v>
      </c>
      <c r="D55" s="57">
        <f t="shared" si="1"/>
        <v>0</v>
      </c>
      <c r="E55" s="49"/>
      <c r="F55" s="49"/>
      <c r="G55" s="49"/>
      <c r="H55" s="42">
        <f t="shared" si="2"/>
        <v>0</v>
      </c>
      <c r="I55" s="42">
        <f t="shared" si="3"/>
        <v>0</v>
      </c>
      <c r="J55" s="39">
        <f t="shared" si="4"/>
        <v>0</v>
      </c>
      <c r="K55" s="39">
        <f t="shared" si="5"/>
        <v>0</v>
      </c>
      <c r="L55" s="118">
        <f t="shared" si="6"/>
        <v>0</v>
      </c>
      <c r="M55" s="49">
        <f t="shared" si="7"/>
        <v>0</v>
      </c>
      <c r="N55" s="66"/>
      <c r="O55" s="66"/>
      <c r="P55" s="66"/>
      <c r="Q55" s="119"/>
      <c r="R55" s="119"/>
      <c r="S55" s="119"/>
      <c r="T55" s="119"/>
      <c r="U55" s="119"/>
      <c r="V55" s="119"/>
      <c r="W55" s="119"/>
      <c r="X55" s="47"/>
      <c r="Y55" s="119"/>
      <c r="Z55" s="119"/>
      <c r="AA55" s="119"/>
      <c r="AB55" s="120"/>
      <c r="AC55" s="119"/>
      <c r="AD55" s="119"/>
      <c r="AE55" s="119"/>
      <c r="AF55" s="119"/>
      <c r="AG55" s="120"/>
      <c r="AH55" s="119"/>
      <c r="AI55" s="114"/>
      <c r="AJ55" s="119"/>
      <c r="AK55" s="119"/>
      <c r="AL55" s="119"/>
      <c r="AM55" s="119"/>
      <c r="AN55" s="119"/>
      <c r="AO55" s="119"/>
      <c r="AP55" s="119"/>
      <c r="AQ55" s="119"/>
      <c r="AR55" s="119"/>
      <c r="AS55" s="37">
        <f t="shared" si="8"/>
        <v>0</v>
      </c>
    </row>
    <row r="56" ht="15.75" customHeight="1">
      <c r="A56" s="24" t="str">
        <f>Hub!A56</f>
        <v>CHEETOS BITES CHKN VEG 6G 6X96 M</v>
      </c>
      <c r="B56" s="121">
        <v>0.576</v>
      </c>
      <c r="C56" s="39">
        <v>0.0</v>
      </c>
      <c r="D56" s="57">
        <f t="shared" si="1"/>
        <v>0</v>
      </c>
      <c r="E56" s="49"/>
      <c r="F56" s="49"/>
      <c r="G56" s="49"/>
      <c r="H56" s="42">
        <f t="shared" si="2"/>
        <v>0</v>
      </c>
      <c r="I56" s="42">
        <f t="shared" si="3"/>
        <v>0</v>
      </c>
      <c r="J56" s="39">
        <f t="shared" si="4"/>
        <v>0</v>
      </c>
      <c r="K56" s="39">
        <f t="shared" si="5"/>
        <v>0</v>
      </c>
      <c r="L56" s="118">
        <f t="shared" si="6"/>
        <v>0</v>
      </c>
      <c r="M56" s="49">
        <f t="shared" si="7"/>
        <v>0</v>
      </c>
      <c r="N56" s="66"/>
      <c r="O56" s="66"/>
      <c r="P56" s="66"/>
      <c r="Q56" s="119"/>
      <c r="R56" s="119"/>
      <c r="S56" s="119"/>
      <c r="T56" s="119"/>
      <c r="U56" s="119"/>
      <c r="V56" s="119"/>
      <c r="W56" s="119"/>
      <c r="X56" s="47"/>
      <c r="Y56" s="119"/>
      <c r="Z56" s="119"/>
      <c r="AA56" s="119"/>
      <c r="AB56" s="120"/>
      <c r="AC56" s="119"/>
      <c r="AD56" s="119"/>
      <c r="AE56" s="119"/>
      <c r="AF56" s="119"/>
      <c r="AG56" s="120"/>
      <c r="AH56" s="119"/>
      <c r="AI56" s="114"/>
      <c r="AJ56" s="119"/>
      <c r="AK56" s="119"/>
      <c r="AL56" s="119"/>
      <c r="AM56" s="119"/>
      <c r="AN56" s="119"/>
      <c r="AO56" s="119"/>
      <c r="AP56" s="119"/>
      <c r="AQ56" s="119"/>
      <c r="AR56" s="119"/>
      <c r="AS56" s="37">
        <f t="shared" si="8"/>
        <v>0</v>
      </c>
    </row>
    <row r="57" ht="15.75" customHeight="1">
      <c r="A57" s="24" t="str">
        <f>Hub!A57</f>
        <v>CHEETOS X&amp;O 13 gm 13X48</v>
      </c>
      <c r="B57" s="121">
        <v>0.624</v>
      </c>
      <c r="C57" s="39">
        <v>0.0</v>
      </c>
      <c r="D57" s="57">
        <f t="shared" si="1"/>
        <v>0</v>
      </c>
      <c r="E57" s="41"/>
      <c r="F57" s="49"/>
      <c r="G57" s="49"/>
      <c r="H57" s="42">
        <f t="shared" si="2"/>
        <v>0</v>
      </c>
      <c r="I57" s="42">
        <f t="shared" si="3"/>
        <v>0</v>
      </c>
      <c r="J57" s="39">
        <f t="shared" si="4"/>
        <v>0</v>
      </c>
      <c r="K57" s="39">
        <f t="shared" si="5"/>
        <v>0</v>
      </c>
      <c r="L57" s="118">
        <f t="shared" si="6"/>
        <v>0</v>
      </c>
      <c r="M57" s="49">
        <f t="shared" si="7"/>
        <v>0</v>
      </c>
      <c r="N57" s="66"/>
      <c r="O57" s="66"/>
      <c r="P57" s="66"/>
      <c r="Q57" s="119"/>
      <c r="R57" s="119"/>
      <c r="S57" s="119"/>
      <c r="T57" s="119"/>
      <c r="U57" s="119"/>
      <c r="V57" s="119"/>
      <c r="W57" s="119"/>
      <c r="X57" s="47"/>
      <c r="Y57" s="119"/>
      <c r="Z57" s="119"/>
      <c r="AA57" s="119"/>
      <c r="AB57" s="120"/>
      <c r="AC57" s="119"/>
      <c r="AD57" s="119"/>
      <c r="AE57" s="119"/>
      <c r="AF57" s="119"/>
      <c r="AG57" s="120"/>
      <c r="AH57" s="119"/>
      <c r="AI57" s="114"/>
      <c r="AJ57" s="119"/>
      <c r="AK57" s="119"/>
      <c r="AL57" s="119"/>
      <c r="AM57" s="119"/>
      <c r="AN57" s="119"/>
      <c r="AO57" s="119"/>
      <c r="AP57" s="119"/>
      <c r="AQ57" s="119"/>
      <c r="AR57" s="119"/>
      <c r="AS57" s="37">
        <f t="shared" si="8"/>
        <v>0</v>
      </c>
    </row>
    <row r="58" ht="15.75" customHeight="1">
      <c r="A58" s="24" t="str">
        <f>Hub!A58</f>
        <v>CHEETOS PUFF KETCHUP 13G 13X48 M</v>
      </c>
      <c r="B58" s="121">
        <v>0.696</v>
      </c>
      <c r="C58" s="39">
        <v>0.0</v>
      </c>
      <c r="D58" s="57">
        <f t="shared" si="1"/>
        <v>0</v>
      </c>
      <c r="E58" s="49"/>
      <c r="F58" s="49"/>
      <c r="G58" s="49"/>
      <c r="H58" s="42">
        <f t="shared" si="2"/>
        <v>0</v>
      </c>
      <c r="I58" s="42">
        <f t="shared" si="3"/>
        <v>0</v>
      </c>
      <c r="J58" s="39">
        <f t="shared" si="4"/>
        <v>0</v>
      </c>
      <c r="K58" s="39">
        <f t="shared" si="5"/>
        <v>0</v>
      </c>
      <c r="L58" s="118">
        <f t="shared" si="6"/>
        <v>0</v>
      </c>
      <c r="M58" s="49">
        <f t="shared" si="7"/>
        <v>0</v>
      </c>
      <c r="N58" s="66"/>
      <c r="O58" s="66"/>
      <c r="P58" s="66"/>
      <c r="Q58" s="119"/>
      <c r="R58" s="119"/>
      <c r="S58" s="119"/>
      <c r="T58" s="119"/>
      <c r="U58" s="119"/>
      <c r="V58" s="119"/>
      <c r="W58" s="119"/>
      <c r="X58" s="47"/>
      <c r="Y58" s="119"/>
      <c r="Z58" s="119"/>
      <c r="AA58" s="119"/>
      <c r="AB58" s="120"/>
      <c r="AC58" s="119"/>
      <c r="AD58" s="119"/>
      <c r="AE58" s="119"/>
      <c r="AF58" s="119"/>
      <c r="AG58" s="120"/>
      <c r="AH58" s="119"/>
      <c r="AI58" s="114"/>
      <c r="AJ58" s="119"/>
      <c r="AK58" s="119"/>
      <c r="AL58" s="119"/>
      <c r="AM58" s="119"/>
      <c r="AN58" s="119"/>
      <c r="AO58" s="119"/>
      <c r="AP58" s="119"/>
      <c r="AQ58" s="119"/>
      <c r="AR58" s="119"/>
      <c r="AS58" s="37">
        <f t="shared" si="8"/>
        <v>0</v>
      </c>
    </row>
    <row r="59" ht="15.75" customHeight="1">
      <c r="A59" s="24" t="str">
        <f>Hub!A59</f>
        <v>CHEETOS OS CHEESE 13G 13X48 M</v>
      </c>
      <c r="B59" s="121">
        <v>0.624</v>
      </c>
      <c r="C59" s="39">
        <v>0.0</v>
      </c>
      <c r="D59" s="57">
        <f t="shared" si="1"/>
        <v>0</v>
      </c>
      <c r="E59" s="49"/>
      <c r="F59" s="49"/>
      <c r="G59" s="49"/>
      <c r="H59" s="42">
        <f t="shared" si="2"/>
        <v>0</v>
      </c>
      <c r="I59" s="42">
        <f t="shared" si="3"/>
        <v>0</v>
      </c>
      <c r="J59" s="39">
        <f t="shared" si="4"/>
        <v>0</v>
      </c>
      <c r="K59" s="39">
        <f t="shared" si="5"/>
        <v>0</v>
      </c>
      <c r="L59" s="118">
        <f t="shared" si="6"/>
        <v>0</v>
      </c>
      <c r="M59" s="49">
        <f t="shared" si="7"/>
        <v>0</v>
      </c>
      <c r="N59" s="66"/>
      <c r="O59" s="66"/>
      <c r="P59" s="66"/>
      <c r="Q59" s="119"/>
      <c r="R59" s="119"/>
      <c r="S59" s="119"/>
      <c r="T59" s="119"/>
      <c r="U59" s="119"/>
      <c r="V59" s="119"/>
      <c r="W59" s="119"/>
      <c r="X59" s="47"/>
      <c r="Y59" s="120"/>
      <c r="Z59" s="120"/>
      <c r="AA59" s="120"/>
      <c r="AB59" s="120"/>
      <c r="AC59" s="120"/>
      <c r="AD59" s="120"/>
      <c r="AE59" s="119"/>
      <c r="AF59" s="120"/>
      <c r="AG59" s="120"/>
      <c r="AH59" s="119"/>
      <c r="AI59" s="114"/>
      <c r="AJ59" s="119"/>
      <c r="AK59" s="119"/>
      <c r="AL59" s="119"/>
      <c r="AM59" s="119"/>
      <c r="AN59" s="119"/>
      <c r="AO59" s="119"/>
      <c r="AP59" s="119"/>
      <c r="AQ59" s="119"/>
      <c r="AR59" s="119"/>
      <c r="AS59" s="37">
        <f t="shared" si="8"/>
        <v>0</v>
      </c>
    </row>
    <row r="60" ht="15.75" customHeight="1">
      <c r="A60" s="24" t="str">
        <f>Hub!A60</f>
        <v>CHEETOS BITES CHKN VEG 14G 14X48 M</v>
      </c>
      <c r="B60" s="121">
        <v>0.672</v>
      </c>
      <c r="C60" s="39">
        <v>0.0</v>
      </c>
      <c r="D60" s="57">
        <f t="shared" si="1"/>
        <v>0</v>
      </c>
      <c r="E60" s="49"/>
      <c r="F60" s="49"/>
      <c r="G60" s="49"/>
      <c r="H60" s="42">
        <f t="shared" si="2"/>
        <v>0</v>
      </c>
      <c r="I60" s="42">
        <f t="shared" si="3"/>
        <v>0</v>
      </c>
      <c r="J60" s="39">
        <f t="shared" si="4"/>
        <v>0</v>
      </c>
      <c r="K60" s="39">
        <f t="shared" si="5"/>
        <v>0</v>
      </c>
      <c r="L60" s="118">
        <f t="shared" si="6"/>
        <v>0</v>
      </c>
      <c r="M60" s="49">
        <f t="shared" si="7"/>
        <v>0</v>
      </c>
      <c r="N60" s="66"/>
      <c r="O60" s="66"/>
      <c r="P60" s="66"/>
      <c r="Q60" s="119"/>
      <c r="R60" s="119"/>
      <c r="S60" s="119"/>
      <c r="T60" s="119"/>
      <c r="U60" s="119"/>
      <c r="V60" s="119"/>
      <c r="W60" s="119"/>
      <c r="X60" s="47"/>
      <c r="Y60" s="120"/>
      <c r="Z60" s="120"/>
      <c r="AA60" s="120"/>
      <c r="AB60" s="120"/>
      <c r="AC60" s="120"/>
      <c r="AD60" s="120"/>
      <c r="AE60" s="120"/>
      <c r="AF60" s="120"/>
      <c r="AG60" s="120"/>
      <c r="AH60" s="119"/>
      <c r="AI60" s="114"/>
      <c r="AJ60" s="119"/>
      <c r="AK60" s="119"/>
      <c r="AL60" s="119"/>
      <c r="AM60" s="119"/>
      <c r="AN60" s="119"/>
      <c r="AO60" s="119"/>
      <c r="AP60" s="119"/>
      <c r="AQ60" s="119"/>
      <c r="AR60" s="119"/>
      <c r="AS60" s="37">
        <f t="shared" si="8"/>
        <v>0</v>
      </c>
    </row>
    <row r="61" ht="15.75" customHeight="1">
      <c r="A61" s="24" t="str">
        <f>Hub!A61</f>
        <v>CHEETOS BITES CHKN VEG  29G 29X24</v>
      </c>
      <c r="B61" s="121">
        <v>0.696</v>
      </c>
      <c r="C61" s="39">
        <v>0.0</v>
      </c>
      <c r="D61" s="57">
        <f t="shared" si="1"/>
        <v>0</v>
      </c>
      <c r="E61" s="49"/>
      <c r="F61" s="49"/>
      <c r="G61" s="49"/>
      <c r="H61" s="42">
        <f t="shared" si="2"/>
        <v>0</v>
      </c>
      <c r="I61" s="42">
        <f t="shared" si="3"/>
        <v>0</v>
      </c>
      <c r="J61" s="39">
        <f t="shared" si="4"/>
        <v>0</v>
      </c>
      <c r="K61" s="39">
        <f t="shared" si="5"/>
        <v>0</v>
      </c>
      <c r="L61" s="118">
        <f t="shared" si="6"/>
        <v>0</v>
      </c>
      <c r="M61" s="49">
        <f t="shared" si="7"/>
        <v>0</v>
      </c>
      <c r="N61" s="66"/>
      <c r="O61" s="66"/>
      <c r="P61" s="66"/>
      <c r="Q61" s="119"/>
      <c r="R61" s="119"/>
      <c r="S61" s="119"/>
      <c r="T61" s="119"/>
      <c r="U61" s="119"/>
      <c r="V61" s="119"/>
      <c r="W61" s="119"/>
      <c r="X61" s="47"/>
      <c r="Y61" s="120"/>
      <c r="Z61" s="120"/>
      <c r="AA61" s="120"/>
      <c r="AB61" s="120"/>
      <c r="AC61" s="120"/>
      <c r="AD61" s="120"/>
      <c r="AE61" s="120"/>
      <c r="AF61" s="120"/>
      <c r="AG61" s="120"/>
      <c r="AH61" s="119"/>
      <c r="AI61" s="114"/>
      <c r="AJ61" s="119"/>
      <c r="AK61" s="119"/>
      <c r="AL61" s="119"/>
      <c r="AM61" s="119"/>
      <c r="AN61" s="119"/>
      <c r="AO61" s="119"/>
      <c r="AP61" s="119"/>
      <c r="AQ61" s="119"/>
      <c r="AR61" s="119"/>
      <c r="AS61" s="37">
        <f t="shared" si="8"/>
        <v>0</v>
      </c>
    </row>
    <row r="62" ht="15.75" customHeight="1">
      <c r="A62" s="24" t="str">
        <f>Hub!A62</f>
        <v>CHEETOS OS CHEESE 27G 27X36 M</v>
      </c>
      <c r="B62" s="121">
        <v>0.972</v>
      </c>
      <c r="C62" s="39">
        <v>0.0</v>
      </c>
      <c r="D62" s="57">
        <f t="shared" si="1"/>
        <v>0</v>
      </c>
      <c r="E62" s="49"/>
      <c r="F62" s="49"/>
      <c r="G62" s="49"/>
      <c r="H62" s="42">
        <f t="shared" si="2"/>
        <v>0</v>
      </c>
      <c r="I62" s="42">
        <f t="shared" si="3"/>
        <v>0</v>
      </c>
      <c r="J62" s="39">
        <f t="shared" si="4"/>
        <v>0</v>
      </c>
      <c r="K62" s="39">
        <f t="shared" si="5"/>
        <v>0</v>
      </c>
      <c r="L62" s="118">
        <f t="shared" si="6"/>
        <v>0</v>
      </c>
      <c r="M62" s="49">
        <f t="shared" si="7"/>
        <v>0</v>
      </c>
      <c r="N62" s="66"/>
      <c r="O62" s="66"/>
      <c r="P62" s="66"/>
      <c r="Q62" s="119"/>
      <c r="R62" s="119"/>
      <c r="S62" s="119"/>
      <c r="T62" s="119"/>
      <c r="U62" s="119"/>
      <c r="V62" s="119"/>
      <c r="W62" s="119"/>
      <c r="X62" s="47"/>
      <c r="Y62" s="119"/>
      <c r="Z62" s="119"/>
      <c r="AA62" s="119"/>
      <c r="AB62" s="120"/>
      <c r="AC62" s="119"/>
      <c r="AD62" s="119"/>
      <c r="AE62" s="119"/>
      <c r="AF62" s="119"/>
      <c r="AG62" s="119"/>
      <c r="AH62" s="119"/>
      <c r="AI62" s="114"/>
      <c r="AJ62" s="119"/>
      <c r="AK62" s="119"/>
      <c r="AL62" s="119"/>
      <c r="AM62" s="119"/>
      <c r="AN62" s="119"/>
      <c r="AO62" s="119"/>
      <c r="AP62" s="119"/>
      <c r="AQ62" s="119"/>
      <c r="AR62" s="119"/>
      <c r="AS62" s="37">
        <f t="shared" si="8"/>
        <v>0</v>
      </c>
    </row>
    <row r="63" ht="15.75" customHeight="1">
      <c r="A63" s="24" t="str">
        <f>Hub!A63</f>
        <v>CHEETOS CRUN RFH 30G 31X36 M</v>
      </c>
      <c r="B63" s="121">
        <v>1.08</v>
      </c>
      <c r="C63" s="39">
        <v>0.0</v>
      </c>
      <c r="D63" s="57">
        <f t="shared" si="1"/>
        <v>0</v>
      </c>
      <c r="E63" s="49"/>
      <c r="F63" s="49"/>
      <c r="G63" s="49"/>
      <c r="H63" s="42">
        <f t="shared" si="2"/>
        <v>0</v>
      </c>
      <c r="I63" s="42">
        <f t="shared" si="3"/>
        <v>0</v>
      </c>
      <c r="J63" s="39">
        <f t="shared" si="4"/>
        <v>0</v>
      </c>
      <c r="K63" s="39">
        <f t="shared" si="5"/>
        <v>0</v>
      </c>
      <c r="L63" s="118">
        <f t="shared" si="6"/>
        <v>0</v>
      </c>
      <c r="M63" s="49">
        <f t="shared" si="7"/>
        <v>0</v>
      </c>
      <c r="N63" s="66"/>
      <c r="O63" s="66"/>
      <c r="P63" s="66"/>
      <c r="Q63" s="119"/>
      <c r="R63" s="119"/>
      <c r="S63" s="119"/>
      <c r="T63" s="119"/>
      <c r="U63" s="119"/>
      <c r="V63" s="119"/>
      <c r="W63" s="119"/>
      <c r="X63" s="47"/>
      <c r="Y63" s="119"/>
      <c r="Z63" s="119"/>
      <c r="AA63" s="119"/>
      <c r="AB63" s="120"/>
      <c r="AC63" s="119"/>
      <c r="AD63" s="119"/>
      <c r="AE63" s="119"/>
      <c r="AF63" s="119"/>
      <c r="AG63" s="119"/>
      <c r="AH63" s="119"/>
      <c r="AI63" s="114"/>
      <c r="AJ63" s="119"/>
      <c r="AK63" s="119"/>
      <c r="AL63" s="119"/>
      <c r="AM63" s="119"/>
      <c r="AN63" s="119"/>
      <c r="AO63" s="119"/>
      <c r="AP63" s="119"/>
      <c r="AQ63" s="119"/>
      <c r="AR63" s="119"/>
      <c r="AS63" s="37">
        <f t="shared" si="8"/>
        <v>0</v>
      </c>
    </row>
    <row r="64" ht="15.75" customHeight="1">
      <c r="A64" s="24" t="str">
        <f>Hub!A64</f>
        <v>CHEETOS CRUN RFH 75G 75X12 </v>
      </c>
      <c r="B64" s="121">
        <v>0.9</v>
      </c>
      <c r="C64" s="39">
        <v>0.0</v>
      </c>
      <c r="D64" s="57">
        <f t="shared" si="1"/>
        <v>0</v>
      </c>
      <c r="E64" s="49"/>
      <c r="F64" s="49"/>
      <c r="G64" s="49"/>
      <c r="H64" s="42">
        <f t="shared" si="2"/>
        <v>0</v>
      </c>
      <c r="I64" s="42">
        <f t="shared" si="3"/>
        <v>0</v>
      </c>
      <c r="J64" s="39">
        <f t="shared" si="4"/>
        <v>0</v>
      </c>
      <c r="K64" s="39">
        <f t="shared" si="5"/>
        <v>0</v>
      </c>
      <c r="L64" s="118">
        <f t="shared" si="6"/>
        <v>0</v>
      </c>
      <c r="M64" s="49">
        <f t="shared" si="7"/>
        <v>0</v>
      </c>
      <c r="N64" s="66"/>
      <c r="O64" s="66"/>
      <c r="P64" s="66"/>
      <c r="Q64" s="119"/>
      <c r="R64" s="119"/>
      <c r="S64" s="119"/>
      <c r="T64" s="119"/>
      <c r="U64" s="119"/>
      <c r="V64" s="119"/>
      <c r="W64" s="119"/>
      <c r="X64" s="47"/>
      <c r="Y64" s="119"/>
      <c r="Z64" s="119"/>
      <c r="AA64" s="119"/>
      <c r="AB64" s="120"/>
      <c r="AC64" s="119"/>
      <c r="AD64" s="119"/>
      <c r="AE64" s="119"/>
      <c r="AF64" s="119"/>
      <c r="AG64" s="119"/>
      <c r="AH64" s="119"/>
      <c r="AI64" s="114"/>
      <c r="AJ64" s="119"/>
      <c r="AK64" s="119"/>
      <c r="AL64" s="119"/>
      <c r="AM64" s="119"/>
      <c r="AN64" s="119"/>
      <c r="AO64" s="119"/>
      <c r="AP64" s="119"/>
      <c r="AQ64" s="119"/>
      <c r="AR64" s="119"/>
      <c r="AS64" s="37">
        <f t="shared" si="8"/>
        <v>0</v>
      </c>
    </row>
    <row r="65" ht="15.75" customHeight="1">
      <c r="A65" s="24" t="str">
        <f>Hub!A65</f>
        <v>CHEETOS Kechup 27G 27X36 M</v>
      </c>
      <c r="B65" s="122">
        <v>0.972</v>
      </c>
      <c r="C65" s="39">
        <v>0.0</v>
      </c>
      <c r="D65" s="57">
        <f t="shared" si="1"/>
        <v>0</v>
      </c>
      <c r="E65" s="49"/>
      <c r="F65" s="49"/>
      <c r="G65" s="49"/>
      <c r="H65" s="42">
        <f t="shared" si="2"/>
        <v>0</v>
      </c>
      <c r="I65" s="42">
        <f t="shared" si="3"/>
        <v>0</v>
      </c>
      <c r="J65" s="39">
        <f t="shared" si="4"/>
        <v>0</v>
      </c>
      <c r="K65" s="39">
        <f t="shared" si="5"/>
        <v>0</v>
      </c>
      <c r="L65" s="118">
        <f t="shared" si="6"/>
        <v>0</v>
      </c>
      <c r="M65" s="49">
        <f t="shared" si="7"/>
        <v>0</v>
      </c>
      <c r="N65" s="66"/>
      <c r="O65" s="66"/>
      <c r="P65" s="66"/>
      <c r="Q65" s="119"/>
      <c r="R65" s="119"/>
      <c r="S65" s="119"/>
      <c r="T65" s="119"/>
      <c r="U65" s="119"/>
      <c r="V65" s="119"/>
      <c r="W65" s="119"/>
      <c r="X65" s="47"/>
      <c r="Y65" s="119"/>
      <c r="Z65" s="119"/>
      <c r="AA65" s="119"/>
      <c r="AB65" s="120"/>
      <c r="AC65" s="119"/>
      <c r="AD65" s="119"/>
      <c r="AE65" s="119"/>
      <c r="AF65" s="119"/>
      <c r="AG65" s="119"/>
      <c r="AH65" s="119"/>
      <c r="AI65" s="114"/>
      <c r="AJ65" s="119"/>
      <c r="AK65" s="119"/>
      <c r="AL65" s="119"/>
      <c r="AM65" s="119"/>
      <c r="AN65" s="119"/>
      <c r="AO65" s="119"/>
      <c r="AP65" s="119"/>
      <c r="AQ65" s="119"/>
      <c r="AR65" s="119"/>
      <c r="AS65" s="123">
        <f t="shared" si="8"/>
        <v>0</v>
      </c>
    </row>
    <row r="66" ht="15.75" customHeight="1">
      <c r="A66" s="24" t="str">
        <f>Hub!A66</f>
        <v>Kurkure Peanuts Salted - 31 gm (31x48)</v>
      </c>
      <c r="B66" s="121">
        <v>1.488</v>
      </c>
      <c r="C66" s="39">
        <v>0.0</v>
      </c>
      <c r="D66" s="57">
        <f t="shared" si="1"/>
        <v>0</v>
      </c>
      <c r="E66" s="49"/>
      <c r="F66" s="49"/>
      <c r="G66" s="49"/>
      <c r="H66" s="42">
        <f t="shared" si="2"/>
        <v>0</v>
      </c>
      <c r="I66" s="42">
        <f t="shared" si="3"/>
        <v>0</v>
      </c>
      <c r="J66" s="39">
        <f t="shared" si="4"/>
        <v>0</v>
      </c>
      <c r="K66" s="39">
        <f t="shared" si="5"/>
        <v>0</v>
      </c>
      <c r="L66" s="118">
        <f t="shared" si="6"/>
        <v>0</v>
      </c>
      <c r="M66" s="49">
        <f t="shared" si="7"/>
        <v>0</v>
      </c>
      <c r="N66" s="66"/>
      <c r="O66" s="66"/>
      <c r="P66" s="66"/>
      <c r="Q66" s="119"/>
      <c r="R66" s="119"/>
      <c r="S66" s="119"/>
      <c r="T66" s="119"/>
      <c r="U66" s="119"/>
      <c r="V66" s="119"/>
      <c r="W66" s="119"/>
      <c r="X66" s="47"/>
      <c r="Y66" s="119"/>
      <c r="Z66" s="119"/>
      <c r="AA66" s="119"/>
      <c r="AB66" s="120"/>
      <c r="AC66" s="119"/>
      <c r="AD66" s="119"/>
      <c r="AE66" s="119"/>
      <c r="AF66" s="119"/>
      <c r="AG66" s="119"/>
      <c r="AH66" s="119"/>
      <c r="AI66" s="114"/>
      <c r="AJ66" s="119"/>
      <c r="AK66" s="119"/>
      <c r="AL66" s="119"/>
      <c r="AM66" s="119"/>
      <c r="AN66" s="119"/>
      <c r="AO66" s="119"/>
      <c r="AP66" s="119"/>
      <c r="AQ66" s="119"/>
      <c r="AR66" s="119"/>
      <c r="AS66" s="37">
        <f t="shared" si="8"/>
        <v>0</v>
      </c>
    </row>
    <row r="67" ht="15.75" customHeight="1">
      <c r="A67" s="24" t="str">
        <f>Hub!A67</f>
        <v>Kurkure Peanuts Masala - 31 gm (31x48) </v>
      </c>
      <c r="B67" s="121">
        <v>1.488</v>
      </c>
      <c r="C67" s="39">
        <v>0.0</v>
      </c>
      <c r="D67" s="57">
        <f t="shared" si="1"/>
        <v>0</v>
      </c>
      <c r="E67" s="92"/>
      <c r="F67" s="92"/>
      <c r="G67" s="92"/>
      <c r="H67" s="42">
        <f t="shared" si="2"/>
        <v>0</v>
      </c>
      <c r="I67" s="42">
        <f t="shared" si="3"/>
        <v>0</v>
      </c>
      <c r="J67" s="39">
        <f t="shared" si="4"/>
        <v>0</v>
      </c>
      <c r="K67" s="39">
        <f t="shared" si="5"/>
        <v>0</v>
      </c>
      <c r="L67" s="118">
        <f t="shared" si="6"/>
        <v>0</v>
      </c>
      <c r="M67" s="49">
        <f t="shared" si="7"/>
        <v>0</v>
      </c>
      <c r="N67" s="66"/>
      <c r="O67" s="66"/>
      <c r="P67" s="66"/>
      <c r="Q67" s="119"/>
      <c r="R67" s="119"/>
      <c r="S67" s="119"/>
      <c r="T67" s="119"/>
      <c r="U67" s="119"/>
      <c r="V67" s="119"/>
      <c r="W67" s="119"/>
      <c r="X67" s="47"/>
      <c r="Y67" s="119"/>
      <c r="Z67" s="119"/>
      <c r="AA67" s="119"/>
      <c r="AB67" s="120"/>
      <c r="AC67" s="119"/>
      <c r="AD67" s="119"/>
      <c r="AE67" s="119"/>
      <c r="AF67" s="119"/>
      <c r="AG67" s="119"/>
      <c r="AH67" s="119"/>
      <c r="AI67" s="114"/>
      <c r="AJ67" s="119"/>
      <c r="AK67" s="119"/>
      <c r="AL67" s="119"/>
      <c r="AM67" s="119"/>
      <c r="AN67" s="119"/>
      <c r="AO67" s="119"/>
      <c r="AP67" s="119"/>
      <c r="AQ67" s="119"/>
      <c r="AR67" s="119"/>
      <c r="AS67" s="37">
        <f t="shared" si="8"/>
        <v>0</v>
      </c>
    </row>
    <row r="68" ht="15.75" customHeight="1">
      <c r="A68" s="94" t="s">
        <v>14</v>
      </c>
      <c r="B68" s="124"/>
      <c r="C68" s="96">
        <f t="shared" ref="C68:AS68" si="9">SUM(C4:C67)</f>
        <v>0</v>
      </c>
      <c r="D68" s="96">
        <f t="shared" si="9"/>
        <v>0</v>
      </c>
      <c r="E68" s="100">
        <f t="shared" si="9"/>
        <v>400</v>
      </c>
      <c r="F68" s="100">
        <f t="shared" si="9"/>
        <v>0</v>
      </c>
      <c r="G68" s="100">
        <f t="shared" si="9"/>
        <v>0</v>
      </c>
      <c r="H68" s="100">
        <f t="shared" si="9"/>
        <v>400</v>
      </c>
      <c r="I68" s="100">
        <f t="shared" si="9"/>
        <v>405.6</v>
      </c>
      <c r="J68" s="100">
        <f t="shared" si="9"/>
        <v>60</v>
      </c>
      <c r="K68" s="100">
        <f t="shared" si="9"/>
        <v>64.56</v>
      </c>
      <c r="L68" s="100">
        <f t="shared" si="9"/>
        <v>340</v>
      </c>
      <c r="M68" s="100">
        <f t="shared" si="9"/>
        <v>341.04</v>
      </c>
      <c r="N68" s="102">
        <f t="shared" si="9"/>
        <v>60</v>
      </c>
      <c r="O68" s="102">
        <f t="shared" si="9"/>
        <v>0</v>
      </c>
      <c r="P68" s="102">
        <f t="shared" si="9"/>
        <v>0</v>
      </c>
      <c r="Q68" s="102">
        <f t="shared" si="9"/>
        <v>0</v>
      </c>
      <c r="R68" s="102">
        <f t="shared" si="9"/>
        <v>0</v>
      </c>
      <c r="S68" s="102">
        <f t="shared" si="9"/>
        <v>0</v>
      </c>
      <c r="T68" s="102">
        <f t="shared" si="9"/>
        <v>0</v>
      </c>
      <c r="U68" s="102">
        <f t="shared" si="9"/>
        <v>0</v>
      </c>
      <c r="V68" s="102">
        <f t="shared" si="9"/>
        <v>0</v>
      </c>
      <c r="W68" s="102">
        <f t="shared" si="9"/>
        <v>0</v>
      </c>
      <c r="X68" s="102">
        <f t="shared" si="9"/>
        <v>0</v>
      </c>
      <c r="Y68" s="102">
        <f t="shared" si="9"/>
        <v>0</v>
      </c>
      <c r="Z68" s="102">
        <f t="shared" si="9"/>
        <v>0</v>
      </c>
      <c r="AA68" s="102">
        <f t="shared" si="9"/>
        <v>0</v>
      </c>
      <c r="AB68" s="102">
        <f t="shared" si="9"/>
        <v>0</v>
      </c>
      <c r="AC68" s="102">
        <f t="shared" si="9"/>
        <v>0</v>
      </c>
      <c r="AD68" s="102">
        <f t="shared" si="9"/>
        <v>0</v>
      </c>
      <c r="AE68" s="102">
        <f t="shared" si="9"/>
        <v>0</v>
      </c>
      <c r="AF68" s="102">
        <f t="shared" si="9"/>
        <v>0</v>
      </c>
      <c r="AG68" s="102">
        <f t="shared" si="9"/>
        <v>0</v>
      </c>
      <c r="AH68" s="102">
        <f t="shared" si="9"/>
        <v>0</v>
      </c>
      <c r="AI68" s="102">
        <f t="shared" si="9"/>
        <v>0</v>
      </c>
      <c r="AJ68" s="102">
        <f t="shared" si="9"/>
        <v>0</v>
      </c>
      <c r="AK68" s="102">
        <f t="shared" si="9"/>
        <v>0</v>
      </c>
      <c r="AL68" s="102">
        <f t="shared" si="9"/>
        <v>0</v>
      </c>
      <c r="AM68" s="102">
        <f t="shared" si="9"/>
        <v>0</v>
      </c>
      <c r="AN68" s="102">
        <f t="shared" si="9"/>
        <v>0</v>
      </c>
      <c r="AO68" s="102">
        <f t="shared" si="9"/>
        <v>0</v>
      </c>
      <c r="AP68" s="102">
        <f t="shared" si="9"/>
        <v>0</v>
      </c>
      <c r="AQ68" s="102">
        <f t="shared" si="9"/>
        <v>0</v>
      </c>
      <c r="AR68" s="102">
        <f t="shared" si="9"/>
        <v>0</v>
      </c>
      <c r="AS68" s="102">
        <f t="shared" si="9"/>
        <v>60</v>
      </c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ht="15.75" customHeight="1">
      <c r="A70" s="2"/>
      <c r="B70" s="104" t="s">
        <v>87</v>
      </c>
      <c r="C70" s="105">
        <f t="shared" ref="C70:AS70" si="10">SUM(C4:C38)</f>
        <v>0</v>
      </c>
      <c r="D70" s="105">
        <f t="shared" si="10"/>
        <v>0</v>
      </c>
      <c r="E70" s="105">
        <f t="shared" si="10"/>
        <v>400</v>
      </c>
      <c r="F70" s="105">
        <f t="shared" si="10"/>
        <v>0</v>
      </c>
      <c r="G70" s="105">
        <f t="shared" si="10"/>
        <v>0</v>
      </c>
      <c r="H70" s="105">
        <f t="shared" si="10"/>
        <v>400</v>
      </c>
      <c r="I70" s="105">
        <f t="shared" si="10"/>
        <v>405.6</v>
      </c>
      <c r="J70" s="105">
        <f t="shared" si="10"/>
        <v>60</v>
      </c>
      <c r="K70" s="105">
        <f t="shared" si="10"/>
        <v>64.56</v>
      </c>
      <c r="L70" s="105">
        <f t="shared" si="10"/>
        <v>340</v>
      </c>
      <c r="M70" s="105">
        <f t="shared" si="10"/>
        <v>341.04</v>
      </c>
      <c r="N70" s="105">
        <f t="shared" si="10"/>
        <v>60</v>
      </c>
      <c r="O70" s="105">
        <f t="shared" si="10"/>
        <v>0</v>
      </c>
      <c r="P70" s="105">
        <f t="shared" si="10"/>
        <v>0</v>
      </c>
      <c r="Q70" s="105">
        <f t="shared" si="10"/>
        <v>0</v>
      </c>
      <c r="R70" s="105">
        <f t="shared" si="10"/>
        <v>0</v>
      </c>
      <c r="S70" s="105">
        <f t="shared" si="10"/>
        <v>0</v>
      </c>
      <c r="T70" s="105">
        <f t="shared" si="10"/>
        <v>0</v>
      </c>
      <c r="U70" s="105">
        <f t="shared" si="10"/>
        <v>0</v>
      </c>
      <c r="V70" s="105">
        <f t="shared" si="10"/>
        <v>0</v>
      </c>
      <c r="W70" s="105">
        <f t="shared" si="10"/>
        <v>0</v>
      </c>
      <c r="X70" s="105">
        <f t="shared" si="10"/>
        <v>0</v>
      </c>
      <c r="Y70" s="105">
        <f t="shared" si="10"/>
        <v>0</v>
      </c>
      <c r="Z70" s="105">
        <f t="shared" si="10"/>
        <v>0</v>
      </c>
      <c r="AA70" s="105">
        <f t="shared" si="10"/>
        <v>0</v>
      </c>
      <c r="AB70" s="105">
        <f t="shared" si="10"/>
        <v>0</v>
      </c>
      <c r="AC70" s="105">
        <f t="shared" si="10"/>
        <v>0</v>
      </c>
      <c r="AD70" s="105">
        <f t="shared" si="10"/>
        <v>0</v>
      </c>
      <c r="AE70" s="105">
        <f t="shared" si="10"/>
        <v>0</v>
      </c>
      <c r="AF70" s="105">
        <f t="shared" si="10"/>
        <v>0</v>
      </c>
      <c r="AG70" s="105">
        <f t="shared" si="10"/>
        <v>0</v>
      </c>
      <c r="AH70" s="105">
        <f t="shared" si="10"/>
        <v>0</v>
      </c>
      <c r="AI70" s="105">
        <f t="shared" si="10"/>
        <v>0</v>
      </c>
      <c r="AJ70" s="105">
        <f t="shared" si="10"/>
        <v>0</v>
      </c>
      <c r="AK70" s="105">
        <f t="shared" si="10"/>
        <v>0</v>
      </c>
      <c r="AL70" s="105">
        <f t="shared" si="10"/>
        <v>0</v>
      </c>
      <c r="AM70" s="105">
        <f t="shared" si="10"/>
        <v>0</v>
      </c>
      <c r="AN70" s="105">
        <f t="shared" si="10"/>
        <v>0</v>
      </c>
      <c r="AO70" s="105">
        <f t="shared" si="10"/>
        <v>0</v>
      </c>
      <c r="AP70" s="105">
        <f t="shared" si="10"/>
        <v>0</v>
      </c>
      <c r="AQ70" s="105">
        <f t="shared" si="10"/>
        <v>0</v>
      </c>
      <c r="AR70" s="105">
        <f t="shared" si="10"/>
        <v>0</v>
      </c>
      <c r="AS70" s="105">
        <f t="shared" si="10"/>
        <v>60</v>
      </c>
    </row>
    <row r="71" ht="15.75" customHeight="1">
      <c r="A71" s="2"/>
      <c r="B71" s="104" t="s">
        <v>88</v>
      </c>
      <c r="C71" s="105">
        <f t="shared" ref="C71:AS71" si="11">SUM(C39:C67)</f>
        <v>0</v>
      </c>
      <c r="D71" s="105">
        <f t="shared" si="11"/>
        <v>0</v>
      </c>
      <c r="E71" s="105">
        <f t="shared" si="11"/>
        <v>0</v>
      </c>
      <c r="F71" s="105">
        <f t="shared" si="11"/>
        <v>0</v>
      </c>
      <c r="G71" s="105">
        <f t="shared" si="11"/>
        <v>0</v>
      </c>
      <c r="H71" s="105">
        <f t="shared" si="11"/>
        <v>0</v>
      </c>
      <c r="I71" s="105">
        <f t="shared" si="11"/>
        <v>0</v>
      </c>
      <c r="J71" s="105">
        <f t="shared" si="11"/>
        <v>0</v>
      </c>
      <c r="K71" s="105">
        <f t="shared" si="11"/>
        <v>0</v>
      </c>
      <c r="L71" s="105">
        <f t="shared" si="11"/>
        <v>0</v>
      </c>
      <c r="M71" s="105">
        <f t="shared" si="11"/>
        <v>0</v>
      </c>
      <c r="N71" s="105">
        <f t="shared" si="11"/>
        <v>0</v>
      </c>
      <c r="O71" s="105">
        <f t="shared" si="11"/>
        <v>0</v>
      </c>
      <c r="P71" s="105">
        <f t="shared" si="11"/>
        <v>0</v>
      </c>
      <c r="Q71" s="105">
        <f t="shared" si="11"/>
        <v>0</v>
      </c>
      <c r="R71" s="105">
        <f t="shared" si="11"/>
        <v>0</v>
      </c>
      <c r="S71" s="105">
        <f t="shared" si="11"/>
        <v>0</v>
      </c>
      <c r="T71" s="105">
        <f t="shared" si="11"/>
        <v>0</v>
      </c>
      <c r="U71" s="105">
        <f t="shared" si="11"/>
        <v>0</v>
      </c>
      <c r="V71" s="105">
        <f t="shared" si="11"/>
        <v>0</v>
      </c>
      <c r="W71" s="105">
        <f t="shared" si="11"/>
        <v>0</v>
      </c>
      <c r="X71" s="105">
        <f t="shared" si="11"/>
        <v>0</v>
      </c>
      <c r="Y71" s="105">
        <f t="shared" si="11"/>
        <v>0</v>
      </c>
      <c r="Z71" s="105">
        <f t="shared" si="11"/>
        <v>0</v>
      </c>
      <c r="AA71" s="105">
        <f t="shared" si="11"/>
        <v>0</v>
      </c>
      <c r="AB71" s="105">
        <f t="shared" si="11"/>
        <v>0</v>
      </c>
      <c r="AC71" s="105">
        <f t="shared" si="11"/>
        <v>0</v>
      </c>
      <c r="AD71" s="105">
        <f t="shared" si="11"/>
        <v>0</v>
      </c>
      <c r="AE71" s="105">
        <f t="shared" si="11"/>
        <v>0</v>
      </c>
      <c r="AF71" s="105">
        <f t="shared" si="11"/>
        <v>0</v>
      </c>
      <c r="AG71" s="105">
        <f t="shared" si="11"/>
        <v>0</v>
      </c>
      <c r="AH71" s="105">
        <f t="shared" si="11"/>
        <v>0</v>
      </c>
      <c r="AI71" s="105">
        <f t="shared" si="11"/>
        <v>0</v>
      </c>
      <c r="AJ71" s="105">
        <f t="shared" si="11"/>
        <v>0</v>
      </c>
      <c r="AK71" s="105">
        <f t="shared" si="11"/>
        <v>0</v>
      </c>
      <c r="AL71" s="105">
        <f t="shared" si="11"/>
        <v>0</v>
      </c>
      <c r="AM71" s="105">
        <f t="shared" si="11"/>
        <v>0</v>
      </c>
      <c r="AN71" s="105">
        <f t="shared" si="11"/>
        <v>0</v>
      </c>
      <c r="AO71" s="105">
        <f t="shared" si="11"/>
        <v>0</v>
      </c>
      <c r="AP71" s="105">
        <f t="shared" si="11"/>
        <v>0</v>
      </c>
      <c r="AQ71" s="105">
        <f t="shared" si="11"/>
        <v>0</v>
      </c>
      <c r="AR71" s="105">
        <f t="shared" si="11"/>
        <v>0</v>
      </c>
      <c r="AS71" s="105">
        <f t="shared" si="11"/>
        <v>0</v>
      </c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07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125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07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07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07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07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07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M$3:$AN$68"/>
  <mergeCells count="9">
    <mergeCell ref="M2:M3"/>
    <mergeCell ref="AS2:AS3"/>
    <mergeCell ref="C1:D1"/>
    <mergeCell ref="E1:G1"/>
    <mergeCell ref="H2:H3"/>
    <mergeCell ref="I2:I3"/>
    <mergeCell ref="J2:J3"/>
    <mergeCell ref="K2:K3"/>
    <mergeCell ref="L2:L3"/>
  </mergeCells>
  <conditionalFormatting sqref="A27">
    <cfRule type="cellIs" dxfId="0" priority="1" operator="equal">
      <formula>"FALSE"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3.0" ySplit="3.0" topLeftCell="N4" activePane="bottomRight" state="frozen"/>
      <selection activeCell="N1" sqref="N1" pane="topRight"/>
      <selection activeCell="A4" sqref="A4" pane="bottomLeft"/>
      <selection activeCell="N4" sqref="N4" pane="bottomRight"/>
    </sheetView>
  </sheetViews>
  <sheetFormatPr customHeight="1" defaultColWidth="12.63" defaultRowHeight="15.0"/>
  <cols>
    <col customWidth="1" min="1" max="1" width="38.75"/>
    <col customWidth="1" min="2" max="2" width="7.75"/>
    <col customWidth="1" min="3" max="3" width="4.63"/>
    <col customWidth="1" min="4" max="4" width="3.75"/>
    <col customWidth="1" min="5" max="5" width="5.5"/>
    <col customWidth="1" min="6" max="6" width="5.63"/>
    <col customWidth="1" min="7" max="7" width="7.0"/>
    <col customWidth="1" min="8" max="9" width="8.75"/>
    <col customWidth="1" min="10" max="10" width="7.63"/>
    <col customWidth="1" min="11" max="11" width="5.75"/>
    <col customWidth="1" min="12" max="12" width="6.63"/>
    <col customWidth="1" min="13" max="13" width="8.75"/>
    <col customWidth="1" min="14" max="14" width="6.75"/>
    <col customWidth="1" min="15" max="15" width="6.5"/>
    <col customWidth="1" min="16" max="43" width="6.75"/>
    <col customWidth="1" min="44" max="45" width="8.13"/>
  </cols>
  <sheetData>
    <row r="1" ht="28.5" customHeight="1">
      <c r="A1" s="1" t="str">
        <f>Hub!A1</f>
        <v>Aug Sale Management</v>
      </c>
      <c r="B1" s="2"/>
      <c r="C1" s="3" t="s">
        <v>1</v>
      </c>
      <c r="D1" s="4"/>
      <c r="E1" s="5" t="s">
        <v>2</v>
      </c>
      <c r="F1" s="6"/>
      <c r="G1" s="7"/>
      <c r="H1" s="8" t="s">
        <v>3</v>
      </c>
      <c r="I1" s="8" t="s">
        <v>4</v>
      </c>
      <c r="J1" s="8" t="s">
        <v>3</v>
      </c>
      <c r="K1" s="8" t="s">
        <v>4</v>
      </c>
      <c r="L1" s="8" t="s">
        <v>3</v>
      </c>
      <c r="M1" s="8" t="s">
        <v>5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ht="32.25" customHeight="1">
      <c r="A2" s="9"/>
      <c r="B2" s="108" t="s">
        <v>6</v>
      </c>
      <c r="C2" s="9" t="s">
        <v>3</v>
      </c>
      <c r="D2" s="9" t="s">
        <v>4</v>
      </c>
      <c r="E2" s="11">
        <v>44410.0</v>
      </c>
      <c r="F2" s="11"/>
      <c r="G2" s="11"/>
      <c r="H2" s="12" t="s">
        <v>8</v>
      </c>
      <c r="I2" s="12" t="s">
        <v>9</v>
      </c>
      <c r="J2" s="126" t="s">
        <v>10</v>
      </c>
      <c r="K2" s="108" t="s">
        <v>11</v>
      </c>
      <c r="L2" s="15" t="s">
        <v>12</v>
      </c>
      <c r="M2" s="109" t="s">
        <v>13</v>
      </c>
      <c r="N2" s="16">
        <f>Hub!N2</f>
        <v>44409</v>
      </c>
      <c r="O2" s="16">
        <f>Hub!O2</f>
        <v>44410</v>
      </c>
      <c r="P2" s="16">
        <f>Hub!P2</f>
        <v>44411</v>
      </c>
      <c r="Q2" s="16">
        <f>Hub!Q2</f>
        <v>44412</v>
      </c>
      <c r="R2" s="16">
        <f>Hub!R2</f>
        <v>44413</v>
      </c>
      <c r="S2" s="16">
        <f>Hub!S2</f>
        <v>44414</v>
      </c>
      <c r="T2" s="16">
        <f>Hub!T2</f>
        <v>44415</v>
      </c>
      <c r="U2" s="16">
        <f>Hub!U2</f>
        <v>44416</v>
      </c>
      <c r="V2" s="16">
        <f>Hub!V2</f>
        <v>44417</v>
      </c>
      <c r="W2" s="16">
        <f>Hub!W2</f>
        <v>44418</v>
      </c>
      <c r="X2" s="16">
        <f>Hub!X2</f>
        <v>44419</v>
      </c>
      <c r="Y2" s="16">
        <f>Hub!Y2</f>
        <v>44420</v>
      </c>
      <c r="Z2" s="16">
        <f>Hub!Z2</f>
        <v>44421</v>
      </c>
      <c r="AA2" s="16">
        <f>Hub!AA2</f>
        <v>44422</v>
      </c>
      <c r="AB2" s="16">
        <f>Hub!AB2</f>
        <v>44423</v>
      </c>
      <c r="AC2" s="16">
        <f>Hub!AC2</f>
        <v>44424</v>
      </c>
      <c r="AD2" s="16">
        <f>Hub!AD2</f>
        <v>44425</v>
      </c>
      <c r="AE2" s="16">
        <f>Hub!AE2</f>
        <v>44426</v>
      </c>
      <c r="AF2" s="16">
        <f>Hub!AF2</f>
        <v>44427</v>
      </c>
      <c r="AG2" s="16">
        <f>Hub!AG2</f>
        <v>44428</v>
      </c>
      <c r="AH2" s="16">
        <f>Hub!AH2</f>
        <v>44429</v>
      </c>
      <c r="AI2" s="16">
        <f>Hub!AI2</f>
        <v>44430</v>
      </c>
      <c r="AJ2" s="16">
        <f>Hub!AJ2</f>
        <v>44431</v>
      </c>
      <c r="AK2" s="16">
        <f>Hub!AK2</f>
        <v>44432</v>
      </c>
      <c r="AL2" s="16">
        <f>Hub!AL2</f>
        <v>44433</v>
      </c>
      <c r="AM2" s="16">
        <f>Hub!AM2</f>
        <v>44434</v>
      </c>
      <c r="AN2" s="16">
        <f>Hub!AN2</f>
        <v>44435</v>
      </c>
      <c r="AO2" s="16">
        <f>Hub!AO2</f>
        <v>44436</v>
      </c>
      <c r="AP2" s="16">
        <f>Hub!AP2</f>
        <v>44437</v>
      </c>
      <c r="AQ2" s="16">
        <f>Hub!AQ2</f>
        <v>44438</v>
      </c>
      <c r="AR2" s="16">
        <f>Hub!AR2</f>
        <v>44439</v>
      </c>
      <c r="AS2" s="17" t="s">
        <v>14</v>
      </c>
    </row>
    <row r="3" ht="15.75" customHeight="1">
      <c r="A3" s="110" t="s">
        <v>15</v>
      </c>
      <c r="B3" s="20"/>
      <c r="C3" s="20"/>
      <c r="D3" s="20"/>
      <c r="E3" s="21"/>
      <c r="F3" s="21"/>
      <c r="G3" s="21"/>
      <c r="H3" s="22"/>
      <c r="I3" s="22"/>
      <c r="J3" s="126"/>
      <c r="K3" s="108"/>
      <c r="L3" s="15"/>
      <c r="M3" s="22"/>
      <c r="N3" s="23" t="str">
        <f>Hub!N3</f>
        <v>Sun</v>
      </c>
      <c r="O3" s="23" t="str">
        <f>Hub!O3</f>
        <v>Mon</v>
      </c>
      <c r="P3" s="23" t="str">
        <f>Hub!P3</f>
        <v>Tue</v>
      </c>
      <c r="Q3" s="23" t="str">
        <f>Hub!Q3</f>
        <v>Wed</v>
      </c>
      <c r="R3" s="23" t="str">
        <f>Hub!R3</f>
        <v>Thu</v>
      </c>
      <c r="S3" s="23" t="str">
        <f>Hub!S3</f>
        <v>Fri</v>
      </c>
      <c r="T3" s="23" t="str">
        <f>Hub!T3</f>
        <v>Sat</v>
      </c>
      <c r="U3" s="23" t="str">
        <f>Hub!U3</f>
        <v>Sun</v>
      </c>
      <c r="V3" s="23" t="str">
        <f>Hub!V3</f>
        <v>Mon</v>
      </c>
      <c r="W3" s="23" t="str">
        <f>Hub!W3</f>
        <v>Tue</v>
      </c>
      <c r="X3" s="23" t="str">
        <f>Hub!X3</f>
        <v>Wed</v>
      </c>
      <c r="Y3" s="23" t="str">
        <f>Hub!Y3</f>
        <v>Thu</v>
      </c>
      <c r="Z3" s="23" t="str">
        <f>Hub!Z3</f>
        <v>Fri</v>
      </c>
      <c r="AA3" s="23" t="str">
        <f>Hub!AA3</f>
        <v>Sat</v>
      </c>
      <c r="AB3" s="23" t="str">
        <f>Hub!AB3</f>
        <v>Sun</v>
      </c>
      <c r="AC3" s="23" t="str">
        <f>Hub!AC3</f>
        <v>Mon</v>
      </c>
      <c r="AD3" s="23" t="str">
        <f>Hub!AD3</f>
        <v>Tue</v>
      </c>
      <c r="AE3" s="23" t="str">
        <f>Hub!AE3</f>
        <v>Wed</v>
      </c>
      <c r="AF3" s="23" t="str">
        <f>Hub!AF3</f>
        <v>Thu</v>
      </c>
      <c r="AG3" s="23" t="str">
        <f>Hub!AG3</f>
        <v>Fri</v>
      </c>
      <c r="AH3" s="23" t="str">
        <f>Hub!AH3</f>
        <v>Sat</v>
      </c>
      <c r="AI3" s="23" t="str">
        <f>Hub!AI3</f>
        <v>Sun</v>
      </c>
      <c r="AJ3" s="23" t="str">
        <f>Hub!AJ3</f>
        <v>Mon</v>
      </c>
      <c r="AK3" s="23" t="str">
        <f>Hub!AK3</f>
        <v>Tue</v>
      </c>
      <c r="AL3" s="23" t="str">
        <f>Hub!AL3</f>
        <v>Wed</v>
      </c>
      <c r="AM3" s="23" t="str">
        <f>Hub!AM3</f>
        <v>Thu</v>
      </c>
      <c r="AN3" s="23" t="str">
        <f>Hub!AN3</f>
        <v>Fri</v>
      </c>
      <c r="AO3" s="23" t="str">
        <f>Hub!AO3</f>
        <v>Sat</v>
      </c>
      <c r="AP3" s="23" t="str">
        <f>Hub!AP3</f>
        <v>Sun</v>
      </c>
      <c r="AQ3" s="23" t="str">
        <f>Hub!AQ3</f>
        <v>Mon</v>
      </c>
      <c r="AR3" s="23" t="str">
        <f>Hub!AR3</f>
        <v>Tue</v>
      </c>
      <c r="AS3" s="22"/>
    </row>
    <row r="4" ht="15.75" customHeight="1">
      <c r="A4" s="82" t="str">
        <f>Hub!A4</f>
        <v>LAYS MASALA 11G 11X64</v>
      </c>
      <c r="B4" s="127">
        <v>0.704</v>
      </c>
      <c r="C4" s="26">
        <v>0.0</v>
      </c>
      <c r="D4" s="112">
        <f t="shared" ref="D4:D67" si="1">C4*B4</f>
        <v>0</v>
      </c>
      <c r="E4" s="28">
        <v>70.0</v>
      </c>
      <c r="F4" s="28"/>
      <c r="G4" s="29"/>
      <c r="H4" s="30">
        <f t="shared" ref="H4:H67" si="2">SUM(E4:G4)</f>
        <v>70</v>
      </c>
      <c r="I4" s="30">
        <f t="shared" ref="I4:I67" si="3">H4*B4</f>
        <v>49.28</v>
      </c>
      <c r="J4" s="26">
        <f t="shared" ref="J4:J67" si="4">AS4</f>
        <v>5</v>
      </c>
      <c r="K4" s="26">
        <f t="shared" ref="K4:K67" si="5">J4*B4</f>
        <v>3.52</v>
      </c>
      <c r="L4" s="29">
        <f t="shared" ref="L4:L67" si="6">C4+H4-J4</f>
        <v>65</v>
      </c>
      <c r="M4" s="29">
        <f t="shared" ref="M4:M67" si="7">L4*B4</f>
        <v>45.76</v>
      </c>
      <c r="N4" s="66">
        <v>5.0</v>
      </c>
      <c r="O4" s="66"/>
      <c r="P4" s="66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116">
        <f t="shared" ref="AS4:AS67" si="8">SUM(N4:AR4)</f>
        <v>5</v>
      </c>
    </row>
    <row r="5" ht="15.75" customHeight="1">
      <c r="A5" s="24" t="str">
        <f>Hub!A5</f>
        <v>LAYS SALT 11G 11X64</v>
      </c>
      <c r="B5" s="128">
        <v>0.704</v>
      </c>
      <c r="C5" s="39">
        <v>0.0</v>
      </c>
      <c r="D5" s="57">
        <f t="shared" si="1"/>
        <v>0</v>
      </c>
      <c r="E5" s="41">
        <v>60.0</v>
      </c>
      <c r="F5" s="41"/>
      <c r="G5" s="41"/>
      <c r="H5" s="42">
        <f t="shared" si="2"/>
        <v>60</v>
      </c>
      <c r="I5" s="42">
        <f t="shared" si="3"/>
        <v>42.24</v>
      </c>
      <c r="J5" s="39">
        <f t="shared" si="4"/>
        <v>5</v>
      </c>
      <c r="K5" s="39">
        <f t="shared" si="5"/>
        <v>3.52</v>
      </c>
      <c r="L5" s="49">
        <f t="shared" si="6"/>
        <v>55</v>
      </c>
      <c r="M5" s="49">
        <f t="shared" si="7"/>
        <v>38.72</v>
      </c>
      <c r="N5" s="66">
        <v>5.0</v>
      </c>
      <c r="O5" s="66"/>
      <c r="P5" s="66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35"/>
      <c r="AG5" s="47"/>
      <c r="AH5" s="47"/>
      <c r="AI5" s="47"/>
      <c r="AJ5" s="47"/>
      <c r="AK5" s="47"/>
      <c r="AL5" s="47"/>
      <c r="AM5" s="47"/>
      <c r="AN5" s="47"/>
      <c r="AO5" s="47"/>
      <c r="AP5" s="35"/>
      <c r="AQ5" s="35"/>
      <c r="AR5" s="35"/>
      <c r="AS5" s="37">
        <f t="shared" si="8"/>
        <v>5</v>
      </c>
    </row>
    <row r="6" ht="15.75" customHeight="1">
      <c r="A6" s="24" t="str">
        <f>Hub!A6</f>
        <v>LAYS F CHEESE 11G 11X64 M</v>
      </c>
      <c r="B6" s="128">
        <v>0.704</v>
      </c>
      <c r="C6" s="39">
        <v>0.0</v>
      </c>
      <c r="D6" s="57">
        <f t="shared" si="1"/>
        <v>0</v>
      </c>
      <c r="E6" s="41">
        <v>50.0</v>
      </c>
      <c r="F6" s="49"/>
      <c r="G6" s="49"/>
      <c r="H6" s="42">
        <f t="shared" si="2"/>
        <v>50</v>
      </c>
      <c r="I6" s="42">
        <f t="shared" si="3"/>
        <v>35.2</v>
      </c>
      <c r="J6" s="39">
        <f t="shared" si="4"/>
        <v>5</v>
      </c>
      <c r="K6" s="39">
        <f t="shared" si="5"/>
        <v>3.52</v>
      </c>
      <c r="L6" s="49">
        <f t="shared" si="6"/>
        <v>45</v>
      </c>
      <c r="M6" s="49">
        <f t="shared" si="7"/>
        <v>31.68</v>
      </c>
      <c r="N6" s="66">
        <v>5.0</v>
      </c>
      <c r="O6" s="66"/>
      <c r="P6" s="66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35"/>
      <c r="AG6" s="47"/>
      <c r="AH6" s="47"/>
      <c r="AI6" s="47"/>
      <c r="AJ6" s="47"/>
      <c r="AK6" s="47"/>
      <c r="AL6" s="47"/>
      <c r="AM6" s="47"/>
      <c r="AN6" s="47"/>
      <c r="AO6" s="47"/>
      <c r="AP6" s="35"/>
      <c r="AQ6" s="35"/>
      <c r="AR6" s="35"/>
      <c r="AS6" s="37">
        <f t="shared" si="8"/>
        <v>5</v>
      </c>
    </row>
    <row r="7" ht="15.75" customHeight="1">
      <c r="A7" s="24" t="str">
        <f>Hub!A7</f>
        <v>LAYS YOG &amp; HERB 11G 11X64 M</v>
      </c>
      <c r="B7" s="128">
        <v>0.704</v>
      </c>
      <c r="C7" s="39">
        <v>0.0</v>
      </c>
      <c r="D7" s="57">
        <f t="shared" si="1"/>
        <v>0</v>
      </c>
      <c r="E7" s="49"/>
      <c r="F7" s="41"/>
      <c r="G7" s="41"/>
      <c r="H7" s="42">
        <f t="shared" si="2"/>
        <v>0</v>
      </c>
      <c r="I7" s="42">
        <f t="shared" si="3"/>
        <v>0</v>
      </c>
      <c r="J7" s="39">
        <f t="shared" si="4"/>
        <v>0</v>
      </c>
      <c r="K7" s="39">
        <f t="shared" si="5"/>
        <v>0</v>
      </c>
      <c r="L7" s="49">
        <f t="shared" si="6"/>
        <v>0</v>
      </c>
      <c r="M7" s="49">
        <f t="shared" si="7"/>
        <v>0</v>
      </c>
      <c r="N7" s="66"/>
      <c r="O7" s="66"/>
      <c r="P7" s="66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35"/>
      <c r="AG7" s="47"/>
      <c r="AH7" s="47"/>
      <c r="AI7" s="47"/>
      <c r="AJ7" s="47"/>
      <c r="AK7" s="47"/>
      <c r="AL7" s="47"/>
      <c r="AM7" s="47"/>
      <c r="AN7" s="47"/>
      <c r="AO7" s="47"/>
      <c r="AP7" s="35"/>
      <c r="AQ7" s="35"/>
      <c r="AR7" s="35"/>
      <c r="AS7" s="37">
        <f t="shared" si="8"/>
        <v>0</v>
      </c>
    </row>
    <row r="8" ht="15.75" customHeight="1">
      <c r="A8" s="24" t="str">
        <f>Hub!A8</f>
        <v>LAYS PAPRIKA 11G 11X64</v>
      </c>
      <c r="B8" s="128">
        <v>0.704</v>
      </c>
      <c r="C8" s="39">
        <v>0.0</v>
      </c>
      <c r="D8" s="57">
        <f t="shared" si="1"/>
        <v>0</v>
      </c>
      <c r="E8" s="49"/>
      <c r="F8" s="49"/>
      <c r="G8" s="49"/>
      <c r="H8" s="42">
        <f t="shared" si="2"/>
        <v>0</v>
      </c>
      <c r="I8" s="42">
        <f t="shared" si="3"/>
        <v>0</v>
      </c>
      <c r="J8" s="39">
        <f t="shared" si="4"/>
        <v>0</v>
      </c>
      <c r="K8" s="39">
        <f t="shared" si="5"/>
        <v>0</v>
      </c>
      <c r="L8" s="49">
        <f t="shared" si="6"/>
        <v>0</v>
      </c>
      <c r="M8" s="49">
        <f t="shared" si="7"/>
        <v>0</v>
      </c>
      <c r="N8" s="66"/>
      <c r="O8" s="66"/>
      <c r="P8" s="66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35"/>
      <c r="AQ8" s="35"/>
      <c r="AR8" s="35"/>
      <c r="AS8" s="37">
        <f t="shared" si="8"/>
        <v>0</v>
      </c>
    </row>
    <row r="9" ht="15.75" customHeight="1">
      <c r="A9" s="51" t="str">
        <f>Hub!A9</f>
        <v>LAYS MASALA 25G 25X48</v>
      </c>
      <c r="B9" s="89">
        <v>1.2</v>
      </c>
      <c r="C9" s="39">
        <v>0.0</v>
      </c>
      <c r="D9" s="57">
        <f t="shared" si="1"/>
        <v>0</v>
      </c>
      <c r="E9" s="41">
        <v>50.0</v>
      </c>
      <c r="F9" s="41"/>
      <c r="G9" s="49"/>
      <c r="H9" s="42">
        <f t="shared" si="2"/>
        <v>50</v>
      </c>
      <c r="I9" s="42">
        <f t="shared" si="3"/>
        <v>60</v>
      </c>
      <c r="J9" s="39">
        <f t="shared" si="4"/>
        <v>10</v>
      </c>
      <c r="K9" s="39">
        <f t="shared" si="5"/>
        <v>12</v>
      </c>
      <c r="L9" s="49">
        <f t="shared" si="6"/>
        <v>40</v>
      </c>
      <c r="M9" s="49">
        <f t="shared" si="7"/>
        <v>48</v>
      </c>
      <c r="N9" s="66">
        <v>10.0</v>
      </c>
      <c r="O9" s="66"/>
      <c r="P9" s="66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35"/>
      <c r="AG9" s="47"/>
      <c r="AH9" s="47"/>
      <c r="AI9" s="47"/>
      <c r="AJ9" s="47"/>
      <c r="AK9" s="47"/>
      <c r="AL9" s="47"/>
      <c r="AM9" s="47"/>
      <c r="AN9" s="47"/>
      <c r="AO9" s="47"/>
      <c r="AP9" s="35"/>
      <c r="AQ9" s="35"/>
      <c r="AR9" s="35"/>
      <c r="AS9" s="37">
        <f t="shared" si="8"/>
        <v>10</v>
      </c>
    </row>
    <row r="10" ht="15.75" customHeight="1">
      <c r="A10" s="51" t="str">
        <f>Hub!A10</f>
        <v>LAYS SALT 25G 25X48</v>
      </c>
      <c r="B10" s="89">
        <v>1.2</v>
      </c>
      <c r="C10" s="39">
        <v>0.0</v>
      </c>
      <c r="D10" s="57">
        <f t="shared" si="1"/>
        <v>0</v>
      </c>
      <c r="E10" s="41">
        <v>50.0</v>
      </c>
      <c r="F10" s="49"/>
      <c r="G10" s="41"/>
      <c r="H10" s="42">
        <f t="shared" si="2"/>
        <v>50</v>
      </c>
      <c r="I10" s="42">
        <f t="shared" si="3"/>
        <v>60</v>
      </c>
      <c r="J10" s="39">
        <f t="shared" si="4"/>
        <v>10</v>
      </c>
      <c r="K10" s="39">
        <f t="shared" si="5"/>
        <v>12</v>
      </c>
      <c r="L10" s="49">
        <f t="shared" si="6"/>
        <v>40</v>
      </c>
      <c r="M10" s="49">
        <f t="shared" si="7"/>
        <v>48</v>
      </c>
      <c r="N10" s="66">
        <v>10.0</v>
      </c>
      <c r="O10" s="66"/>
      <c r="P10" s="66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35"/>
      <c r="AG10" s="47"/>
      <c r="AH10" s="47"/>
      <c r="AI10" s="47"/>
      <c r="AJ10" s="47"/>
      <c r="AK10" s="47"/>
      <c r="AL10" s="47"/>
      <c r="AM10" s="47"/>
      <c r="AN10" s="47"/>
      <c r="AO10" s="47"/>
      <c r="AP10" s="35"/>
      <c r="AQ10" s="35"/>
      <c r="AR10" s="35"/>
      <c r="AS10" s="37">
        <f t="shared" si="8"/>
        <v>10</v>
      </c>
    </row>
    <row r="11" ht="15.75" customHeight="1">
      <c r="A11" s="51" t="str">
        <f>Hub!A11</f>
        <v>LAYS F CHEESE 25G 25X48 M</v>
      </c>
      <c r="B11" s="89">
        <v>1.2</v>
      </c>
      <c r="C11" s="39">
        <v>0.0</v>
      </c>
      <c r="D11" s="57">
        <f t="shared" si="1"/>
        <v>0</v>
      </c>
      <c r="E11" s="41">
        <v>60.0</v>
      </c>
      <c r="F11" s="49"/>
      <c r="G11" s="49"/>
      <c r="H11" s="42">
        <f t="shared" si="2"/>
        <v>60</v>
      </c>
      <c r="I11" s="42">
        <f t="shared" si="3"/>
        <v>72</v>
      </c>
      <c r="J11" s="39">
        <f t="shared" si="4"/>
        <v>10</v>
      </c>
      <c r="K11" s="39">
        <f t="shared" si="5"/>
        <v>12</v>
      </c>
      <c r="L11" s="49">
        <f t="shared" si="6"/>
        <v>50</v>
      </c>
      <c r="M11" s="49">
        <f t="shared" si="7"/>
        <v>60</v>
      </c>
      <c r="N11" s="66">
        <v>10.0</v>
      </c>
      <c r="O11" s="66"/>
      <c r="P11" s="66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35"/>
      <c r="AG11" s="47"/>
      <c r="AH11" s="47"/>
      <c r="AI11" s="47"/>
      <c r="AJ11" s="47"/>
      <c r="AK11" s="47"/>
      <c r="AL11" s="47"/>
      <c r="AM11" s="47"/>
      <c r="AN11" s="47"/>
      <c r="AO11" s="47"/>
      <c r="AP11" s="35"/>
      <c r="AQ11" s="35"/>
      <c r="AR11" s="35"/>
      <c r="AS11" s="37">
        <f t="shared" si="8"/>
        <v>10</v>
      </c>
    </row>
    <row r="12" ht="15.75" customHeight="1">
      <c r="A12" s="51" t="str">
        <f>Hub!A12</f>
        <v>LAYS YOG &amp; HERB 25G 25X48 M</v>
      </c>
      <c r="B12" s="89">
        <v>1.2</v>
      </c>
      <c r="C12" s="39">
        <v>0.0</v>
      </c>
      <c r="D12" s="57">
        <f t="shared" si="1"/>
        <v>0</v>
      </c>
      <c r="E12" s="49"/>
      <c r="F12" s="41"/>
      <c r="G12" s="41"/>
      <c r="H12" s="42">
        <f t="shared" si="2"/>
        <v>0</v>
      </c>
      <c r="I12" s="42">
        <f t="shared" si="3"/>
        <v>0</v>
      </c>
      <c r="J12" s="39">
        <f t="shared" si="4"/>
        <v>0</v>
      </c>
      <c r="K12" s="39">
        <f t="shared" si="5"/>
        <v>0</v>
      </c>
      <c r="L12" s="49">
        <f t="shared" si="6"/>
        <v>0</v>
      </c>
      <c r="M12" s="49">
        <f t="shared" si="7"/>
        <v>0</v>
      </c>
      <c r="N12" s="66"/>
      <c r="O12" s="66"/>
      <c r="P12" s="66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35"/>
      <c r="AQ12" s="35"/>
      <c r="AR12" s="35"/>
      <c r="AS12" s="37">
        <f t="shared" si="8"/>
        <v>0</v>
      </c>
    </row>
    <row r="13" ht="15.75" customHeight="1">
      <c r="A13" s="51" t="str">
        <f>Hub!A13</f>
        <v>LAYS PAPRIKA 25G 25X48</v>
      </c>
      <c r="B13" s="89">
        <v>1.2</v>
      </c>
      <c r="C13" s="39">
        <v>0.0</v>
      </c>
      <c r="D13" s="57">
        <f t="shared" si="1"/>
        <v>0</v>
      </c>
      <c r="E13" s="49"/>
      <c r="F13" s="49"/>
      <c r="G13" s="49"/>
      <c r="H13" s="42">
        <f t="shared" si="2"/>
        <v>0</v>
      </c>
      <c r="I13" s="42">
        <f t="shared" si="3"/>
        <v>0</v>
      </c>
      <c r="J13" s="39">
        <f t="shared" si="4"/>
        <v>0</v>
      </c>
      <c r="K13" s="39">
        <f t="shared" si="5"/>
        <v>0</v>
      </c>
      <c r="L13" s="49">
        <f t="shared" si="6"/>
        <v>0</v>
      </c>
      <c r="M13" s="49">
        <f t="shared" si="7"/>
        <v>0</v>
      </c>
      <c r="N13" s="66"/>
      <c r="O13" s="66"/>
      <c r="P13" s="66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35"/>
      <c r="AQ13" s="35"/>
      <c r="AR13" s="35"/>
      <c r="AS13" s="37">
        <f t="shared" si="8"/>
        <v>0</v>
      </c>
    </row>
    <row r="14" ht="15.75" customHeight="1">
      <c r="A14" s="53" t="str">
        <f>Hub!A14</f>
        <v>LAYS MASALA 38G 39X24</v>
      </c>
      <c r="B14" s="89">
        <v>0.912</v>
      </c>
      <c r="C14" s="39">
        <v>0.0</v>
      </c>
      <c r="D14" s="57">
        <f t="shared" si="1"/>
        <v>0</v>
      </c>
      <c r="E14" s="49"/>
      <c r="F14" s="41"/>
      <c r="G14" s="49"/>
      <c r="H14" s="42">
        <f t="shared" si="2"/>
        <v>0</v>
      </c>
      <c r="I14" s="42">
        <f t="shared" si="3"/>
        <v>0</v>
      </c>
      <c r="J14" s="39">
        <f t="shared" si="4"/>
        <v>0</v>
      </c>
      <c r="K14" s="39">
        <f t="shared" si="5"/>
        <v>0</v>
      </c>
      <c r="L14" s="49">
        <f t="shared" si="6"/>
        <v>0</v>
      </c>
      <c r="M14" s="49">
        <f t="shared" si="7"/>
        <v>0</v>
      </c>
      <c r="N14" s="66"/>
      <c r="O14" s="66"/>
      <c r="P14" s="66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35"/>
      <c r="AQ14" s="35"/>
      <c r="AR14" s="35"/>
      <c r="AS14" s="37">
        <f t="shared" si="8"/>
        <v>0</v>
      </c>
    </row>
    <row r="15" ht="15.75" customHeight="1">
      <c r="A15" s="53" t="str">
        <f>Hub!A15</f>
        <v>LAYS SALT  38X24</v>
      </c>
      <c r="B15" s="89">
        <v>0.912</v>
      </c>
      <c r="C15" s="39">
        <v>0.0</v>
      </c>
      <c r="D15" s="57">
        <f t="shared" si="1"/>
        <v>0</v>
      </c>
      <c r="E15" s="41"/>
      <c r="F15" s="41"/>
      <c r="G15" s="41"/>
      <c r="H15" s="42">
        <f t="shared" si="2"/>
        <v>0</v>
      </c>
      <c r="I15" s="42">
        <f t="shared" si="3"/>
        <v>0</v>
      </c>
      <c r="J15" s="39">
        <f t="shared" si="4"/>
        <v>0</v>
      </c>
      <c r="K15" s="39">
        <f t="shared" si="5"/>
        <v>0</v>
      </c>
      <c r="L15" s="49">
        <f t="shared" si="6"/>
        <v>0</v>
      </c>
      <c r="M15" s="49">
        <f t="shared" si="7"/>
        <v>0</v>
      </c>
      <c r="N15" s="66"/>
      <c r="O15" s="66"/>
      <c r="P15" s="66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35"/>
      <c r="AG15" s="47"/>
      <c r="AH15" s="47"/>
      <c r="AI15" s="47"/>
      <c r="AJ15" s="47"/>
      <c r="AK15" s="47"/>
      <c r="AL15" s="47"/>
      <c r="AM15" s="47"/>
      <c r="AN15" s="47"/>
      <c r="AO15" s="47"/>
      <c r="AP15" s="35"/>
      <c r="AQ15" s="35"/>
      <c r="AR15" s="35"/>
      <c r="AS15" s="37">
        <f t="shared" si="8"/>
        <v>0</v>
      </c>
    </row>
    <row r="16" ht="15.75" customHeight="1">
      <c r="A16" s="53" t="str">
        <f>Hub!A16</f>
        <v>LAYS F CHEESE 38X24 M</v>
      </c>
      <c r="B16" s="89">
        <v>0.912</v>
      </c>
      <c r="C16" s="39">
        <v>0.0</v>
      </c>
      <c r="D16" s="57">
        <f t="shared" si="1"/>
        <v>0</v>
      </c>
      <c r="E16" s="41"/>
      <c r="F16" s="49"/>
      <c r="G16" s="49"/>
      <c r="H16" s="42">
        <f t="shared" si="2"/>
        <v>0</v>
      </c>
      <c r="I16" s="42">
        <f t="shared" si="3"/>
        <v>0</v>
      </c>
      <c r="J16" s="39">
        <f t="shared" si="4"/>
        <v>0</v>
      </c>
      <c r="K16" s="39">
        <f t="shared" si="5"/>
        <v>0</v>
      </c>
      <c r="L16" s="49">
        <f t="shared" si="6"/>
        <v>0</v>
      </c>
      <c r="M16" s="49">
        <f t="shared" si="7"/>
        <v>0</v>
      </c>
      <c r="N16" s="66"/>
      <c r="O16" s="66"/>
      <c r="P16" s="66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35"/>
      <c r="AG16" s="47"/>
      <c r="AH16" s="47"/>
      <c r="AI16" s="47"/>
      <c r="AJ16" s="47"/>
      <c r="AK16" s="47"/>
      <c r="AL16" s="47"/>
      <c r="AM16" s="47"/>
      <c r="AN16" s="47"/>
      <c r="AO16" s="47"/>
      <c r="AP16" s="35"/>
      <c r="AQ16" s="35"/>
      <c r="AR16" s="35"/>
      <c r="AS16" s="37">
        <f t="shared" si="8"/>
        <v>0</v>
      </c>
    </row>
    <row r="17" ht="15.75" customHeight="1">
      <c r="A17" s="53" t="str">
        <f>Hub!A17</f>
        <v>LAYS YOG AND HERB 38X24 M</v>
      </c>
      <c r="B17" s="89">
        <v>0.912</v>
      </c>
      <c r="C17" s="39">
        <v>0.0</v>
      </c>
      <c r="D17" s="57">
        <f t="shared" si="1"/>
        <v>0</v>
      </c>
      <c r="E17" s="49"/>
      <c r="F17" s="49"/>
      <c r="G17" s="41"/>
      <c r="H17" s="42">
        <f t="shared" si="2"/>
        <v>0</v>
      </c>
      <c r="I17" s="42">
        <f t="shared" si="3"/>
        <v>0</v>
      </c>
      <c r="J17" s="39">
        <f t="shared" si="4"/>
        <v>0</v>
      </c>
      <c r="K17" s="39">
        <f t="shared" si="5"/>
        <v>0</v>
      </c>
      <c r="L17" s="49">
        <f t="shared" si="6"/>
        <v>0</v>
      </c>
      <c r="M17" s="49">
        <f t="shared" si="7"/>
        <v>0</v>
      </c>
      <c r="N17" s="66"/>
      <c r="O17" s="66"/>
      <c r="P17" s="66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35"/>
      <c r="AG17" s="47"/>
      <c r="AH17" s="47"/>
      <c r="AI17" s="47"/>
      <c r="AJ17" s="47"/>
      <c r="AK17" s="47"/>
      <c r="AL17" s="47"/>
      <c r="AM17" s="47"/>
      <c r="AN17" s="47"/>
      <c r="AO17" s="47"/>
      <c r="AP17" s="35"/>
      <c r="AQ17" s="35"/>
      <c r="AR17" s="35"/>
      <c r="AS17" s="37">
        <f t="shared" si="8"/>
        <v>0</v>
      </c>
    </row>
    <row r="18" ht="15.75" customHeight="1">
      <c r="A18" s="53" t="str">
        <f>Hub!A18</f>
        <v>LAYS PAPRIKA 38G 38X24</v>
      </c>
      <c r="B18" s="89">
        <v>0.912</v>
      </c>
      <c r="C18" s="39">
        <v>0.0</v>
      </c>
      <c r="D18" s="57">
        <f t="shared" si="1"/>
        <v>0</v>
      </c>
      <c r="E18" s="41"/>
      <c r="F18" s="49"/>
      <c r="G18" s="49"/>
      <c r="H18" s="42">
        <f t="shared" si="2"/>
        <v>0</v>
      </c>
      <c r="I18" s="42">
        <f t="shared" si="3"/>
        <v>0</v>
      </c>
      <c r="J18" s="39">
        <f t="shared" si="4"/>
        <v>0</v>
      </c>
      <c r="K18" s="39">
        <f t="shared" si="5"/>
        <v>0</v>
      </c>
      <c r="L18" s="49">
        <f t="shared" si="6"/>
        <v>0</v>
      </c>
      <c r="M18" s="49">
        <f t="shared" si="7"/>
        <v>0</v>
      </c>
      <c r="N18" s="66"/>
      <c r="O18" s="66"/>
      <c r="P18" s="66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35"/>
      <c r="AQ18" s="35"/>
      <c r="AR18" s="35"/>
      <c r="AS18" s="37">
        <f t="shared" si="8"/>
        <v>0</v>
      </c>
    </row>
    <row r="19" ht="15.75" customHeight="1">
      <c r="A19" s="64" t="str">
        <f>Hub!A19</f>
        <v>LAYS MASALA 65G 65X12</v>
      </c>
      <c r="B19" s="89">
        <v>0.78</v>
      </c>
      <c r="C19" s="39">
        <v>0.0</v>
      </c>
      <c r="D19" s="57">
        <f t="shared" si="1"/>
        <v>0</v>
      </c>
      <c r="E19" s="49"/>
      <c r="F19" s="49"/>
      <c r="G19" s="41"/>
      <c r="H19" s="42">
        <f t="shared" si="2"/>
        <v>0</v>
      </c>
      <c r="I19" s="42">
        <f t="shared" si="3"/>
        <v>0</v>
      </c>
      <c r="J19" s="39">
        <f t="shared" si="4"/>
        <v>0</v>
      </c>
      <c r="K19" s="39">
        <f t="shared" si="5"/>
        <v>0</v>
      </c>
      <c r="L19" s="49">
        <f t="shared" si="6"/>
        <v>0</v>
      </c>
      <c r="M19" s="49">
        <f t="shared" si="7"/>
        <v>0</v>
      </c>
      <c r="N19" s="66"/>
      <c r="O19" s="66"/>
      <c r="P19" s="66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35"/>
      <c r="AQ19" s="35"/>
      <c r="AR19" s="35"/>
      <c r="AS19" s="37">
        <f t="shared" si="8"/>
        <v>0</v>
      </c>
    </row>
    <row r="20" ht="15.75" customHeight="1">
      <c r="A20" s="64" t="str">
        <f>Hub!A20</f>
        <v>LAYS SALT 65G 65X12</v>
      </c>
      <c r="B20" s="89">
        <v>0.78</v>
      </c>
      <c r="C20" s="39">
        <v>0.0</v>
      </c>
      <c r="D20" s="57">
        <f t="shared" si="1"/>
        <v>0</v>
      </c>
      <c r="E20" s="41"/>
      <c r="F20" s="49"/>
      <c r="G20" s="41"/>
      <c r="H20" s="42">
        <f t="shared" si="2"/>
        <v>0</v>
      </c>
      <c r="I20" s="42">
        <f t="shared" si="3"/>
        <v>0</v>
      </c>
      <c r="J20" s="39">
        <f t="shared" si="4"/>
        <v>0</v>
      </c>
      <c r="K20" s="39">
        <f t="shared" si="5"/>
        <v>0</v>
      </c>
      <c r="L20" s="49">
        <f t="shared" si="6"/>
        <v>0</v>
      </c>
      <c r="M20" s="49">
        <f t="shared" si="7"/>
        <v>0</v>
      </c>
      <c r="N20" s="66"/>
      <c r="O20" s="66"/>
      <c r="P20" s="66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35"/>
      <c r="AG20" s="47"/>
      <c r="AH20" s="47"/>
      <c r="AI20" s="47"/>
      <c r="AJ20" s="47"/>
      <c r="AK20" s="47"/>
      <c r="AL20" s="47"/>
      <c r="AM20" s="47"/>
      <c r="AN20" s="47"/>
      <c r="AO20" s="47"/>
      <c r="AP20" s="35"/>
      <c r="AQ20" s="35"/>
      <c r="AR20" s="35"/>
      <c r="AS20" s="37">
        <f t="shared" si="8"/>
        <v>0</v>
      </c>
    </row>
    <row r="21" ht="15.75" customHeight="1">
      <c r="A21" s="64" t="str">
        <f>Hub!A21</f>
        <v>LAYS F CHEESE 65G 65X12 M</v>
      </c>
      <c r="B21" s="89">
        <v>0.78</v>
      </c>
      <c r="C21" s="39">
        <v>0.0</v>
      </c>
      <c r="D21" s="57">
        <f t="shared" si="1"/>
        <v>0</v>
      </c>
      <c r="E21" s="41"/>
      <c r="F21" s="41"/>
      <c r="G21" s="41"/>
      <c r="H21" s="42">
        <f t="shared" si="2"/>
        <v>0</v>
      </c>
      <c r="I21" s="42">
        <f t="shared" si="3"/>
        <v>0</v>
      </c>
      <c r="J21" s="39">
        <f t="shared" si="4"/>
        <v>0</v>
      </c>
      <c r="K21" s="39">
        <f t="shared" si="5"/>
        <v>0</v>
      </c>
      <c r="L21" s="49">
        <f t="shared" si="6"/>
        <v>0</v>
      </c>
      <c r="M21" s="49">
        <f t="shared" si="7"/>
        <v>0</v>
      </c>
      <c r="N21" s="66"/>
      <c r="O21" s="66"/>
      <c r="P21" s="66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35"/>
      <c r="AG21" s="47"/>
      <c r="AH21" s="47"/>
      <c r="AI21" s="47"/>
      <c r="AJ21" s="47"/>
      <c r="AK21" s="47"/>
      <c r="AL21" s="47"/>
      <c r="AM21" s="47"/>
      <c r="AN21" s="47"/>
      <c r="AO21" s="47"/>
      <c r="AP21" s="35"/>
      <c r="AQ21" s="35"/>
      <c r="AR21" s="35"/>
      <c r="AS21" s="37">
        <f t="shared" si="8"/>
        <v>0</v>
      </c>
    </row>
    <row r="22" ht="15.75" customHeight="1">
      <c r="A22" s="64" t="str">
        <f>Hub!A22</f>
        <v>LAYS YOG AND HERB 65G 65X12 M</v>
      </c>
      <c r="B22" s="89">
        <v>0.78</v>
      </c>
      <c r="C22" s="39">
        <v>0.0</v>
      </c>
      <c r="D22" s="57">
        <f t="shared" si="1"/>
        <v>0</v>
      </c>
      <c r="E22" s="49"/>
      <c r="F22" s="49"/>
      <c r="G22" s="41"/>
      <c r="H22" s="42">
        <f t="shared" si="2"/>
        <v>0</v>
      </c>
      <c r="I22" s="42">
        <f t="shared" si="3"/>
        <v>0</v>
      </c>
      <c r="J22" s="39">
        <f t="shared" si="4"/>
        <v>0</v>
      </c>
      <c r="K22" s="39">
        <f t="shared" si="5"/>
        <v>0</v>
      </c>
      <c r="L22" s="49">
        <f t="shared" si="6"/>
        <v>0</v>
      </c>
      <c r="M22" s="49">
        <f t="shared" si="7"/>
        <v>0</v>
      </c>
      <c r="N22" s="66"/>
      <c r="O22" s="66"/>
      <c r="P22" s="66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35"/>
      <c r="AG22" s="47"/>
      <c r="AH22" s="47"/>
      <c r="AI22" s="47"/>
      <c r="AJ22" s="47"/>
      <c r="AK22" s="47"/>
      <c r="AL22" s="47"/>
      <c r="AM22" s="47"/>
      <c r="AN22" s="47"/>
      <c r="AO22" s="47"/>
      <c r="AP22" s="35"/>
      <c r="AQ22" s="35"/>
      <c r="AR22" s="35"/>
      <c r="AS22" s="37">
        <f t="shared" si="8"/>
        <v>0</v>
      </c>
    </row>
    <row r="23" ht="15.75" customHeight="1">
      <c r="A23" s="64" t="str">
        <f>Hub!A23</f>
        <v>LAYS PAPRIKA 65G 65X24</v>
      </c>
      <c r="B23" s="89">
        <v>0.78</v>
      </c>
      <c r="C23" s="39">
        <v>0.0</v>
      </c>
      <c r="D23" s="57">
        <f t="shared" si="1"/>
        <v>0</v>
      </c>
      <c r="E23" s="49"/>
      <c r="F23" s="49"/>
      <c r="G23" s="49"/>
      <c r="H23" s="42">
        <f t="shared" si="2"/>
        <v>0</v>
      </c>
      <c r="I23" s="42">
        <f t="shared" si="3"/>
        <v>0</v>
      </c>
      <c r="J23" s="39">
        <f t="shared" si="4"/>
        <v>0</v>
      </c>
      <c r="K23" s="39">
        <f t="shared" si="5"/>
        <v>0</v>
      </c>
      <c r="L23" s="49">
        <f t="shared" si="6"/>
        <v>0</v>
      </c>
      <c r="M23" s="49">
        <f t="shared" si="7"/>
        <v>0</v>
      </c>
      <c r="N23" s="66"/>
      <c r="O23" s="66"/>
      <c r="P23" s="66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35"/>
      <c r="AQ23" s="35"/>
      <c r="AR23" s="35"/>
      <c r="AS23" s="37">
        <f t="shared" si="8"/>
        <v>0</v>
      </c>
    </row>
    <row r="24" ht="15.75" customHeight="1">
      <c r="A24" s="67" t="str">
        <f>Hub!A24</f>
        <v>LAYS MASALA 150G 150X10</v>
      </c>
      <c r="B24" s="89">
        <v>1.5</v>
      </c>
      <c r="C24" s="39">
        <v>0.0</v>
      </c>
      <c r="D24" s="57">
        <f t="shared" si="1"/>
        <v>0</v>
      </c>
      <c r="E24" s="49"/>
      <c r="F24" s="49"/>
      <c r="G24" s="49"/>
      <c r="H24" s="42">
        <f t="shared" si="2"/>
        <v>0</v>
      </c>
      <c r="I24" s="42">
        <f t="shared" si="3"/>
        <v>0</v>
      </c>
      <c r="J24" s="39">
        <f t="shared" si="4"/>
        <v>0</v>
      </c>
      <c r="K24" s="39">
        <f t="shared" si="5"/>
        <v>0</v>
      </c>
      <c r="L24" s="49">
        <f t="shared" si="6"/>
        <v>0</v>
      </c>
      <c r="M24" s="49">
        <f t="shared" si="7"/>
        <v>0</v>
      </c>
      <c r="N24" s="66"/>
      <c r="O24" s="66"/>
      <c r="P24" s="66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35"/>
      <c r="AQ24" s="35"/>
      <c r="AR24" s="35"/>
      <c r="AS24" s="37">
        <f t="shared" si="8"/>
        <v>0</v>
      </c>
    </row>
    <row r="25" ht="15.75" customHeight="1">
      <c r="A25" s="67" t="str">
        <f>Hub!A25</f>
        <v>LAYS SALT 150G 150X10</v>
      </c>
      <c r="B25" s="89">
        <v>1.5</v>
      </c>
      <c r="C25" s="39">
        <v>0.0</v>
      </c>
      <c r="D25" s="57">
        <f t="shared" si="1"/>
        <v>0</v>
      </c>
      <c r="E25" s="49"/>
      <c r="F25" s="49"/>
      <c r="G25" s="49"/>
      <c r="H25" s="42">
        <f t="shared" si="2"/>
        <v>0</v>
      </c>
      <c r="I25" s="42">
        <f t="shared" si="3"/>
        <v>0</v>
      </c>
      <c r="J25" s="39">
        <f t="shared" si="4"/>
        <v>0</v>
      </c>
      <c r="K25" s="39">
        <f t="shared" si="5"/>
        <v>0</v>
      </c>
      <c r="L25" s="49">
        <f t="shared" si="6"/>
        <v>0</v>
      </c>
      <c r="M25" s="49">
        <f t="shared" si="7"/>
        <v>0</v>
      </c>
      <c r="N25" s="66"/>
      <c r="O25" s="66"/>
      <c r="P25" s="66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35"/>
      <c r="AQ25" s="35"/>
      <c r="AR25" s="35"/>
      <c r="AS25" s="37">
        <f t="shared" si="8"/>
        <v>0</v>
      </c>
    </row>
    <row r="26" ht="15.75" customHeight="1">
      <c r="A26" s="67" t="str">
        <f>Hub!A26</f>
        <v>LAYS F CHEESE 150G 150X10</v>
      </c>
      <c r="B26" s="89">
        <v>1.5</v>
      </c>
      <c r="C26" s="39">
        <v>0.0</v>
      </c>
      <c r="D26" s="57">
        <f t="shared" si="1"/>
        <v>0</v>
      </c>
      <c r="E26" s="49"/>
      <c r="F26" s="49"/>
      <c r="G26" s="49"/>
      <c r="H26" s="42">
        <f t="shared" si="2"/>
        <v>0</v>
      </c>
      <c r="I26" s="42">
        <f t="shared" si="3"/>
        <v>0</v>
      </c>
      <c r="J26" s="39">
        <f t="shared" si="4"/>
        <v>0</v>
      </c>
      <c r="K26" s="39">
        <f t="shared" si="5"/>
        <v>0</v>
      </c>
      <c r="L26" s="49">
        <f t="shared" si="6"/>
        <v>0</v>
      </c>
      <c r="M26" s="49">
        <f t="shared" si="7"/>
        <v>0</v>
      </c>
      <c r="N26" s="66"/>
      <c r="O26" s="66"/>
      <c r="P26" s="66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35"/>
      <c r="AQ26" s="35"/>
      <c r="AR26" s="35"/>
      <c r="AS26" s="37">
        <f t="shared" si="8"/>
        <v>0</v>
      </c>
    </row>
    <row r="27" ht="15.75" customHeight="1">
      <c r="A27" s="67" t="str">
        <f>Hub!A27</f>
        <v>LAYS Y&amp;H 145G 145GX10</v>
      </c>
      <c r="B27" s="89">
        <v>1.5</v>
      </c>
      <c r="C27" s="39">
        <v>0.0</v>
      </c>
      <c r="D27" s="57">
        <f t="shared" si="1"/>
        <v>0</v>
      </c>
      <c r="E27" s="49"/>
      <c r="F27" s="49"/>
      <c r="G27" s="49"/>
      <c r="H27" s="42">
        <f t="shared" si="2"/>
        <v>0</v>
      </c>
      <c r="I27" s="42">
        <f t="shared" si="3"/>
        <v>0</v>
      </c>
      <c r="J27" s="39">
        <f t="shared" si="4"/>
        <v>0</v>
      </c>
      <c r="K27" s="39">
        <f t="shared" si="5"/>
        <v>0</v>
      </c>
      <c r="L27" s="49">
        <f t="shared" si="6"/>
        <v>0</v>
      </c>
      <c r="M27" s="49">
        <f t="shared" si="7"/>
        <v>0</v>
      </c>
      <c r="N27" s="66"/>
      <c r="O27" s="66"/>
      <c r="P27" s="66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35"/>
      <c r="AQ27" s="35"/>
      <c r="AR27" s="35"/>
      <c r="AS27" s="37">
        <f t="shared" si="8"/>
        <v>0</v>
      </c>
    </row>
    <row r="28" ht="15.75" customHeight="1">
      <c r="A28" s="76" t="str">
        <f>Hub!A28</f>
        <v>LAYS WAVY MEXICAN CHILI 22G 22X48</v>
      </c>
      <c r="B28" s="89">
        <v>1.056</v>
      </c>
      <c r="C28" s="39">
        <v>0.0</v>
      </c>
      <c r="D28" s="57">
        <f t="shared" si="1"/>
        <v>0</v>
      </c>
      <c r="E28" s="41"/>
      <c r="F28" s="49"/>
      <c r="G28" s="49"/>
      <c r="H28" s="42">
        <f t="shared" si="2"/>
        <v>0</v>
      </c>
      <c r="I28" s="42">
        <f t="shared" si="3"/>
        <v>0</v>
      </c>
      <c r="J28" s="39">
        <f t="shared" si="4"/>
        <v>0</v>
      </c>
      <c r="K28" s="39">
        <f t="shared" si="5"/>
        <v>0</v>
      </c>
      <c r="L28" s="49">
        <f t="shared" si="6"/>
        <v>0</v>
      </c>
      <c r="M28" s="49">
        <f t="shared" si="7"/>
        <v>0</v>
      </c>
      <c r="N28" s="66"/>
      <c r="O28" s="66"/>
      <c r="P28" s="66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35"/>
      <c r="AQ28" s="35"/>
      <c r="AR28" s="35"/>
      <c r="AS28" s="37">
        <f t="shared" si="8"/>
        <v>0</v>
      </c>
    </row>
    <row r="29" ht="15.75" customHeight="1">
      <c r="A29" s="76" t="str">
        <f>Hub!A29</f>
        <v>LAYS WAVY B.B.Q 23G (23X48) M</v>
      </c>
      <c r="B29" s="89">
        <v>1.056</v>
      </c>
      <c r="C29" s="39">
        <v>0.0</v>
      </c>
      <c r="D29" s="57">
        <f t="shared" si="1"/>
        <v>0</v>
      </c>
      <c r="E29" s="49"/>
      <c r="F29" s="49"/>
      <c r="G29" s="49"/>
      <c r="H29" s="42">
        <f t="shared" si="2"/>
        <v>0</v>
      </c>
      <c r="I29" s="42">
        <f t="shared" si="3"/>
        <v>0</v>
      </c>
      <c r="J29" s="39">
        <f t="shared" si="4"/>
        <v>0</v>
      </c>
      <c r="K29" s="39">
        <f t="shared" si="5"/>
        <v>0</v>
      </c>
      <c r="L29" s="49">
        <f t="shared" si="6"/>
        <v>0</v>
      </c>
      <c r="M29" s="49">
        <f t="shared" si="7"/>
        <v>0</v>
      </c>
      <c r="N29" s="66"/>
      <c r="O29" s="66"/>
      <c r="P29" s="66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35"/>
      <c r="AG29" s="47"/>
      <c r="AH29" s="47"/>
      <c r="AI29" s="47"/>
      <c r="AJ29" s="47"/>
      <c r="AK29" s="47"/>
      <c r="AL29" s="47"/>
      <c r="AM29" s="47"/>
      <c r="AN29" s="47"/>
      <c r="AO29" s="47"/>
      <c r="AP29" s="35"/>
      <c r="AQ29" s="35"/>
      <c r="AR29" s="35"/>
      <c r="AS29" s="37">
        <f t="shared" si="8"/>
        <v>0</v>
      </c>
    </row>
    <row r="30" ht="15.75" customHeight="1">
      <c r="A30" s="76" t="str">
        <f>Hub!A30</f>
        <v>LAYS WAVY TOMATO 23G 23X48 M</v>
      </c>
      <c r="B30" s="89">
        <v>1.056</v>
      </c>
      <c r="C30" s="39">
        <v>0.0</v>
      </c>
      <c r="D30" s="57">
        <f t="shared" si="1"/>
        <v>0</v>
      </c>
      <c r="E30" s="49"/>
      <c r="F30" s="49"/>
      <c r="G30" s="49"/>
      <c r="H30" s="42">
        <f t="shared" si="2"/>
        <v>0</v>
      </c>
      <c r="I30" s="42">
        <f t="shared" si="3"/>
        <v>0</v>
      </c>
      <c r="J30" s="39">
        <f t="shared" si="4"/>
        <v>0</v>
      </c>
      <c r="K30" s="39">
        <f t="shared" si="5"/>
        <v>0</v>
      </c>
      <c r="L30" s="49">
        <f t="shared" si="6"/>
        <v>0</v>
      </c>
      <c r="M30" s="49">
        <f t="shared" si="7"/>
        <v>0</v>
      </c>
      <c r="N30" s="66"/>
      <c r="O30" s="66"/>
      <c r="P30" s="66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35"/>
      <c r="AQ30" s="35"/>
      <c r="AR30" s="35"/>
      <c r="AS30" s="37">
        <f t="shared" si="8"/>
        <v>0</v>
      </c>
    </row>
    <row r="31" ht="15.75" customHeight="1">
      <c r="A31" s="78" t="str">
        <f>Hub!A31</f>
        <v>LAYS WAVY FLAMING HOT 22G 22X48</v>
      </c>
      <c r="B31" s="89">
        <v>1.056</v>
      </c>
      <c r="C31" s="39">
        <v>0.0</v>
      </c>
      <c r="D31" s="57">
        <f t="shared" si="1"/>
        <v>0</v>
      </c>
      <c r="E31" s="49"/>
      <c r="F31" s="49"/>
      <c r="G31" s="49"/>
      <c r="H31" s="42">
        <f t="shared" si="2"/>
        <v>0</v>
      </c>
      <c r="I31" s="42">
        <f t="shared" si="3"/>
        <v>0</v>
      </c>
      <c r="J31" s="39">
        <f t="shared" si="4"/>
        <v>0</v>
      </c>
      <c r="K31" s="39">
        <f t="shared" si="5"/>
        <v>0</v>
      </c>
      <c r="L31" s="49">
        <f t="shared" si="6"/>
        <v>0</v>
      </c>
      <c r="M31" s="49">
        <f t="shared" si="7"/>
        <v>0</v>
      </c>
      <c r="N31" s="66"/>
      <c r="O31" s="66"/>
      <c r="P31" s="66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35"/>
      <c r="AG31" s="47"/>
      <c r="AH31" s="47"/>
      <c r="AI31" s="47"/>
      <c r="AJ31" s="47"/>
      <c r="AK31" s="47"/>
      <c r="AL31" s="47"/>
      <c r="AM31" s="47"/>
      <c r="AN31" s="47"/>
      <c r="AO31" s="47"/>
      <c r="AP31" s="35"/>
      <c r="AQ31" s="35"/>
      <c r="AR31" s="35"/>
      <c r="AS31" s="37">
        <f t="shared" si="8"/>
        <v>0</v>
      </c>
    </row>
    <row r="32" ht="15.75" customHeight="1">
      <c r="A32" s="76" t="str">
        <f>Hub!A32</f>
        <v>LAYS WAVY MEXICAN CHILI 34G 34X24</v>
      </c>
      <c r="B32" s="89">
        <v>0.8160000000000001</v>
      </c>
      <c r="C32" s="39">
        <v>0.0</v>
      </c>
      <c r="D32" s="57">
        <f t="shared" si="1"/>
        <v>0</v>
      </c>
      <c r="E32" s="49"/>
      <c r="F32" s="49"/>
      <c r="G32" s="49"/>
      <c r="H32" s="42">
        <f t="shared" si="2"/>
        <v>0</v>
      </c>
      <c r="I32" s="42">
        <f t="shared" si="3"/>
        <v>0</v>
      </c>
      <c r="J32" s="39">
        <f t="shared" si="4"/>
        <v>0</v>
      </c>
      <c r="K32" s="39">
        <f t="shared" si="5"/>
        <v>0</v>
      </c>
      <c r="L32" s="49">
        <f t="shared" si="6"/>
        <v>0</v>
      </c>
      <c r="M32" s="49">
        <f t="shared" si="7"/>
        <v>0</v>
      </c>
      <c r="N32" s="66"/>
      <c r="O32" s="66"/>
      <c r="P32" s="66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35"/>
      <c r="AQ32" s="35"/>
      <c r="AR32" s="35"/>
      <c r="AS32" s="37">
        <f t="shared" si="8"/>
        <v>0</v>
      </c>
    </row>
    <row r="33" ht="15.75" customHeight="1">
      <c r="A33" s="76" t="str">
        <f>Hub!A33</f>
        <v>LAYS WAVY B.B.Q 35G (35x24) M</v>
      </c>
      <c r="B33" s="89">
        <v>0.8160000000000001</v>
      </c>
      <c r="C33" s="39">
        <v>0.0</v>
      </c>
      <c r="D33" s="57">
        <f t="shared" si="1"/>
        <v>0</v>
      </c>
      <c r="E33" s="49"/>
      <c r="F33" s="49"/>
      <c r="G33" s="49"/>
      <c r="H33" s="42">
        <f t="shared" si="2"/>
        <v>0</v>
      </c>
      <c r="I33" s="42">
        <f t="shared" si="3"/>
        <v>0</v>
      </c>
      <c r="J33" s="39">
        <f t="shared" si="4"/>
        <v>0</v>
      </c>
      <c r="K33" s="39">
        <f t="shared" si="5"/>
        <v>0</v>
      </c>
      <c r="L33" s="49">
        <f t="shared" si="6"/>
        <v>0</v>
      </c>
      <c r="M33" s="49">
        <f t="shared" si="7"/>
        <v>0</v>
      </c>
      <c r="N33" s="66"/>
      <c r="O33" s="66"/>
      <c r="P33" s="66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35"/>
      <c r="AG33" s="47"/>
      <c r="AH33" s="47"/>
      <c r="AI33" s="47"/>
      <c r="AJ33" s="47"/>
      <c r="AK33" s="47"/>
      <c r="AL33" s="47"/>
      <c r="AM33" s="47"/>
      <c r="AN33" s="47"/>
      <c r="AO33" s="47"/>
      <c r="AP33" s="35"/>
      <c r="AQ33" s="35"/>
      <c r="AR33" s="35"/>
      <c r="AS33" s="37">
        <f t="shared" si="8"/>
        <v>0</v>
      </c>
    </row>
    <row r="34" ht="15.75" customHeight="1">
      <c r="A34" s="76" t="str">
        <f>Hub!A34</f>
        <v>LAYS WAVY TOMATO 35G 35X24 M</v>
      </c>
      <c r="B34" s="89">
        <v>0.8160000000000001</v>
      </c>
      <c r="C34" s="39">
        <v>0.0</v>
      </c>
      <c r="D34" s="57">
        <f t="shared" si="1"/>
        <v>0</v>
      </c>
      <c r="E34" s="49"/>
      <c r="F34" s="49"/>
      <c r="G34" s="49"/>
      <c r="H34" s="42">
        <f t="shared" si="2"/>
        <v>0</v>
      </c>
      <c r="I34" s="42">
        <f t="shared" si="3"/>
        <v>0</v>
      </c>
      <c r="J34" s="39">
        <f t="shared" si="4"/>
        <v>0</v>
      </c>
      <c r="K34" s="39">
        <f t="shared" si="5"/>
        <v>0</v>
      </c>
      <c r="L34" s="49">
        <f t="shared" si="6"/>
        <v>0</v>
      </c>
      <c r="M34" s="49">
        <f t="shared" si="7"/>
        <v>0</v>
      </c>
      <c r="N34" s="66"/>
      <c r="O34" s="66"/>
      <c r="P34" s="66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35"/>
      <c r="AQ34" s="35"/>
      <c r="AR34" s="35"/>
      <c r="AS34" s="37">
        <f t="shared" si="8"/>
        <v>0</v>
      </c>
    </row>
    <row r="35" ht="15.75" customHeight="1">
      <c r="A35" s="78" t="str">
        <f>Hub!A35</f>
        <v>LAYS WAVY FLAMING HOT 34G 34X24</v>
      </c>
      <c r="B35" s="89">
        <v>0.8160000000000001</v>
      </c>
      <c r="C35" s="39">
        <v>0.0</v>
      </c>
      <c r="D35" s="57">
        <f t="shared" si="1"/>
        <v>0</v>
      </c>
      <c r="E35" s="49"/>
      <c r="F35" s="49"/>
      <c r="G35" s="49"/>
      <c r="H35" s="42">
        <f t="shared" si="2"/>
        <v>0</v>
      </c>
      <c r="I35" s="42">
        <f t="shared" si="3"/>
        <v>0</v>
      </c>
      <c r="J35" s="39">
        <f t="shared" si="4"/>
        <v>0</v>
      </c>
      <c r="K35" s="39">
        <f t="shared" si="5"/>
        <v>0</v>
      </c>
      <c r="L35" s="49">
        <f t="shared" si="6"/>
        <v>0</v>
      </c>
      <c r="M35" s="49">
        <f t="shared" si="7"/>
        <v>0</v>
      </c>
      <c r="N35" s="66"/>
      <c r="O35" s="66"/>
      <c r="P35" s="66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35"/>
      <c r="AQ35" s="35"/>
      <c r="AR35" s="35"/>
      <c r="AS35" s="37">
        <f t="shared" si="8"/>
        <v>0</v>
      </c>
    </row>
    <row r="36" ht="15.75" customHeight="1">
      <c r="A36" s="24" t="str">
        <f>Hub!A36</f>
        <v>LAYS WAVY BBQ 63G 63x12 M</v>
      </c>
      <c r="B36" s="89">
        <v>0.756</v>
      </c>
      <c r="C36" s="39">
        <v>0.0</v>
      </c>
      <c r="D36" s="57">
        <f t="shared" si="1"/>
        <v>0</v>
      </c>
      <c r="E36" s="49"/>
      <c r="F36" s="49"/>
      <c r="G36" s="49"/>
      <c r="H36" s="42">
        <f t="shared" si="2"/>
        <v>0</v>
      </c>
      <c r="I36" s="42">
        <f t="shared" si="3"/>
        <v>0</v>
      </c>
      <c r="J36" s="39">
        <f t="shared" si="4"/>
        <v>0</v>
      </c>
      <c r="K36" s="39">
        <f t="shared" si="5"/>
        <v>0</v>
      </c>
      <c r="L36" s="49">
        <f t="shared" si="6"/>
        <v>0</v>
      </c>
      <c r="M36" s="49">
        <f t="shared" si="7"/>
        <v>0</v>
      </c>
      <c r="N36" s="66"/>
      <c r="O36" s="66"/>
      <c r="P36" s="66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35"/>
      <c r="AG36" s="47"/>
      <c r="AH36" s="47"/>
      <c r="AI36" s="47"/>
      <c r="AJ36" s="47"/>
      <c r="AK36" s="47"/>
      <c r="AL36" s="47"/>
      <c r="AM36" s="47"/>
      <c r="AN36" s="47"/>
      <c r="AO36" s="47"/>
      <c r="AP36" s="35"/>
      <c r="AQ36" s="35"/>
      <c r="AR36" s="35"/>
      <c r="AS36" s="37">
        <f t="shared" si="8"/>
        <v>0</v>
      </c>
    </row>
    <row r="37" ht="15.75" customHeight="1">
      <c r="A37" s="24" t="str">
        <f>Hub!A37</f>
        <v>LAYS WAVY Mexican 60G 60x12 M</v>
      </c>
      <c r="B37" s="89">
        <v>0.72</v>
      </c>
      <c r="C37" s="39">
        <v>0.0</v>
      </c>
      <c r="D37" s="57">
        <f t="shared" si="1"/>
        <v>0</v>
      </c>
      <c r="E37" s="49"/>
      <c r="F37" s="49"/>
      <c r="G37" s="49"/>
      <c r="H37" s="42">
        <f t="shared" si="2"/>
        <v>0</v>
      </c>
      <c r="I37" s="42">
        <f t="shared" si="3"/>
        <v>0</v>
      </c>
      <c r="J37" s="39">
        <f t="shared" si="4"/>
        <v>0</v>
      </c>
      <c r="K37" s="39">
        <f t="shared" si="5"/>
        <v>0</v>
      </c>
      <c r="L37" s="49">
        <f t="shared" si="6"/>
        <v>0</v>
      </c>
      <c r="M37" s="49">
        <f t="shared" si="7"/>
        <v>0</v>
      </c>
      <c r="N37" s="66"/>
      <c r="O37" s="66"/>
      <c r="P37" s="66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35"/>
      <c r="AQ37" s="35"/>
      <c r="AR37" s="35"/>
      <c r="AS37" s="37">
        <f t="shared" si="8"/>
        <v>0</v>
      </c>
    </row>
    <row r="38" ht="15.75" customHeight="1">
      <c r="A38" s="78" t="str">
        <f>Hub!A38</f>
        <v>LAYS WAVY Flaming Hot 64G 64x12 M</v>
      </c>
      <c r="B38" s="89">
        <v>0.72</v>
      </c>
      <c r="C38" s="39">
        <v>0.0</v>
      </c>
      <c r="D38" s="57">
        <f t="shared" si="1"/>
        <v>0</v>
      </c>
      <c r="E38" s="49"/>
      <c r="F38" s="49"/>
      <c r="G38" s="49"/>
      <c r="H38" s="42">
        <f t="shared" si="2"/>
        <v>0</v>
      </c>
      <c r="I38" s="42">
        <f t="shared" si="3"/>
        <v>0</v>
      </c>
      <c r="J38" s="39">
        <f t="shared" si="4"/>
        <v>0</v>
      </c>
      <c r="K38" s="39">
        <f t="shared" si="5"/>
        <v>0</v>
      </c>
      <c r="L38" s="49">
        <f t="shared" si="6"/>
        <v>0</v>
      </c>
      <c r="M38" s="49">
        <f t="shared" si="7"/>
        <v>0</v>
      </c>
      <c r="N38" s="66"/>
      <c r="O38" s="66"/>
      <c r="P38" s="66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35"/>
      <c r="AG38" s="47"/>
      <c r="AH38" s="47"/>
      <c r="AI38" s="47"/>
      <c r="AJ38" s="47"/>
      <c r="AK38" s="47"/>
      <c r="AL38" s="47"/>
      <c r="AM38" s="47"/>
      <c r="AN38" s="47"/>
      <c r="AO38" s="47"/>
      <c r="AP38" s="35"/>
      <c r="AQ38" s="35"/>
      <c r="AR38" s="35"/>
      <c r="AS38" s="37">
        <f t="shared" si="8"/>
        <v>0</v>
      </c>
    </row>
    <row r="39" ht="15.75" customHeight="1">
      <c r="A39" s="24" t="str">
        <f>Hub!A39</f>
        <v>KURKURE CHUTNEY CHASKA 9G 9X72 M</v>
      </c>
      <c r="B39" s="89">
        <v>0.648</v>
      </c>
      <c r="C39" s="39">
        <v>0.0</v>
      </c>
      <c r="D39" s="57">
        <f t="shared" si="1"/>
        <v>0</v>
      </c>
      <c r="E39" s="49"/>
      <c r="F39" s="49"/>
      <c r="G39" s="49"/>
      <c r="H39" s="42">
        <f t="shared" si="2"/>
        <v>0</v>
      </c>
      <c r="I39" s="42">
        <f t="shared" si="3"/>
        <v>0</v>
      </c>
      <c r="J39" s="39">
        <f t="shared" si="4"/>
        <v>0</v>
      </c>
      <c r="K39" s="39">
        <f t="shared" si="5"/>
        <v>0</v>
      </c>
      <c r="L39" s="49">
        <f t="shared" si="6"/>
        <v>0</v>
      </c>
      <c r="M39" s="49">
        <f t="shared" si="7"/>
        <v>0</v>
      </c>
      <c r="N39" s="66"/>
      <c r="O39" s="66"/>
      <c r="P39" s="66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35"/>
      <c r="AQ39" s="35"/>
      <c r="AR39" s="35"/>
      <c r="AS39" s="37">
        <f t="shared" si="8"/>
        <v>0</v>
      </c>
    </row>
    <row r="40" ht="15.75" customHeight="1">
      <c r="A40" s="24" t="str">
        <f>Hub!A40</f>
        <v>KURKURE RED CHILLI 9G 9X72</v>
      </c>
      <c r="B40" s="89">
        <v>0.648</v>
      </c>
      <c r="C40" s="39">
        <v>0.0</v>
      </c>
      <c r="D40" s="57">
        <f t="shared" si="1"/>
        <v>0</v>
      </c>
      <c r="E40" s="49"/>
      <c r="F40" s="49"/>
      <c r="G40" s="49"/>
      <c r="H40" s="42">
        <f t="shared" si="2"/>
        <v>0</v>
      </c>
      <c r="I40" s="42">
        <f t="shared" si="3"/>
        <v>0</v>
      </c>
      <c r="J40" s="39">
        <f t="shared" si="4"/>
        <v>0</v>
      </c>
      <c r="K40" s="39">
        <f t="shared" si="5"/>
        <v>0</v>
      </c>
      <c r="L40" s="49">
        <f t="shared" si="6"/>
        <v>0</v>
      </c>
      <c r="M40" s="49">
        <f t="shared" si="7"/>
        <v>0</v>
      </c>
      <c r="N40" s="66"/>
      <c r="O40" s="66"/>
      <c r="P40" s="66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35"/>
      <c r="AQ40" s="35"/>
      <c r="AR40" s="35"/>
      <c r="AS40" s="37">
        <f t="shared" si="8"/>
        <v>0</v>
      </c>
    </row>
    <row r="41" ht="15.75" customHeight="1">
      <c r="A41" s="24" t="str">
        <f>Hub!A41</f>
        <v>KURKURE CHUTNEY CHASKA 17G 17X48 M</v>
      </c>
      <c r="B41" s="89">
        <v>0.816</v>
      </c>
      <c r="C41" s="39">
        <v>0.0</v>
      </c>
      <c r="D41" s="57">
        <f t="shared" si="1"/>
        <v>0</v>
      </c>
      <c r="E41" s="49"/>
      <c r="F41" s="41"/>
      <c r="G41" s="49"/>
      <c r="H41" s="42">
        <f t="shared" si="2"/>
        <v>0</v>
      </c>
      <c r="I41" s="42">
        <f t="shared" si="3"/>
        <v>0</v>
      </c>
      <c r="J41" s="39">
        <f t="shared" si="4"/>
        <v>0</v>
      </c>
      <c r="K41" s="39">
        <f t="shared" si="5"/>
        <v>0</v>
      </c>
      <c r="L41" s="49">
        <f t="shared" si="6"/>
        <v>0</v>
      </c>
      <c r="M41" s="49">
        <f t="shared" si="7"/>
        <v>0</v>
      </c>
      <c r="N41" s="66"/>
      <c r="O41" s="66"/>
      <c r="P41" s="66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35"/>
      <c r="AG41" s="47"/>
      <c r="AH41" s="47"/>
      <c r="AI41" s="47"/>
      <c r="AJ41" s="47"/>
      <c r="AK41" s="47"/>
      <c r="AL41" s="47"/>
      <c r="AM41" s="47"/>
      <c r="AN41" s="47"/>
      <c r="AO41" s="47"/>
      <c r="AP41" s="35"/>
      <c r="AQ41" s="35"/>
      <c r="AR41" s="35"/>
      <c r="AS41" s="37">
        <f t="shared" si="8"/>
        <v>0</v>
      </c>
    </row>
    <row r="42" ht="15.75" customHeight="1">
      <c r="A42" s="24" t="str">
        <f>Hub!A42</f>
        <v>KURKURE RED CHILLI 17G 17X48</v>
      </c>
      <c r="B42" s="89">
        <v>0.816</v>
      </c>
      <c r="C42" s="39">
        <v>0.0</v>
      </c>
      <c r="D42" s="57">
        <f t="shared" si="1"/>
        <v>0</v>
      </c>
      <c r="E42" s="49"/>
      <c r="F42" s="49"/>
      <c r="G42" s="49"/>
      <c r="H42" s="42">
        <f t="shared" si="2"/>
        <v>0</v>
      </c>
      <c r="I42" s="42">
        <f t="shared" si="3"/>
        <v>0</v>
      </c>
      <c r="J42" s="39">
        <f t="shared" si="4"/>
        <v>0</v>
      </c>
      <c r="K42" s="39">
        <f t="shared" si="5"/>
        <v>0</v>
      </c>
      <c r="L42" s="49">
        <f t="shared" si="6"/>
        <v>0</v>
      </c>
      <c r="M42" s="49">
        <f t="shared" si="7"/>
        <v>0</v>
      </c>
      <c r="N42" s="66"/>
      <c r="O42" s="66"/>
      <c r="P42" s="66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35"/>
      <c r="AG42" s="47"/>
      <c r="AH42" s="47"/>
      <c r="AI42" s="47"/>
      <c r="AJ42" s="47"/>
      <c r="AK42" s="47"/>
      <c r="AL42" s="47"/>
      <c r="AM42" s="47"/>
      <c r="AN42" s="47"/>
      <c r="AO42" s="47"/>
      <c r="AP42" s="35"/>
      <c r="AQ42" s="35"/>
      <c r="AR42" s="35"/>
      <c r="AS42" s="37">
        <f t="shared" si="8"/>
        <v>0</v>
      </c>
    </row>
    <row r="43" ht="15.75" customHeight="1">
      <c r="A43" s="86" t="str">
        <f>Hub!A43</f>
        <v>KURKURE TOOFANI MIRCHI 17G 17X48</v>
      </c>
      <c r="B43" s="89">
        <v>0.816</v>
      </c>
      <c r="C43" s="39">
        <v>0.0</v>
      </c>
      <c r="D43" s="57">
        <f t="shared" si="1"/>
        <v>0</v>
      </c>
      <c r="E43" s="49"/>
      <c r="F43" s="49"/>
      <c r="G43" s="49"/>
      <c r="H43" s="42">
        <f t="shared" si="2"/>
        <v>0</v>
      </c>
      <c r="I43" s="42">
        <f t="shared" si="3"/>
        <v>0</v>
      </c>
      <c r="J43" s="39">
        <f t="shared" si="4"/>
        <v>0</v>
      </c>
      <c r="K43" s="39">
        <f t="shared" si="5"/>
        <v>0</v>
      </c>
      <c r="L43" s="49">
        <f t="shared" si="6"/>
        <v>0</v>
      </c>
      <c r="M43" s="49">
        <f t="shared" si="7"/>
        <v>0</v>
      </c>
      <c r="N43" s="66"/>
      <c r="O43" s="66"/>
      <c r="P43" s="66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35"/>
      <c r="AQ43" s="35"/>
      <c r="AR43" s="35"/>
      <c r="AS43" s="37">
        <f t="shared" si="8"/>
        <v>0</v>
      </c>
    </row>
    <row r="44" ht="15.75" customHeight="1">
      <c r="A44" s="24" t="str">
        <f>Hub!A44</f>
        <v>KURKURE CHUTNEY CHASKA 38X24 M</v>
      </c>
      <c r="B44" s="89">
        <v>0.912</v>
      </c>
      <c r="C44" s="39">
        <v>0.0</v>
      </c>
      <c r="D44" s="57">
        <f t="shared" si="1"/>
        <v>0</v>
      </c>
      <c r="E44" s="49"/>
      <c r="F44" s="41"/>
      <c r="G44" s="49"/>
      <c r="H44" s="42">
        <f t="shared" si="2"/>
        <v>0</v>
      </c>
      <c r="I44" s="42">
        <f t="shared" si="3"/>
        <v>0</v>
      </c>
      <c r="J44" s="39">
        <f t="shared" si="4"/>
        <v>0</v>
      </c>
      <c r="K44" s="39">
        <f t="shared" si="5"/>
        <v>0</v>
      </c>
      <c r="L44" s="49">
        <f t="shared" si="6"/>
        <v>0</v>
      </c>
      <c r="M44" s="49">
        <f t="shared" si="7"/>
        <v>0</v>
      </c>
      <c r="N44" s="66"/>
      <c r="O44" s="66"/>
      <c r="P44" s="66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35"/>
      <c r="AQ44" s="35"/>
      <c r="AR44" s="35"/>
      <c r="AS44" s="37">
        <f t="shared" si="8"/>
        <v>0</v>
      </c>
    </row>
    <row r="45" ht="15.75" customHeight="1">
      <c r="A45" s="24" t="str">
        <f>Hub!A45</f>
        <v>KURKURE RED CHILI 38G 38X24</v>
      </c>
      <c r="B45" s="89">
        <v>0.912</v>
      </c>
      <c r="C45" s="39">
        <v>0.0</v>
      </c>
      <c r="D45" s="57">
        <f t="shared" si="1"/>
        <v>0</v>
      </c>
      <c r="E45" s="49"/>
      <c r="F45" s="49"/>
      <c r="G45" s="49"/>
      <c r="H45" s="42">
        <f t="shared" si="2"/>
        <v>0</v>
      </c>
      <c r="I45" s="42">
        <f t="shared" si="3"/>
        <v>0</v>
      </c>
      <c r="J45" s="39">
        <f t="shared" si="4"/>
        <v>0</v>
      </c>
      <c r="K45" s="39">
        <f t="shared" si="5"/>
        <v>0</v>
      </c>
      <c r="L45" s="49">
        <f t="shared" si="6"/>
        <v>0</v>
      </c>
      <c r="M45" s="49">
        <f t="shared" si="7"/>
        <v>0</v>
      </c>
      <c r="N45" s="66"/>
      <c r="O45" s="66"/>
      <c r="P45" s="66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35"/>
      <c r="AQ45" s="35"/>
      <c r="AR45" s="35"/>
      <c r="AS45" s="37">
        <f t="shared" si="8"/>
        <v>0</v>
      </c>
    </row>
    <row r="46" ht="15.75" customHeight="1">
      <c r="A46" s="86" t="str">
        <f>Hub!A46</f>
        <v>KURKURE TOOFANI MIRCHI 37G 37X24</v>
      </c>
      <c r="B46" s="89">
        <v>0.912</v>
      </c>
      <c r="C46" s="39">
        <v>0.0</v>
      </c>
      <c r="D46" s="57">
        <f t="shared" si="1"/>
        <v>0</v>
      </c>
      <c r="E46" s="49"/>
      <c r="F46" s="49"/>
      <c r="G46" s="49"/>
      <c r="H46" s="42">
        <f t="shared" si="2"/>
        <v>0</v>
      </c>
      <c r="I46" s="42">
        <f t="shared" si="3"/>
        <v>0</v>
      </c>
      <c r="J46" s="39">
        <f t="shared" si="4"/>
        <v>0</v>
      </c>
      <c r="K46" s="39">
        <f t="shared" si="5"/>
        <v>0</v>
      </c>
      <c r="L46" s="49">
        <f t="shared" si="6"/>
        <v>0</v>
      </c>
      <c r="M46" s="49">
        <f t="shared" si="7"/>
        <v>0</v>
      </c>
      <c r="N46" s="66"/>
      <c r="O46" s="66"/>
      <c r="P46" s="66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35"/>
      <c r="AQ46" s="35"/>
      <c r="AR46" s="35"/>
      <c r="AS46" s="37">
        <f t="shared" si="8"/>
        <v>0</v>
      </c>
    </row>
    <row r="47" ht="15.75" customHeight="1">
      <c r="A47" s="24" t="str">
        <f>Hub!A47</f>
        <v>KURKURE CHUTNEY CHASKA 62G 62X24 M</v>
      </c>
      <c r="B47" s="89">
        <v>1.488</v>
      </c>
      <c r="C47" s="39">
        <v>0.0</v>
      </c>
      <c r="D47" s="57">
        <f t="shared" si="1"/>
        <v>0</v>
      </c>
      <c r="E47" s="41"/>
      <c r="F47" s="49"/>
      <c r="G47" s="49"/>
      <c r="H47" s="42">
        <f t="shared" si="2"/>
        <v>0</v>
      </c>
      <c r="I47" s="42">
        <f t="shared" si="3"/>
        <v>0</v>
      </c>
      <c r="J47" s="39">
        <f t="shared" si="4"/>
        <v>0</v>
      </c>
      <c r="K47" s="39">
        <f t="shared" si="5"/>
        <v>0</v>
      </c>
      <c r="L47" s="49">
        <f t="shared" si="6"/>
        <v>0</v>
      </c>
      <c r="M47" s="49">
        <f t="shared" si="7"/>
        <v>0</v>
      </c>
      <c r="N47" s="66"/>
      <c r="O47" s="66"/>
      <c r="P47" s="66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35"/>
      <c r="AQ47" s="35"/>
      <c r="AR47" s="35"/>
      <c r="AS47" s="37">
        <f t="shared" si="8"/>
        <v>0</v>
      </c>
    </row>
    <row r="48" ht="15.75" customHeight="1">
      <c r="A48" s="24" t="str">
        <f>Hub!A48</f>
        <v>KURKURE RED CHILLI 62G 62X24</v>
      </c>
      <c r="B48" s="89">
        <v>1.488</v>
      </c>
      <c r="C48" s="39">
        <v>0.0</v>
      </c>
      <c r="D48" s="57">
        <f t="shared" si="1"/>
        <v>0</v>
      </c>
      <c r="E48" s="49"/>
      <c r="F48" s="49"/>
      <c r="G48" s="49"/>
      <c r="H48" s="42">
        <f t="shared" si="2"/>
        <v>0</v>
      </c>
      <c r="I48" s="42">
        <f t="shared" si="3"/>
        <v>0</v>
      </c>
      <c r="J48" s="39">
        <f t="shared" si="4"/>
        <v>0</v>
      </c>
      <c r="K48" s="39">
        <f t="shared" si="5"/>
        <v>0</v>
      </c>
      <c r="L48" s="49">
        <f t="shared" si="6"/>
        <v>0</v>
      </c>
      <c r="M48" s="49">
        <f t="shared" si="7"/>
        <v>0</v>
      </c>
      <c r="N48" s="66"/>
      <c r="O48" s="66"/>
      <c r="P48" s="66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35"/>
      <c r="AQ48" s="35"/>
      <c r="AR48" s="35"/>
      <c r="AS48" s="37">
        <f t="shared" si="8"/>
        <v>0</v>
      </c>
    </row>
    <row r="49" ht="15.75" customHeight="1">
      <c r="A49" s="24" t="str">
        <f>Hub!A49</f>
        <v>KURKURE CHATNI CHASKA 110G 110X12</v>
      </c>
      <c r="B49" s="89">
        <v>1.32</v>
      </c>
      <c r="C49" s="39">
        <v>0.0</v>
      </c>
      <c r="D49" s="57">
        <f t="shared" si="1"/>
        <v>0</v>
      </c>
      <c r="E49" s="49"/>
      <c r="F49" s="49"/>
      <c r="G49" s="49"/>
      <c r="H49" s="42">
        <f t="shared" si="2"/>
        <v>0</v>
      </c>
      <c r="I49" s="42">
        <f t="shared" si="3"/>
        <v>0</v>
      </c>
      <c r="J49" s="39">
        <f t="shared" si="4"/>
        <v>0</v>
      </c>
      <c r="K49" s="39">
        <f t="shared" si="5"/>
        <v>0</v>
      </c>
      <c r="L49" s="49">
        <f t="shared" si="6"/>
        <v>0</v>
      </c>
      <c r="M49" s="49">
        <f t="shared" si="7"/>
        <v>0</v>
      </c>
      <c r="N49" s="66"/>
      <c r="O49" s="66"/>
      <c r="P49" s="66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35"/>
      <c r="AG49" s="47"/>
      <c r="AH49" s="47"/>
      <c r="AI49" s="47"/>
      <c r="AJ49" s="47"/>
      <c r="AK49" s="47"/>
      <c r="AL49" s="47"/>
      <c r="AM49" s="47"/>
      <c r="AN49" s="47"/>
      <c r="AO49" s="47"/>
      <c r="AP49" s="35"/>
      <c r="AQ49" s="35"/>
      <c r="AR49" s="35"/>
      <c r="AS49" s="37">
        <f t="shared" si="8"/>
        <v>0</v>
      </c>
    </row>
    <row r="50" ht="15.75" customHeight="1">
      <c r="A50" s="24" t="str">
        <f>Hub!A50</f>
        <v>KURKURE RED CHILLI 110G 110X12</v>
      </c>
      <c r="B50" s="89">
        <v>1.32</v>
      </c>
      <c r="C50" s="39">
        <v>0.0</v>
      </c>
      <c r="D50" s="57">
        <f t="shared" si="1"/>
        <v>0</v>
      </c>
      <c r="E50" s="49"/>
      <c r="F50" s="49"/>
      <c r="G50" s="49"/>
      <c r="H50" s="42">
        <f t="shared" si="2"/>
        <v>0</v>
      </c>
      <c r="I50" s="42">
        <f t="shared" si="3"/>
        <v>0</v>
      </c>
      <c r="J50" s="39">
        <f t="shared" si="4"/>
        <v>0</v>
      </c>
      <c r="K50" s="39">
        <f t="shared" si="5"/>
        <v>0</v>
      </c>
      <c r="L50" s="49">
        <f t="shared" si="6"/>
        <v>0</v>
      </c>
      <c r="M50" s="49">
        <f t="shared" si="7"/>
        <v>0</v>
      </c>
      <c r="N50" s="66"/>
      <c r="O50" s="66"/>
      <c r="P50" s="66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35"/>
      <c r="AQ50" s="35"/>
      <c r="AR50" s="35"/>
      <c r="AS50" s="37">
        <f t="shared" si="8"/>
        <v>0</v>
      </c>
    </row>
    <row r="51" ht="15.75" customHeight="1">
      <c r="A51" s="88" t="str">
        <f>Hub!A51</f>
        <v>KURKURE NIMKO MIX 10G 10X80</v>
      </c>
      <c r="B51" s="89">
        <v>0.8</v>
      </c>
      <c r="C51" s="39">
        <v>0.0</v>
      </c>
      <c r="D51" s="57">
        <f t="shared" si="1"/>
        <v>0</v>
      </c>
      <c r="E51" s="49"/>
      <c r="F51" s="49"/>
      <c r="G51" s="49"/>
      <c r="H51" s="42">
        <f t="shared" si="2"/>
        <v>0</v>
      </c>
      <c r="I51" s="42">
        <f t="shared" si="3"/>
        <v>0</v>
      </c>
      <c r="J51" s="39">
        <f t="shared" si="4"/>
        <v>0</v>
      </c>
      <c r="K51" s="39">
        <f t="shared" si="5"/>
        <v>0</v>
      </c>
      <c r="L51" s="49">
        <f t="shared" si="6"/>
        <v>0</v>
      </c>
      <c r="M51" s="49">
        <f t="shared" si="7"/>
        <v>0</v>
      </c>
      <c r="N51" s="66"/>
      <c r="O51" s="66"/>
      <c r="P51" s="66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35"/>
      <c r="AQ51" s="35"/>
      <c r="AR51" s="35"/>
      <c r="AS51" s="37">
        <f t="shared" si="8"/>
        <v>0</v>
      </c>
    </row>
    <row r="52" ht="15.75" customHeight="1">
      <c r="A52" s="88" t="str">
        <f>Hub!A52</f>
        <v>KURKURE NIMKO MIX 23G 23X48</v>
      </c>
      <c r="B52" s="89">
        <v>1.104</v>
      </c>
      <c r="C52" s="39">
        <v>0.0</v>
      </c>
      <c r="D52" s="57">
        <f t="shared" si="1"/>
        <v>0</v>
      </c>
      <c r="E52" s="49"/>
      <c r="F52" s="49"/>
      <c r="G52" s="49"/>
      <c r="H52" s="42">
        <f t="shared" si="2"/>
        <v>0</v>
      </c>
      <c r="I52" s="42">
        <f t="shared" si="3"/>
        <v>0</v>
      </c>
      <c r="J52" s="39">
        <f t="shared" si="4"/>
        <v>0</v>
      </c>
      <c r="K52" s="39">
        <f t="shared" si="5"/>
        <v>0</v>
      </c>
      <c r="L52" s="49">
        <f t="shared" si="6"/>
        <v>0</v>
      </c>
      <c r="M52" s="49">
        <f t="shared" si="7"/>
        <v>0</v>
      </c>
      <c r="N52" s="66"/>
      <c r="O52" s="66"/>
      <c r="P52" s="66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35"/>
      <c r="AQ52" s="35"/>
      <c r="AR52" s="35"/>
      <c r="AS52" s="37">
        <f t="shared" si="8"/>
        <v>0</v>
      </c>
    </row>
    <row r="53" ht="15.75" customHeight="1">
      <c r="A53" s="88" t="str">
        <f>Hub!A53</f>
        <v>KURKURE NIMKO MIX 36G 36X48</v>
      </c>
      <c r="B53" s="89">
        <v>1.728</v>
      </c>
      <c r="C53" s="39">
        <v>0.0</v>
      </c>
      <c r="D53" s="57">
        <f t="shared" si="1"/>
        <v>0</v>
      </c>
      <c r="E53" s="49"/>
      <c r="F53" s="49"/>
      <c r="G53" s="49"/>
      <c r="H53" s="42">
        <f t="shared" si="2"/>
        <v>0</v>
      </c>
      <c r="I53" s="42">
        <f t="shared" si="3"/>
        <v>0</v>
      </c>
      <c r="J53" s="39">
        <f t="shared" si="4"/>
        <v>0</v>
      </c>
      <c r="K53" s="39">
        <f t="shared" si="5"/>
        <v>0</v>
      </c>
      <c r="L53" s="49">
        <f t="shared" si="6"/>
        <v>0</v>
      </c>
      <c r="M53" s="49">
        <f t="shared" si="7"/>
        <v>0</v>
      </c>
      <c r="N53" s="66"/>
      <c r="O53" s="66"/>
      <c r="P53" s="66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35"/>
      <c r="AQ53" s="35"/>
      <c r="AR53" s="35"/>
      <c r="AS53" s="37">
        <f t="shared" si="8"/>
        <v>0</v>
      </c>
    </row>
    <row r="54" ht="15.75" customHeight="1">
      <c r="A54" s="88" t="str">
        <f>Hub!A54</f>
        <v>KURKURE NIMKO MIX 65G 65X16</v>
      </c>
      <c r="B54" s="89">
        <v>1.04</v>
      </c>
      <c r="C54" s="39">
        <v>0.0</v>
      </c>
      <c r="D54" s="57">
        <f t="shared" si="1"/>
        <v>0</v>
      </c>
      <c r="E54" s="49"/>
      <c r="F54" s="49"/>
      <c r="G54" s="49"/>
      <c r="H54" s="42">
        <f t="shared" si="2"/>
        <v>0</v>
      </c>
      <c r="I54" s="42">
        <f t="shared" si="3"/>
        <v>0</v>
      </c>
      <c r="J54" s="39">
        <f t="shared" si="4"/>
        <v>0</v>
      </c>
      <c r="K54" s="39">
        <f t="shared" si="5"/>
        <v>0</v>
      </c>
      <c r="L54" s="49">
        <f t="shared" si="6"/>
        <v>0</v>
      </c>
      <c r="M54" s="49">
        <f t="shared" si="7"/>
        <v>0</v>
      </c>
      <c r="N54" s="66"/>
      <c r="O54" s="66"/>
      <c r="P54" s="66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35"/>
      <c r="AQ54" s="35"/>
      <c r="AR54" s="35"/>
      <c r="AS54" s="37">
        <f t="shared" si="8"/>
        <v>0</v>
      </c>
    </row>
    <row r="55" ht="15.75" customHeight="1">
      <c r="A55" s="88" t="str">
        <f>Hub!A55</f>
        <v>KURKURE NIMKO MIX 140G 140X12</v>
      </c>
      <c r="B55" s="89">
        <v>1.68</v>
      </c>
      <c r="C55" s="39">
        <v>0.0</v>
      </c>
      <c r="D55" s="57">
        <f t="shared" si="1"/>
        <v>0</v>
      </c>
      <c r="E55" s="49"/>
      <c r="F55" s="49"/>
      <c r="G55" s="49"/>
      <c r="H55" s="42">
        <f t="shared" si="2"/>
        <v>0</v>
      </c>
      <c r="I55" s="42">
        <f t="shared" si="3"/>
        <v>0</v>
      </c>
      <c r="J55" s="39">
        <f t="shared" si="4"/>
        <v>0</v>
      </c>
      <c r="K55" s="39">
        <f t="shared" si="5"/>
        <v>0</v>
      </c>
      <c r="L55" s="49">
        <f t="shared" si="6"/>
        <v>0</v>
      </c>
      <c r="M55" s="49">
        <f t="shared" si="7"/>
        <v>0</v>
      </c>
      <c r="N55" s="66"/>
      <c r="O55" s="66"/>
      <c r="P55" s="66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35"/>
      <c r="AQ55" s="35"/>
      <c r="AR55" s="35"/>
      <c r="AS55" s="37">
        <f t="shared" si="8"/>
        <v>0</v>
      </c>
    </row>
    <row r="56" ht="15.75" customHeight="1">
      <c r="A56" s="24" t="str">
        <f>Hub!A56</f>
        <v>CHEETOS BITES CHKN VEG 6G 6X96 M</v>
      </c>
      <c r="B56" s="89">
        <v>0.576</v>
      </c>
      <c r="C56" s="39">
        <v>0.0</v>
      </c>
      <c r="D56" s="57">
        <f t="shared" si="1"/>
        <v>0</v>
      </c>
      <c r="E56" s="49"/>
      <c r="F56" s="49"/>
      <c r="G56" s="49"/>
      <c r="H56" s="42">
        <f t="shared" si="2"/>
        <v>0</v>
      </c>
      <c r="I56" s="42">
        <f t="shared" si="3"/>
        <v>0</v>
      </c>
      <c r="J56" s="39">
        <f t="shared" si="4"/>
        <v>0</v>
      </c>
      <c r="K56" s="39">
        <f t="shared" si="5"/>
        <v>0</v>
      </c>
      <c r="L56" s="49">
        <f t="shared" si="6"/>
        <v>0</v>
      </c>
      <c r="M56" s="49">
        <f t="shared" si="7"/>
        <v>0</v>
      </c>
      <c r="N56" s="66"/>
      <c r="O56" s="66"/>
      <c r="P56" s="66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35"/>
      <c r="AQ56" s="35"/>
      <c r="AR56" s="35"/>
      <c r="AS56" s="37">
        <f t="shared" si="8"/>
        <v>0</v>
      </c>
    </row>
    <row r="57" ht="15.75" customHeight="1">
      <c r="A57" s="24" t="str">
        <f>Hub!A57</f>
        <v>CHEETOS X&amp;O 13 gm 13X48</v>
      </c>
      <c r="B57" s="89">
        <v>0.624</v>
      </c>
      <c r="C57" s="39">
        <v>0.0</v>
      </c>
      <c r="D57" s="57">
        <f t="shared" si="1"/>
        <v>0</v>
      </c>
      <c r="E57" s="41"/>
      <c r="F57" s="49"/>
      <c r="G57" s="49"/>
      <c r="H57" s="42">
        <f t="shared" si="2"/>
        <v>0</v>
      </c>
      <c r="I57" s="42">
        <f t="shared" si="3"/>
        <v>0</v>
      </c>
      <c r="J57" s="39">
        <f t="shared" si="4"/>
        <v>0</v>
      </c>
      <c r="K57" s="39">
        <f t="shared" si="5"/>
        <v>0</v>
      </c>
      <c r="L57" s="49">
        <f t="shared" si="6"/>
        <v>0</v>
      </c>
      <c r="M57" s="49">
        <f t="shared" si="7"/>
        <v>0</v>
      </c>
      <c r="N57" s="66"/>
      <c r="O57" s="66"/>
      <c r="P57" s="66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35"/>
      <c r="AQ57" s="35"/>
      <c r="AR57" s="35"/>
      <c r="AS57" s="37">
        <f t="shared" si="8"/>
        <v>0</v>
      </c>
    </row>
    <row r="58" ht="15.75" customHeight="1">
      <c r="A58" s="24" t="str">
        <f>Hub!A58</f>
        <v>CHEETOS PUFF KETCHUP 13G 13X48 M</v>
      </c>
      <c r="B58" s="89">
        <v>0.696</v>
      </c>
      <c r="C58" s="39">
        <v>0.0</v>
      </c>
      <c r="D58" s="57">
        <f t="shared" si="1"/>
        <v>0</v>
      </c>
      <c r="E58" s="49"/>
      <c r="F58" s="49"/>
      <c r="G58" s="49"/>
      <c r="H58" s="42">
        <f t="shared" si="2"/>
        <v>0</v>
      </c>
      <c r="I58" s="42">
        <f t="shared" si="3"/>
        <v>0</v>
      </c>
      <c r="J58" s="39">
        <f t="shared" si="4"/>
        <v>0</v>
      </c>
      <c r="K58" s="39">
        <f t="shared" si="5"/>
        <v>0</v>
      </c>
      <c r="L58" s="49">
        <f t="shared" si="6"/>
        <v>0</v>
      </c>
      <c r="M58" s="49">
        <f t="shared" si="7"/>
        <v>0</v>
      </c>
      <c r="N58" s="66"/>
      <c r="O58" s="66"/>
      <c r="P58" s="66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35"/>
      <c r="AQ58" s="35"/>
      <c r="AR58" s="35"/>
      <c r="AS58" s="37">
        <f t="shared" si="8"/>
        <v>0</v>
      </c>
    </row>
    <row r="59" ht="15.75" customHeight="1">
      <c r="A59" s="24" t="str">
        <f>Hub!A59</f>
        <v>CHEETOS OS CHEESE 13G 13X48 M</v>
      </c>
      <c r="B59" s="89">
        <v>0.624</v>
      </c>
      <c r="C59" s="39">
        <v>0.0</v>
      </c>
      <c r="D59" s="57">
        <f t="shared" si="1"/>
        <v>0</v>
      </c>
      <c r="E59" s="49"/>
      <c r="F59" s="49"/>
      <c r="G59" s="49"/>
      <c r="H59" s="42">
        <f t="shared" si="2"/>
        <v>0</v>
      </c>
      <c r="I59" s="42">
        <f t="shared" si="3"/>
        <v>0</v>
      </c>
      <c r="J59" s="39">
        <f t="shared" si="4"/>
        <v>0</v>
      </c>
      <c r="K59" s="39">
        <f t="shared" si="5"/>
        <v>0</v>
      </c>
      <c r="L59" s="49">
        <f t="shared" si="6"/>
        <v>0</v>
      </c>
      <c r="M59" s="49">
        <f t="shared" si="7"/>
        <v>0</v>
      </c>
      <c r="N59" s="66"/>
      <c r="O59" s="66"/>
      <c r="P59" s="66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35"/>
      <c r="AG59" s="47"/>
      <c r="AH59" s="47"/>
      <c r="AI59" s="47"/>
      <c r="AJ59" s="47"/>
      <c r="AK59" s="47"/>
      <c r="AL59" s="47"/>
      <c r="AM59" s="47"/>
      <c r="AN59" s="47"/>
      <c r="AO59" s="47"/>
      <c r="AP59" s="35"/>
      <c r="AQ59" s="35"/>
      <c r="AR59" s="35"/>
      <c r="AS59" s="37">
        <f t="shared" si="8"/>
        <v>0</v>
      </c>
    </row>
    <row r="60" ht="15.75" customHeight="1">
      <c r="A60" s="24" t="str">
        <f>Hub!A60</f>
        <v>CHEETOS BITES CHKN VEG 14G 14X48 M</v>
      </c>
      <c r="B60" s="89">
        <v>0.672</v>
      </c>
      <c r="C60" s="39">
        <v>0.0</v>
      </c>
      <c r="D60" s="57">
        <f t="shared" si="1"/>
        <v>0</v>
      </c>
      <c r="E60" s="49"/>
      <c r="F60" s="49"/>
      <c r="G60" s="49"/>
      <c r="H60" s="42">
        <f t="shared" si="2"/>
        <v>0</v>
      </c>
      <c r="I60" s="42">
        <f t="shared" si="3"/>
        <v>0</v>
      </c>
      <c r="J60" s="39">
        <f t="shared" si="4"/>
        <v>0</v>
      </c>
      <c r="K60" s="39">
        <f t="shared" si="5"/>
        <v>0</v>
      </c>
      <c r="L60" s="49">
        <f t="shared" si="6"/>
        <v>0</v>
      </c>
      <c r="M60" s="49">
        <f t="shared" si="7"/>
        <v>0</v>
      </c>
      <c r="N60" s="66"/>
      <c r="O60" s="66"/>
      <c r="P60" s="66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35"/>
      <c r="AQ60" s="35"/>
      <c r="AR60" s="35"/>
      <c r="AS60" s="37">
        <f t="shared" si="8"/>
        <v>0</v>
      </c>
    </row>
    <row r="61" ht="15.75" customHeight="1">
      <c r="A61" s="24" t="str">
        <f>Hub!A61</f>
        <v>CHEETOS BITES CHKN VEG  29G 29X24</v>
      </c>
      <c r="B61" s="89">
        <v>0.696</v>
      </c>
      <c r="C61" s="39">
        <v>0.0</v>
      </c>
      <c r="D61" s="57">
        <f t="shared" si="1"/>
        <v>0</v>
      </c>
      <c r="E61" s="49"/>
      <c r="F61" s="49"/>
      <c r="G61" s="49"/>
      <c r="H61" s="42">
        <f t="shared" si="2"/>
        <v>0</v>
      </c>
      <c r="I61" s="42">
        <f t="shared" si="3"/>
        <v>0</v>
      </c>
      <c r="J61" s="39">
        <f t="shared" si="4"/>
        <v>0</v>
      </c>
      <c r="K61" s="39">
        <f t="shared" si="5"/>
        <v>0</v>
      </c>
      <c r="L61" s="49">
        <f t="shared" si="6"/>
        <v>0</v>
      </c>
      <c r="M61" s="49">
        <f t="shared" si="7"/>
        <v>0</v>
      </c>
      <c r="N61" s="66"/>
      <c r="O61" s="66"/>
      <c r="P61" s="66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35"/>
      <c r="AQ61" s="35"/>
      <c r="AR61" s="35"/>
      <c r="AS61" s="37">
        <f t="shared" si="8"/>
        <v>0</v>
      </c>
    </row>
    <row r="62" ht="15.75" customHeight="1">
      <c r="A62" s="24" t="str">
        <f>Hub!A62</f>
        <v>CHEETOS OS CHEESE 27G 27X36 M</v>
      </c>
      <c r="B62" s="89">
        <v>0.972</v>
      </c>
      <c r="C62" s="39">
        <v>0.0</v>
      </c>
      <c r="D62" s="57">
        <f t="shared" si="1"/>
        <v>0</v>
      </c>
      <c r="E62" s="49"/>
      <c r="F62" s="49"/>
      <c r="G62" s="49"/>
      <c r="H62" s="42">
        <f t="shared" si="2"/>
        <v>0</v>
      </c>
      <c r="I62" s="42">
        <f t="shared" si="3"/>
        <v>0</v>
      </c>
      <c r="J62" s="39">
        <f t="shared" si="4"/>
        <v>0</v>
      </c>
      <c r="K62" s="39">
        <f t="shared" si="5"/>
        <v>0</v>
      </c>
      <c r="L62" s="49">
        <f t="shared" si="6"/>
        <v>0</v>
      </c>
      <c r="M62" s="49">
        <f t="shared" si="7"/>
        <v>0</v>
      </c>
      <c r="N62" s="66"/>
      <c r="O62" s="66"/>
      <c r="P62" s="66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35"/>
      <c r="AQ62" s="35"/>
      <c r="AR62" s="35"/>
      <c r="AS62" s="37">
        <f t="shared" si="8"/>
        <v>0</v>
      </c>
    </row>
    <row r="63" ht="15.75" customHeight="1">
      <c r="A63" s="24" t="str">
        <f>Hub!A63</f>
        <v>CHEETOS CRUN RFH 30G 31X36 M</v>
      </c>
      <c r="B63" s="89">
        <v>1.08</v>
      </c>
      <c r="C63" s="39">
        <v>0.0</v>
      </c>
      <c r="D63" s="57">
        <f t="shared" si="1"/>
        <v>0</v>
      </c>
      <c r="E63" s="49"/>
      <c r="F63" s="49"/>
      <c r="G63" s="49"/>
      <c r="H63" s="42">
        <f t="shared" si="2"/>
        <v>0</v>
      </c>
      <c r="I63" s="42">
        <f t="shared" si="3"/>
        <v>0</v>
      </c>
      <c r="J63" s="39">
        <f t="shared" si="4"/>
        <v>0</v>
      </c>
      <c r="K63" s="39">
        <f t="shared" si="5"/>
        <v>0</v>
      </c>
      <c r="L63" s="49">
        <f t="shared" si="6"/>
        <v>0</v>
      </c>
      <c r="M63" s="49">
        <f t="shared" si="7"/>
        <v>0</v>
      </c>
      <c r="N63" s="66"/>
      <c r="O63" s="66"/>
      <c r="P63" s="66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35"/>
      <c r="AQ63" s="35"/>
      <c r="AR63" s="35"/>
      <c r="AS63" s="37">
        <f t="shared" si="8"/>
        <v>0</v>
      </c>
    </row>
    <row r="64" ht="15.75" customHeight="1">
      <c r="A64" s="24" t="str">
        <f>Hub!A64</f>
        <v>CHEETOS CRUN RFH 75G 75X12 </v>
      </c>
      <c r="B64" s="89">
        <v>0.9</v>
      </c>
      <c r="C64" s="39">
        <v>0.0</v>
      </c>
      <c r="D64" s="57">
        <f t="shared" si="1"/>
        <v>0</v>
      </c>
      <c r="E64" s="49"/>
      <c r="F64" s="49"/>
      <c r="G64" s="49"/>
      <c r="H64" s="42">
        <f t="shared" si="2"/>
        <v>0</v>
      </c>
      <c r="I64" s="42">
        <f t="shared" si="3"/>
        <v>0</v>
      </c>
      <c r="J64" s="39">
        <f t="shared" si="4"/>
        <v>0</v>
      </c>
      <c r="K64" s="39">
        <f t="shared" si="5"/>
        <v>0</v>
      </c>
      <c r="L64" s="49">
        <f t="shared" si="6"/>
        <v>0</v>
      </c>
      <c r="M64" s="49">
        <f t="shared" si="7"/>
        <v>0</v>
      </c>
      <c r="N64" s="66"/>
      <c r="O64" s="66"/>
      <c r="P64" s="66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35"/>
      <c r="AG64" s="47"/>
      <c r="AH64" s="47"/>
      <c r="AI64" s="47"/>
      <c r="AJ64" s="47"/>
      <c r="AK64" s="47"/>
      <c r="AL64" s="47"/>
      <c r="AM64" s="47"/>
      <c r="AN64" s="47"/>
      <c r="AO64" s="47"/>
      <c r="AP64" s="35"/>
      <c r="AQ64" s="35"/>
      <c r="AR64" s="35"/>
      <c r="AS64" s="37">
        <f t="shared" si="8"/>
        <v>0</v>
      </c>
    </row>
    <row r="65" ht="15.75" customHeight="1">
      <c r="A65" s="24" t="str">
        <f>Hub!A65</f>
        <v>CHEETOS Kechup 27G 27X36 M</v>
      </c>
      <c r="B65" s="89">
        <v>0.972</v>
      </c>
      <c r="C65" s="39">
        <v>0.0</v>
      </c>
      <c r="D65" s="57">
        <f t="shared" si="1"/>
        <v>0</v>
      </c>
      <c r="E65" s="49"/>
      <c r="F65" s="49"/>
      <c r="G65" s="49"/>
      <c r="H65" s="42">
        <f t="shared" si="2"/>
        <v>0</v>
      </c>
      <c r="I65" s="42">
        <f t="shared" si="3"/>
        <v>0</v>
      </c>
      <c r="J65" s="39">
        <f t="shared" si="4"/>
        <v>0</v>
      </c>
      <c r="K65" s="39">
        <f t="shared" si="5"/>
        <v>0</v>
      </c>
      <c r="L65" s="49">
        <f t="shared" si="6"/>
        <v>0</v>
      </c>
      <c r="M65" s="49">
        <f t="shared" si="7"/>
        <v>0</v>
      </c>
      <c r="N65" s="66"/>
      <c r="O65" s="66"/>
      <c r="P65" s="66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35"/>
      <c r="AQ65" s="35"/>
      <c r="AR65" s="35"/>
      <c r="AS65" s="123">
        <f t="shared" si="8"/>
        <v>0</v>
      </c>
    </row>
    <row r="66" ht="15.75" customHeight="1">
      <c r="A66" s="24" t="str">
        <f>Hub!A66</f>
        <v>Kurkure Peanuts Salted - 31 gm (31x48)</v>
      </c>
      <c r="B66" s="89">
        <v>1.488</v>
      </c>
      <c r="C66" s="39">
        <v>0.0</v>
      </c>
      <c r="D66" s="57">
        <f t="shared" si="1"/>
        <v>0</v>
      </c>
      <c r="E66" s="49"/>
      <c r="F66" s="49"/>
      <c r="G66" s="49"/>
      <c r="H66" s="42">
        <f t="shared" si="2"/>
        <v>0</v>
      </c>
      <c r="I66" s="42">
        <f t="shared" si="3"/>
        <v>0</v>
      </c>
      <c r="J66" s="39">
        <f t="shared" si="4"/>
        <v>0</v>
      </c>
      <c r="K66" s="39">
        <f t="shared" si="5"/>
        <v>0</v>
      </c>
      <c r="L66" s="49">
        <f t="shared" si="6"/>
        <v>0</v>
      </c>
      <c r="M66" s="49">
        <f t="shared" si="7"/>
        <v>0</v>
      </c>
      <c r="N66" s="66"/>
      <c r="O66" s="66"/>
      <c r="P66" s="66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35"/>
      <c r="AQ66" s="35"/>
      <c r="AR66" s="35"/>
      <c r="AS66" s="37">
        <f t="shared" si="8"/>
        <v>0</v>
      </c>
    </row>
    <row r="67" ht="15.75" customHeight="1">
      <c r="A67" s="24" t="str">
        <f>Hub!A67</f>
        <v>Kurkure Peanuts Masala - 31 gm (31x48) </v>
      </c>
      <c r="B67" s="89">
        <v>1.488</v>
      </c>
      <c r="C67" s="39">
        <v>0.0</v>
      </c>
      <c r="D67" s="57">
        <f t="shared" si="1"/>
        <v>0</v>
      </c>
      <c r="E67" s="92"/>
      <c r="F67" s="92"/>
      <c r="G67" s="92"/>
      <c r="H67" s="42">
        <f t="shared" si="2"/>
        <v>0</v>
      </c>
      <c r="I67" s="42">
        <f t="shared" si="3"/>
        <v>0</v>
      </c>
      <c r="J67" s="39">
        <f t="shared" si="4"/>
        <v>0</v>
      </c>
      <c r="K67" s="39">
        <f t="shared" si="5"/>
        <v>0</v>
      </c>
      <c r="L67" s="49">
        <f t="shared" si="6"/>
        <v>0</v>
      </c>
      <c r="M67" s="49">
        <f t="shared" si="7"/>
        <v>0</v>
      </c>
      <c r="N67" s="66"/>
      <c r="O67" s="66"/>
      <c r="P67" s="66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35"/>
      <c r="AQ67" s="35"/>
      <c r="AR67" s="35"/>
      <c r="AS67" s="37">
        <f t="shared" si="8"/>
        <v>0</v>
      </c>
    </row>
    <row r="68" ht="15.75" customHeight="1">
      <c r="A68" s="94" t="s">
        <v>14</v>
      </c>
      <c r="B68" s="94"/>
      <c r="C68" s="100">
        <f t="shared" ref="C68:AS68" si="9">SUM(C4:C67)</f>
        <v>0</v>
      </c>
      <c r="D68" s="100">
        <f t="shared" si="9"/>
        <v>0</v>
      </c>
      <c r="E68" s="100">
        <f t="shared" si="9"/>
        <v>340</v>
      </c>
      <c r="F68" s="100">
        <f t="shared" si="9"/>
        <v>0</v>
      </c>
      <c r="G68" s="100">
        <f t="shared" si="9"/>
        <v>0</v>
      </c>
      <c r="H68" s="100">
        <f t="shared" si="9"/>
        <v>340</v>
      </c>
      <c r="I68" s="100">
        <f t="shared" si="9"/>
        <v>318.72</v>
      </c>
      <c r="J68" s="100">
        <f t="shared" si="9"/>
        <v>45</v>
      </c>
      <c r="K68" s="100">
        <f t="shared" si="9"/>
        <v>46.56</v>
      </c>
      <c r="L68" s="100">
        <f t="shared" si="9"/>
        <v>295</v>
      </c>
      <c r="M68" s="100">
        <f t="shared" si="9"/>
        <v>272.16</v>
      </c>
      <c r="N68" s="102">
        <f t="shared" si="9"/>
        <v>45</v>
      </c>
      <c r="O68" s="102">
        <f t="shared" si="9"/>
        <v>0</v>
      </c>
      <c r="P68" s="102">
        <f t="shared" si="9"/>
        <v>0</v>
      </c>
      <c r="Q68" s="102">
        <f t="shared" si="9"/>
        <v>0</v>
      </c>
      <c r="R68" s="102">
        <f t="shared" si="9"/>
        <v>0</v>
      </c>
      <c r="S68" s="102">
        <f t="shared" si="9"/>
        <v>0</v>
      </c>
      <c r="T68" s="102">
        <f t="shared" si="9"/>
        <v>0</v>
      </c>
      <c r="U68" s="102">
        <f t="shared" si="9"/>
        <v>0</v>
      </c>
      <c r="V68" s="102">
        <f t="shared" si="9"/>
        <v>0</v>
      </c>
      <c r="W68" s="102">
        <f t="shared" si="9"/>
        <v>0</v>
      </c>
      <c r="X68" s="102">
        <f t="shared" si="9"/>
        <v>0</v>
      </c>
      <c r="Y68" s="102">
        <f t="shared" si="9"/>
        <v>0</v>
      </c>
      <c r="Z68" s="102">
        <f t="shared" si="9"/>
        <v>0</v>
      </c>
      <c r="AA68" s="102">
        <f t="shared" si="9"/>
        <v>0</v>
      </c>
      <c r="AB68" s="102">
        <f t="shared" si="9"/>
        <v>0</v>
      </c>
      <c r="AC68" s="102">
        <f t="shared" si="9"/>
        <v>0</v>
      </c>
      <c r="AD68" s="102">
        <f t="shared" si="9"/>
        <v>0</v>
      </c>
      <c r="AE68" s="102">
        <f t="shared" si="9"/>
        <v>0</v>
      </c>
      <c r="AF68" s="102">
        <f t="shared" si="9"/>
        <v>0</v>
      </c>
      <c r="AG68" s="102">
        <f t="shared" si="9"/>
        <v>0</v>
      </c>
      <c r="AH68" s="102">
        <f t="shared" si="9"/>
        <v>0</v>
      </c>
      <c r="AI68" s="102">
        <f t="shared" si="9"/>
        <v>0</v>
      </c>
      <c r="AJ68" s="102">
        <f t="shared" si="9"/>
        <v>0</v>
      </c>
      <c r="AK68" s="102">
        <f t="shared" si="9"/>
        <v>0</v>
      </c>
      <c r="AL68" s="102">
        <f t="shared" si="9"/>
        <v>0</v>
      </c>
      <c r="AM68" s="102">
        <f t="shared" si="9"/>
        <v>0</v>
      </c>
      <c r="AN68" s="102">
        <f t="shared" si="9"/>
        <v>0</v>
      </c>
      <c r="AO68" s="102">
        <f t="shared" si="9"/>
        <v>0</v>
      </c>
      <c r="AP68" s="102">
        <f t="shared" si="9"/>
        <v>0</v>
      </c>
      <c r="AQ68" s="102">
        <f t="shared" si="9"/>
        <v>0</v>
      </c>
      <c r="AR68" s="102">
        <f t="shared" si="9"/>
        <v>0</v>
      </c>
      <c r="AS68" s="102">
        <f t="shared" si="9"/>
        <v>45</v>
      </c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ht="15.75" customHeight="1">
      <c r="A70" s="2"/>
      <c r="B70" s="104" t="s">
        <v>87</v>
      </c>
      <c r="C70" s="105">
        <f t="shared" ref="C70:AS70" si="10">SUM(C4:C38)</f>
        <v>0</v>
      </c>
      <c r="D70" s="105">
        <f t="shared" si="10"/>
        <v>0</v>
      </c>
      <c r="E70" s="105">
        <f t="shared" si="10"/>
        <v>340</v>
      </c>
      <c r="F70" s="105">
        <f t="shared" si="10"/>
        <v>0</v>
      </c>
      <c r="G70" s="105">
        <f t="shared" si="10"/>
        <v>0</v>
      </c>
      <c r="H70" s="105">
        <f t="shared" si="10"/>
        <v>340</v>
      </c>
      <c r="I70" s="105">
        <f t="shared" si="10"/>
        <v>318.72</v>
      </c>
      <c r="J70" s="105">
        <f t="shared" si="10"/>
        <v>45</v>
      </c>
      <c r="K70" s="105">
        <f t="shared" si="10"/>
        <v>46.56</v>
      </c>
      <c r="L70" s="105">
        <f t="shared" si="10"/>
        <v>295</v>
      </c>
      <c r="M70" s="105">
        <f t="shared" si="10"/>
        <v>272.16</v>
      </c>
      <c r="N70" s="105">
        <f t="shared" si="10"/>
        <v>45</v>
      </c>
      <c r="O70" s="105">
        <f t="shared" si="10"/>
        <v>0</v>
      </c>
      <c r="P70" s="105">
        <f t="shared" si="10"/>
        <v>0</v>
      </c>
      <c r="Q70" s="105">
        <f t="shared" si="10"/>
        <v>0</v>
      </c>
      <c r="R70" s="105">
        <f t="shared" si="10"/>
        <v>0</v>
      </c>
      <c r="S70" s="105">
        <f t="shared" si="10"/>
        <v>0</v>
      </c>
      <c r="T70" s="105">
        <f t="shared" si="10"/>
        <v>0</v>
      </c>
      <c r="U70" s="105">
        <f t="shared" si="10"/>
        <v>0</v>
      </c>
      <c r="V70" s="105">
        <f t="shared" si="10"/>
        <v>0</v>
      </c>
      <c r="W70" s="105">
        <f t="shared" si="10"/>
        <v>0</v>
      </c>
      <c r="X70" s="105">
        <f t="shared" si="10"/>
        <v>0</v>
      </c>
      <c r="Y70" s="105">
        <f t="shared" si="10"/>
        <v>0</v>
      </c>
      <c r="Z70" s="105">
        <f t="shared" si="10"/>
        <v>0</v>
      </c>
      <c r="AA70" s="105">
        <f t="shared" si="10"/>
        <v>0</v>
      </c>
      <c r="AB70" s="105">
        <f t="shared" si="10"/>
        <v>0</v>
      </c>
      <c r="AC70" s="105">
        <f t="shared" si="10"/>
        <v>0</v>
      </c>
      <c r="AD70" s="105">
        <f t="shared" si="10"/>
        <v>0</v>
      </c>
      <c r="AE70" s="105">
        <f t="shared" si="10"/>
        <v>0</v>
      </c>
      <c r="AF70" s="105">
        <f t="shared" si="10"/>
        <v>0</v>
      </c>
      <c r="AG70" s="105">
        <f t="shared" si="10"/>
        <v>0</v>
      </c>
      <c r="AH70" s="105">
        <f t="shared" si="10"/>
        <v>0</v>
      </c>
      <c r="AI70" s="105">
        <f t="shared" si="10"/>
        <v>0</v>
      </c>
      <c r="AJ70" s="105">
        <f t="shared" si="10"/>
        <v>0</v>
      </c>
      <c r="AK70" s="105">
        <f t="shared" si="10"/>
        <v>0</v>
      </c>
      <c r="AL70" s="105">
        <f t="shared" si="10"/>
        <v>0</v>
      </c>
      <c r="AM70" s="105">
        <f t="shared" si="10"/>
        <v>0</v>
      </c>
      <c r="AN70" s="105">
        <f t="shared" si="10"/>
        <v>0</v>
      </c>
      <c r="AO70" s="105">
        <f t="shared" si="10"/>
        <v>0</v>
      </c>
      <c r="AP70" s="105">
        <f t="shared" si="10"/>
        <v>0</v>
      </c>
      <c r="AQ70" s="105">
        <f t="shared" si="10"/>
        <v>0</v>
      </c>
      <c r="AR70" s="105">
        <f t="shared" si="10"/>
        <v>0</v>
      </c>
      <c r="AS70" s="105">
        <f t="shared" si="10"/>
        <v>45</v>
      </c>
    </row>
    <row r="71" ht="15.75" customHeight="1">
      <c r="A71" s="2"/>
      <c r="B71" s="104" t="s">
        <v>88</v>
      </c>
      <c r="C71" s="105">
        <f t="shared" ref="C71:AS71" si="11">SUM(C39:C67)</f>
        <v>0</v>
      </c>
      <c r="D71" s="105">
        <f t="shared" si="11"/>
        <v>0</v>
      </c>
      <c r="E71" s="105">
        <f t="shared" si="11"/>
        <v>0</v>
      </c>
      <c r="F71" s="105">
        <f t="shared" si="11"/>
        <v>0</v>
      </c>
      <c r="G71" s="105">
        <f t="shared" si="11"/>
        <v>0</v>
      </c>
      <c r="H71" s="105">
        <f t="shared" si="11"/>
        <v>0</v>
      </c>
      <c r="I71" s="105">
        <f t="shared" si="11"/>
        <v>0</v>
      </c>
      <c r="J71" s="105">
        <f t="shared" si="11"/>
        <v>0</v>
      </c>
      <c r="K71" s="105">
        <f t="shared" si="11"/>
        <v>0</v>
      </c>
      <c r="L71" s="105">
        <f t="shared" si="11"/>
        <v>0</v>
      </c>
      <c r="M71" s="105">
        <f t="shared" si="11"/>
        <v>0</v>
      </c>
      <c r="N71" s="105">
        <f t="shared" si="11"/>
        <v>0</v>
      </c>
      <c r="O71" s="105">
        <f t="shared" si="11"/>
        <v>0</v>
      </c>
      <c r="P71" s="105">
        <f t="shared" si="11"/>
        <v>0</v>
      </c>
      <c r="Q71" s="105">
        <f t="shared" si="11"/>
        <v>0</v>
      </c>
      <c r="R71" s="105">
        <f t="shared" si="11"/>
        <v>0</v>
      </c>
      <c r="S71" s="105">
        <f t="shared" si="11"/>
        <v>0</v>
      </c>
      <c r="T71" s="105">
        <f t="shared" si="11"/>
        <v>0</v>
      </c>
      <c r="U71" s="105">
        <f t="shared" si="11"/>
        <v>0</v>
      </c>
      <c r="V71" s="105">
        <f t="shared" si="11"/>
        <v>0</v>
      </c>
      <c r="W71" s="105">
        <f t="shared" si="11"/>
        <v>0</v>
      </c>
      <c r="X71" s="105">
        <f t="shared" si="11"/>
        <v>0</v>
      </c>
      <c r="Y71" s="105">
        <f t="shared" si="11"/>
        <v>0</v>
      </c>
      <c r="Z71" s="105">
        <f t="shared" si="11"/>
        <v>0</v>
      </c>
      <c r="AA71" s="105">
        <f t="shared" si="11"/>
        <v>0</v>
      </c>
      <c r="AB71" s="105">
        <f t="shared" si="11"/>
        <v>0</v>
      </c>
      <c r="AC71" s="105">
        <f t="shared" si="11"/>
        <v>0</v>
      </c>
      <c r="AD71" s="105">
        <f t="shared" si="11"/>
        <v>0</v>
      </c>
      <c r="AE71" s="105">
        <f t="shared" si="11"/>
        <v>0</v>
      </c>
      <c r="AF71" s="105">
        <f t="shared" si="11"/>
        <v>0</v>
      </c>
      <c r="AG71" s="105">
        <f t="shared" si="11"/>
        <v>0</v>
      </c>
      <c r="AH71" s="105">
        <f t="shared" si="11"/>
        <v>0</v>
      </c>
      <c r="AI71" s="105">
        <f t="shared" si="11"/>
        <v>0</v>
      </c>
      <c r="AJ71" s="105">
        <f t="shared" si="11"/>
        <v>0</v>
      </c>
      <c r="AK71" s="105">
        <f t="shared" si="11"/>
        <v>0</v>
      </c>
      <c r="AL71" s="105">
        <f t="shared" si="11"/>
        <v>0</v>
      </c>
      <c r="AM71" s="105">
        <f t="shared" si="11"/>
        <v>0</v>
      </c>
      <c r="AN71" s="105">
        <f t="shared" si="11"/>
        <v>0</v>
      </c>
      <c r="AO71" s="105">
        <f t="shared" si="11"/>
        <v>0</v>
      </c>
      <c r="AP71" s="105">
        <f t="shared" si="11"/>
        <v>0</v>
      </c>
      <c r="AQ71" s="105">
        <f t="shared" si="11"/>
        <v>0</v>
      </c>
      <c r="AR71" s="105">
        <f t="shared" si="11"/>
        <v>0</v>
      </c>
      <c r="AS71" s="105">
        <f t="shared" si="11"/>
        <v>0</v>
      </c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07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07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07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07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07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07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J$2:$L$68"/>
  <mergeCells count="6">
    <mergeCell ref="C1:D1"/>
    <mergeCell ref="E1:G1"/>
    <mergeCell ref="H2:H3"/>
    <mergeCell ref="I2:I3"/>
    <mergeCell ref="M2:M3"/>
    <mergeCell ref="AS2:AS3"/>
  </mergeCells>
  <conditionalFormatting sqref="A27">
    <cfRule type="cellIs" dxfId="0" priority="1" operator="equal">
      <formula>"FALSE"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3.0" ySplit="3.0" topLeftCell="N4" activePane="bottomRight" state="frozen"/>
      <selection activeCell="N1" sqref="N1" pane="topRight"/>
      <selection activeCell="A4" sqref="A4" pane="bottomLeft"/>
      <selection activeCell="N4" sqref="N4" pane="bottomRight"/>
    </sheetView>
  </sheetViews>
  <sheetFormatPr customHeight="1" defaultColWidth="12.63" defaultRowHeight="15.0"/>
  <cols>
    <col customWidth="1" min="1" max="1" width="38.75"/>
    <col customWidth="1" min="2" max="2" width="7.75"/>
    <col customWidth="1" min="3" max="3" width="8.25"/>
    <col customWidth="1" min="4" max="4" width="7.63"/>
    <col customWidth="1" min="5" max="5" width="6.5"/>
    <col customWidth="1" min="6" max="6" width="6.38"/>
    <col customWidth="1" min="7" max="7" width="6.5"/>
    <col customWidth="1" min="8" max="8" width="9.25"/>
    <col customWidth="1" min="9" max="9" width="10.75"/>
    <col customWidth="1" min="10" max="10" width="7.5"/>
    <col customWidth="1" min="11" max="11" width="8.0"/>
    <col customWidth="1" min="12" max="12" width="6.38"/>
    <col customWidth="1" min="13" max="13" width="8.0"/>
    <col customWidth="1" min="14" max="14" width="6.75"/>
    <col customWidth="1" min="15" max="15" width="6.5"/>
    <col customWidth="1" min="16" max="43" width="6.75"/>
    <col customWidth="1" min="44" max="45" width="8.13"/>
  </cols>
  <sheetData>
    <row r="1" ht="28.5" customHeight="1">
      <c r="A1" s="1" t="str">
        <f>Hub!A1</f>
        <v>Aug Sale Management</v>
      </c>
      <c r="B1" s="2"/>
      <c r="C1" s="3" t="s">
        <v>1</v>
      </c>
      <c r="D1" s="4"/>
      <c r="E1" s="5" t="s">
        <v>2</v>
      </c>
      <c r="F1" s="6"/>
      <c r="G1" s="7"/>
      <c r="H1" s="8" t="s">
        <v>3</v>
      </c>
      <c r="I1" s="8" t="s">
        <v>4</v>
      </c>
      <c r="J1" s="8" t="s">
        <v>3</v>
      </c>
      <c r="K1" s="8" t="s">
        <v>4</v>
      </c>
      <c r="L1" s="8" t="s">
        <v>3</v>
      </c>
      <c r="M1" s="8" t="s">
        <v>5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ht="32.25" customHeight="1">
      <c r="A2" s="9"/>
      <c r="B2" s="129" t="s">
        <v>6</v>
      </c>
      <c r="C2" s="9" t="s">
        <v>3</v>
      </c>
      <c r="D2" s="130" t="s">
        <v>4</v>
      </c>
      <c r="E2" s="11">
        <v>44410.0</v>
      </c>
      <c r="F2" s="11"/>
      <c r="G2" s="11"/>
      <c r="H2" s="12" t="s">
        <v>8</v>
      </c>
      <c r="I2" s="12" t="s">
        <v>9</v>
      </c>
      <c r="J2" s="13" t="s">
        <v>10</v>
      </c>
      <c r="K2" s="14" t="s">
        <v>11</v>
      </c>
      <c r="L2" s="109" t="s">
        <v>12</v>
      </c>
      <c r="M2" s="109" t="s">
        <v>13</v>
      </c>
      <c r="N2" s="16">
        <f>Hub!N2</f>
        <v>44409</v>
      </c>
      <c r="O2" s="16">
        <f>Hub!O2</f>
        <v>44410</v>
      </c>
      <c r="P2" s="16">
        <f>Hub!P2</f>
        <v>44411</v>
      </c>
      <c r="Q2" s="16">
        <f>Hub!Q2</f>
        <v>44412</v>
      </c>
      <c r="R2" s="16">
        <f>Hub!R2</f>
        <v>44413</v>
      </c>
      <c r="S2" s="16">
        <f>Hub!S2</f>
        <v>44414</v>
      </c>
      <c r="T2" s="16">
        <f>Hub!T2</f>
        <v>44415</v>
      </c>
      <c r="U2" s="16">
        <f>Hub!U2</f>
        <v>44416</v>
      </c>
      <c r="V2" s="16">
        <f>Hub!V2</f>
        <v>44417</v>
      </c>
      <c r="W2" s="16">
        <f>Hub!W2</f>
        <v>44418</v>
      </c>
      <c r="X2" s="16">
        <f>Hub!X2</f>
        <v>44419</v>
      </c>
      <c r="Y2" s="16">
        <f>Hub!Y2</f>
        <v>44420</v>
      </c>
      <c r="Z2" s="16">
        <f>Hub!Z2</f>
        <v>44421</v>
      </c>
      <c r="AA2" s="16">
        <f>Hub!AA2</f>
        <v>44422</v>
      </c>
      <c r="AB2" s="16">
        <f>Hub!AB2</f>
        <v>44423</v>
      </c>
      <c r="AC2" s="16">
        <f>Hub!AC2</f>
        <v>44424</v>
      </c>
      <c r="AD2" s="16">
        <f>Hub!AD2</f>
        <v>44425</v>
      </c>
      <c r="AE2" s="16">
        <f>Hub!AE2</f>
        <v>44426</v>
      </c>
      <c r="AF2" s="16">
        <f>Hub!AF2</f>
        <v>44427</v>
      </c>
      <c r="AG2" s="16">
        <f>Hub!AG2</f>
        <v>44428</v>
      </c>
      <c r="AH2" s="16">
        <f>Hub!AH2</f>
        <v>44429</v>
      </c>
      <c r="AI2" s="16">
        <f>Hub!AI2</f>
        <v>44430</v>
      </c>
      <c r="AJ2" s="16">
        <f>Hub!AJ2</f>
        <v>44431</v>
      </c>
      <c r="AK2" s="16">
        <f>Hub!AK2</f>
        <v>44432</v>
      </c>
      <c r="AL2" s="16">
        <f>Hub!AL2</f>
        <v>44433</v>
      </c>
      <c r="AM2" s="16">
        <f>Hub!AM2</f>
        <v>44434</v>
      </c>
      <c r="AN2" s="16">
        <f>Hub!AN2</f>
        <v>44435</v>
      </c>
      <c r="AO2" s="16">
        <f>Hub!AO2</f>
        <v>44436</v>
      </c>
      <c r="AP2" s="16">
        <f>Hub!AP2</f>
        <v>44437</v>
      </c>
      <c r="AQ2" s="16">
        <f>Hub!AQ2</f>
        <v>44438</v>
      </c>
      <c r="AR2" s="16">
        <f>Hub!AR2</f>
        <v>44439</v>
      </c>
      <c r="AS2" s="17" t="s">
        <v>14</v>
      </c>
    </row>
    <row r="3" ht="15.75" customHeight="1">
      <c r="A3" s="110" t="s">
        <v>15</v>
      </c>
      <c r="B3" s="131"/>
      <c r="C3" s="20"/>
      <c r="D3" s="131"/>
      <c r="E3" s="21"/>
      <c r="F3" s="21"/>
      <c r="G3" s="21"/>
      <c r="H3" s="22"/>
      <c r="I3" s="22"/>
      <c r="J3" s="22"/>
      <c r="K3" s="22"/>
      <c r="L3" s="22"/>
      <c r="M3" s="22"/>
      <c r="N3" s="23" t="str">
        <f>Hub!N3</f>
        <v>Sun</v>
      </c>
      <c r="O3" s="23" t="str">
        <f>Hub!O3</f>
        <v>Mon</v>
      </c>
      <c r="P3" s="23" t="str">
        <f>Hub!P3</f>
        <v>Tue</v>
      </c>
      <c r="Q3" s="23" t="str">
        <f>Hub!Q3</f>
        <v>Wed</v>
      </c>
      <c r="R3" s="23" t="str">
        <f>Hub!R3</f>
        <v>Thu</v>
      </c>
      <c r="S3" s="23" t="str">
        <f>Hub!S3</f>
        <v>Fri</v>
      </c>
      <c r="T3" s="23" t="str">
        <f>Hub!T3</f>
        <v>Sat</v>
      </c>
      <c r="U3" s="23" t="str">
        <f>Hub!U3</f>
        <v>Sun</v>
      </c>
      <c r="V3" s="23" t="str">
        <f>Hub!V3</f>
        <v>Mon</v>
      </c>
      <c r="W3" s="23" t="str">
        <f>Hub!W3</f>
        <v>Tue</v>
      </c>
      <c r="X3" s="23" t="str">
        <f>Hub!X3</f>
        <v>Wed</v>
      </c>
      <c r="Y3" s="23" t="str">
        <f>Hub!Y3</f>
        <v>Thu</v>
      </c>
      <c r="Z3" s="23" t="str">
        <f>Hub!Z3</f>
        <v>Fri</v>
      </c>
      <c r="AA3" s="23" t="str">
        <f>Hub!AA3</f>
        <v>Sat</v>
      </c>
      <c r="AB3" s="23" t="str">
        <f>Hub!AB3</f>
        <v>Sun</v>
      </c>
      <c r="AC3" s="23" t="str">
        <f>Hub!AC3</f>
        <v>Mon</v>
      </c>
      <c r="AD3" s="23" t="str">
        <f>Hub!AD3</f>
        <v>Tue</v>
      </c>
      <c r="AE3" s="23" t="str">
        <f>Hub!AE3</f>
        <v>Wed</v>
      </c>
      <c r="AF3" s="23" t="str">
        <f>Hub!AF3</f>
        <v>Thu</v>
      </c>
      <c r="AG3" s="23" t="str">
        <f>Hub!AG3</f>
        <v>Fri</v>
      </c>
      <c r="AH3" s="23" t="str">
        <f>Hub!AH3</f>
        <v>Sat</v>
      </c>
      <c r="AI3" s="23" t="str">
        <f>Hub!AI3</f>
        <v>Sun</v>
      </c>
      <c r="AJ3" s="23" t="str">
        <f>Hub!AJ3</f>
        <v>Mon</v>
      </c>
      <c r="AK3" s="23" t="str">
        <f>Hub!AK3</f>
        <v>Tue</v>
      </c>
      <c r="AL3" s="23" t="str">
        <f>Hub!AL3</f>
        <v>Wed</v>
      </c>
      <c r="AM3" s="23" t="str">
        <f>Hub!AM3</f>
        <v>Thu</v>
      </c>
      <c r="AN3" s="23" t="str">
        <f>Hub!AN3</f>
        <v>Fri</v>
      </c>
      <c r="AO3" s="23" t="str">
        <f>Hub!AO3</f>
        <v>Sat</v>
      </c>
      <c r="AP3" s="23" t="str">
        <f>Hub!AP3</f>
        <v>Sun</v>
      </c>
      <c r="AQ3" s="23" t="str">
        <f>Hub!AQ3</f>
        <v>Mon</v>
      </c>
      <c r="AR3" s="23" t="str">
        <f>Hub!AR3</f>
        <v>Tue</v>
      </c>
      <c r="AS3" s="22"/>
    </row>
    <row r="4" ht="15.75" customHeight="1">
      <c r="A4" s="82" t="str">
        <f>Hub!A4</f>
        <v>LAYS MASALA 11G 11X64</v>
      </c>
      <c r="B4" s="132">
        <v>0.704</v>
      </c>
      <c r="C4" s="26">
        <v>0.0</v>
      </c>
      <c r="D4" s="57">
        <f t="shared" ref="D4:D67" si="1">C4*B4</f>
        <v>0</v>
      </c>
      <c r="E4" s="28">
        <v>100.0</v>
      </c>
      <c r="F4" s="28"/>
      <c r="G4" s="29"/>
      <c r="H4" s="30">
        <f t="shared" ref="H4:H67" si="2">SUM(E4:G4)</f>
        <v>100</v>
      </c>
      <c r="I4" s="42">
        <f t="shared" ref="I4:I67" si="3">H4*B4</f>
        <v>70.4</v>
      </c>
      <c r="J4" s="26">
        <f t="shared" ref="J4:J67" si="4">AS4</f>
        <v>20</v>
      </c>
      <c r="K4" s="39">
        <f t="shared" ref="K4:K67" si="5">J4*B4</f>
        <v>14.08</v>
      </c>
      <c r="L4" s="29">
        <f t="shared" ref="L4:L67" si="6">C4+H4-J4</f>
        <v>80</v>
      </c>
      <c r="M4" s="45">
        <f t="shared" ref="M4:M67" si="7">L4*B4</f>
        <v>56.32</v>
      </c>
      <c r="N4" s="66">
        <v>20.0</v>
      </c>
      <c r="O4" s="66"/>
      <c r="P4" s="66"/>
      <c r="Q4" s="66"/>
      <c r="R4" s="66"/>
      <c r="S4" s="66"/>
      <c r="T4" s="66"/>
      <c r="U4" s="6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114"/>
      <c r="AI4" s="114"/>
      <c r="AJ4" s="114"/>
      <c r="AK4" s="114"/>
      <c r="AL4" s="114"/>
      <c r="AM4" s="114"/>
      <c r="AN4" s="35"/>
      <c r="AO4" s="35"/>
      <c r="AP4" s="35"/>
      <c r="AQ4" s="35"/>
      <c r="AR4" s="36"/>
      <c r="AS4" s="116">
        <f t="shared" ref="AS4:AS67" si="8">SUM(N4:AR4)</f>
        <v>20</v>
      </c>
    </row>
    <row r="5" ht="15.75" customHeight="1">
      <c r="A5" s="24" t="str">
        <f>Hub!A5</f>
        <v>LAYS SALT 11G 11X64</v>
      </c>
      <c r="B5" s="132">
        <v>0.704</v>
      </c>
      <c r="C5" s="39">
        <v>0.0</v>
      </c>
      <c r="D5" s="57">
        <f t="shared" si="1"/>
        <v>0</v>
      </c>
      <c r="E5" s="41">
        <v>200.0</v>
      </c>
      <c r="F5" s="41"/>
      <c r="G5" s="41"/>
      <c r="H5" s="42">
        <f t="shared" si="2"/>
        <v>200</v>
      </c>
      <c r="I5" s="42">
        <f t="shared" si="3"/>
        <v>140.8</v>
      </c>
      <c r="J5" s="39">
        <f t="shared" si="4"/>
        <v>20</v>
      </c>
      <c r="K5" s="39">
        <f t="shared" si="5"/>
        <v>14.08</v>
      </c>
      <c r="L5" s="49">
        <f t="shared" si="6"/>
        <v>180</v>
      </c>
      <c r="M5" s="45">
        <f t="shared" si="7"/>
        <v>126.72</v>
      </c>
      <c r="N5" s="66">
        <v>20.0</v>
      </c>
      <c r="O5" s="66"/>
      <c r="P5" s="66"/>
      <c r="Q5" s="66"/>
      <c r="R5" s="66"/>
      <c r="S5" s="66"/>
      <c r="T5" s="66"/>
      <c r="U5" s="66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119"/>
      <c r="AI5" s="119"/>
      <c r="AJ5" s="119"/>
      <c r="AK5" s="119"/>
      <c r="AL5" s="119"/>
      <c r="AM5" s="119"/>
      <c r="AN5" s="47"/>
      <c r="AO5" s="47"/>
      <c r="AP5" s="47"/>
      <c r="AQ5" s="47"/>
      <c r="AR5" s="48"/>
      <c r="AS5" s="37">
        <f t="shared" si="8"/>
        <v>20</v>
      </c>
    </row>
    <row r="6" ht="15.75" customHeight="1">
      <c r="A6" s="24" t="str">
        <f>Hub!A6</f>
        <v>LAYS F CHEESE 11G 11X64 M</v>
      </c>
      <c r="B6" s="132">
        <v>0.704</v>
      </c>
      <c r="C6" s="39">
        <v>0.0</v>
      </c>
      <c r="D6" s="57">
        <f t="shared" si="1"/>
        <v>0</v>
      </c>
      <c r="E6" s="41">
        <v>100.0</v>
      </c>
      <c r="F6" s="49"/>
      <c r="G6" s="49"/>
      <c r="H6" s="42">
        <f t="shared" si="2"/>
        <v>100</v>
      </c>
      <c r="I6" s="42">
        <f t="shared" si="3"/>
        <v>70.4</v>
      </c>
      <c r="J6" s="39">
        <f t="shared" si="4"/>
        <v>10</v>
      </c>
      <c r="K6" s="39">
        <f t="shared" si="5"/>
        <v>7.04</v>
      </c>
      <c r="L6" s="49">
        <f t="shared" si="6"/>
        <v>90</v>
      </c>
      <c r="M6" s="45">
        <f t="shared" si="7"/>
        <v>63.36</v>
      </c>
      <c r="N6" s="66">
        <v>10.0</v>
      </c>
      <c r="O6" s="66"/>
      <c r="P6" s="66"/>
      <c r="Q6" s="66"/>
      <c r="R6" s="66"/>
      <c r="S6" s="66"/>
      <c r="T6" s="66"/>
      <c r="U6" s="66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119"/>
      <c r="AI6" s="119"/>
      <c r="AJ6" s="119"/>
      <c r="AK6" s="119"/>
      <c r="AL6" s="119"/>
      <c r="AM6" s="119"/>
      <c r="AN6" s="47"/>
      <c r="AO6" s="47"/>
      <c r="AP6" s="47"/>
      <c r="AQ6" s="47"/>
      <c r="AR6" s="48"/>
      <c r="AS6" s="37">
        <f t="shared" si="8"/>
        <v>10</v>
      </c>
    </row>
    <row r="7" ht="15.75" customHeight="1">
      <c r="A7" s="24" t="str">
        <f>Hub!A7</f>
        <v>LAYS YOG &amp; HERB 11G 11X64 M</v>
      </c>
      <c r="B7" s="132">
        <v>0.704</v>
      </c>
      <c r="C7" s="39">
        <v>0.0</v>
      </c>
      <c r="D7" s="57">
        <f t="shared" si="1"/>
        <v>0</v>
      </c>
      <c r="E7" s="49"/>
      <c r="F7" s="41"/>
      <c r="G7" s="41"/>
      <c r="H7" s="42">
        <f t="shared" si="2"/>
        <v>0</v>
      </c>
      <c r="I7" s="42">
        <f t="shared" si="3"/>
        <v>0</v>
      </c>
      <c r="J7" s="39">
        <f t="shared" si="4"/>
        <v>0</v>
      </c>
      <c r="K7" s="39">
        <f t="shared" si="5"/>
        <v>0</v>
      </c>
      <c r="L7" s="49">
        <f t="shared" si="6"/>
        <v>0</v>
      </c>
      <c r="M7" s="45">
        <f t="shared" si="7"/>
        <v>0</v>
      </c>
      <c r="N7" s="66"/>
      <c r="O7" s="66"/>
      <c r="P7" s="66"/>
      <c r="Q7" s="66"/>
      <c r="R7" s="66"/>
      <c r="S7" s="66"/>
      <c r="T7" s="66"/>
      <c r="U7" s="66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119"/>
      <c r="AI7" s="119"/>
      <c r="AJ7" s="119"/>
      <c r="AK7" s="119"/>
      <c r="AL7" s="119"/>
      <c r="AM7" s="119"/>
      <c r="AN7" s="47"/>
      <c r="AO7" s="47"/>
      <c r="AP7" s="47"/>
      <c r="AQ7" s="47"/>
      <c r="AR7" s="48"/>
      <c r="AS7" s="37">
        <f t="shared" si="8"/>
        <v>0</v>
      </c>
    </row>
    <row r="8" ht="15.75" customHeight="1">
      <c r="A8" s="24" t="str">
        <f>Hub!A8</f>
        <v>LAYS PAPRIKA 11G 11X64</v>
      </c>
      <c r="B8" s="132">
        <v>0.704</v>
      </c>
      <c r="C8" s="39">
        <v>0.0</v>
      </c>
      <c r="D8" s="57">
        <f t="shared" si="1"/>
        <v>0</v>
      </c>
      <c r="E8" s="49"/>
      <c r="F8" s="49"/>
      <c r="G8" s="49"/>
      <c r="H8" s="42">
        <f t="shared" si="2"/>
        <v>0</v>
      </c>
      <c r="I8" s="42">
        <f t="shared" si="3"/>
        <v>0</v>
      </c>
      <c r="J8" s="39">
        <f t="shared" si="4"/>
        <v>0</v>
      </c>
      <c r="K8" s="39">
        <f t="shared" si="5"/>
        <v>0</v>
      </c>
      <c r="L8" s="49">
        <f t="shared" si="6"/>
        <v>0</v>
      </c>
      <c r="M8" s="45">
        <f t="shared" si="7"/>
        <v>0</v>
      </c>
      <c r="N8" s="66"/>
      <c r="O8" s="66"/>
      <c r="P8" s="66"/>
      <c r="Q8" s="66"/>
      <c r="R8" s="66"/>
      <c r="S8" s="66"/>
      <c r="T8" s="66"/>
      <c r="U8" s="66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119"/>
      <c r="AI8" s="119"/>
      <c r="AJ8" s="119"/>
      <c r="AK8" s="119"/>
      <c r="AL8" s="119"/>
      <c r="AM8" s="119"/>
      <c r="AN8" s="47"/>
      <c r="AO8" s="47"/>
      <c r="AP8" s="47"/>
      <c r="AQ8" s="47"/>
      <c r="AR8" s="48"/>
      <c r="AS8" s="37">
        <f t="shared" si="8"/>
        <v>0</v>
      </c>
    </row>
    <row r="9" ht="15.75" customHeight="1">
      <c r="A9" s="51" t="str">
        <f>Hub!A9</f>
        <v>LAYS MASALA 25G 25X48</v>
      </c>
      <c r="B9" s="55">
        <v>1.2</v>
      </c>
      <c r="C9" s="39">
        <v>0.0</v>
      </c>
      <c r="D9" s="57">
        <f t="shared" si="1"/>
        <v>0</v>
      </c>
      <c r="E9" s="41">
        <v>100.0</v>
      </c>
      <c r="F9" s="41"/>
      <c r="G9" s="49"/>
      <c r="H9" s="42">
        <f t="shared" si="2"/>
        <v>100</v>
      </c>
      <c r="I9" s="42">
        <f t="shared" si="3"/>
        <v>120</v>
      </c>
      <c r="J9" s="39">
        <f t="shared" si="4"/>
        <v>10</v>
      </c>
      <c r="K9" s="39">
        <f t="shared" si="5"/>
        <v>12</v>
      </c>
      <c r="L9" s="49">
        <f t="shared" si="6"/>
        <v>90</v>
      </c>
      <c r="M9" s="45">
        <f t="shared" si="7"/>
        <v>108</v>
      </c>
      <c r="N9" s="66">
        <v>10.0</v>
      </c>
      <c r="O9" s="66"/>
      <c r="P9" s="66"/>
      <c r="Q9" s="66"/>
      <c r="R9" s="66"/>
      <c r="S9" s="66"/>
      <c r="T9" s="66"/>
      <c r="U9" s="66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119"/>
      <c r="AJ9" s="47"/>
      <c r="AK9" s="47"/>
      <c r="AL9" s="119"/>
      <c r="AM9" s="47"/>
      <c r="AN9" s="47"/>
      <c r="AO9" s="47"/>
      <c r="AP9" s="47"/>
      <c r="AQ9" s="47"/>
      <c r="AR9" s="48"/>
      <c r="AS9" s="37">
        <f t="shared" si="8"/>
        <v>10</v>
      </c>
    </row>
    <row r="10" ht="15.75" customHeight="1">
      <c r="A10" s="51" t="str">
        <f>Hub!A10</f>
        <v>LAYS SALT 25G 25X48</v>
      </c>
      <c r="B10" s="55">
        <v>1.2</v>
      </c>
      <c r="C10" s="39">
        <v>0.0</v>
      </c>
      <c r="D10" s="57">
        <f t="shared" si="1"/>
        <v>0</v>
      </c>
      <c r="E10" s="41">
        <v>100.0</v>
      </c>
      <c r="F10" s="49"/>
      <c r="G10" s="41"/>
      <c r="H10" s="42">
        <f t="shared" si="2"/>
        <v>100</v>
      </c>
      <c r="I10" s="42">
        <f t="shared" si="3"/>
        <v>120</v>
      </c>
      <c r="J10" s="39">
        <f t="shared" si="4"/>
        <v>10</v>
      </c>
      <c r="K10" s="39">
        <f t="shared" si="5"/>
        <v>12</v>
      </c>
      <c r="L10" s="49">
        <f t="shared" si="6"/>
        <v>90</v>
      </c>
      <c r="M10" s="45">
        <f t="shared" si="7"/>
        <v>108</v>
      </c>
      <c r="N10" s="66">
        <v>10.0</v>
      </c>
      <c r="O10" s="66"/>
      <c r="P10" s="66"/>
      <c r="Q10" s="66"/>
      <c r="R10" s="66"/>
      <c r="S10" s="66"/>
      <c r="T10" s="66"/>
      <c r="U10" s="66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119"/>
      <c r="AI10" s="119"/>
      <c r="AJ10" s="119"/>
      <c r="AK10" s="119"/>
      <c r="AL10" s="119"/>
      <c r="AM10" s="119"/>
      <c r="AN10" s="47"/>
      <c r="AO10" s="47"/>
      <c r="AP10" s="47"/>
      <c r="AQ10" s="47"/>
      <c r="AR10" s="48"/>
      <c r="AS10" s="37">
        <f t="shared" si="8"/>
        <v>10</v>
      </c>
    </row>
    <row r="11" ht="15.75" customHeight="1">
      <c r="A11" s="51" t="str">
        <f>Hub!A11</f>
        <v>LAYS F CHEESE 25G 25X48 M</v>
      </c>
      <c r="B11" s="55">
        <v>1.2</v>
      </c>
      <c r="C11" s="39">
        <v>0.0</v>
      </c>
      <c r="D11" s="57">
        <f t="shared" si="1"/>
        <v>0</v>
      </c>
      <c r="E11" s="41">
        <v>100.0</v>
      </c>
      <c r="F11" s="49"/>
      <c r="G11" s="49"/>
      <c r="H11" s="42">
        <f t="shared" si="2"/>
        <v>100</v>
      </c>
      <c r="I11" s="42">
        <f t="shared" si="3"/>
        <v>120</v>
      </c>
      <c r="J11" s="39">
        <f t="shared" si="4"/>
        <v>20</v>
      </c>
      <c r="K11" s="39">
        <f t="shared" si="5"/>
        <v>24</v>
      </c>
      <c r="L11" s="49">
        <f t="shared" si="6"/>
        <v>80</v>
      </c>
      <c r="M11" s="45">
        <f t="shared" si="7"/>
        <v>96</v>
      </c>
      <c r="N11" s="66">
        <v>20.0</v>
      </c>
      <c r="O11" s="66"/>
      <c r="P11" s="66"/>
      <c r="Q11" s="66"/>
      <c r="R11" s="66"/>
      <c r="S11" s="66"/>
      <c r="T11" s="66"/>
      <c r="U11" s="66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119"/>
      <c r="AJ11" s="47"/>
      <c r="AK11" s="47"/>
      <c r="AL11" s="119"/>
      <c r="AM11" s="47"/>
      <c r="AN11" s="47"/>
      <c r="AO11" s="47"/>
      <c r="AP11" s="47"/>
      <c r="AQ11" s="47"/>
      <c r="AR11" s="48"/>
      <c r="AS11" s="37">
        <f t="shared" si="8"/>
        <v>20</v>
      </c>
    </row>
    <row r="12" ht="15.75" customHeight="1">
      <c r="A12" s="51" t="str">
        <f>Hub!A12</f>
        <v>LAYS YOG &amp; HERB 25G 25X48 M</v>
      </c>
      <c r="B12" s="55">
        <v>1.2</v>
      </c>
      <c r="C12" s="39">
        <v>0.0</v>
      </c>
      <c r="D12" s="57">
        <f t="shared" si="1"/>
        <v>0</v>
      </c>
      <c r="E12" s="49"/>
      <c r="F12" s="41"/>
      <c r="G12" s="41"/>
      <c r="H12" s="42">
        <f t="shared" si="2"/>
        <v>0</v>
      </c>
      <c r="I12" s="42">
        <f t="shared" si="3"/>
        <v>0</v>
      </c>
      <c r="J12" s="39">
        <f t="shared" si="4"/>
        <v>0</v>
      </c>
      <c r="K12" s="39">
        <f t="shared" si="5"/>
        <v>0</v>
      </c>
      <c r="L12" s="49">
        <f t="shared" si="6"/>
        <v>0</v>
      </c>
      <c r="M12" s="45">
        <f t="shared" si="7"/>
        <v>0</v>
      </c>
      <c r="N12" s="66"/>
      <c r="O12" s="66"/>
      <c r="P12" s="66"/>
      <c r="Q12" s="66"/>
      <c r="R12" s="66"/>
      <c r="S12" s="66"/>
      <c r="T12" s="66"/>
      <c r="U12" s="66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119"/>
      <c r="AJ12" s="47"/>
      <c r="AK12" s="47"/>
      <c r="AL12" s="119"/>
      <c r="AM12" s="47"/>
      <c r="AN12" s="47"/>
      <c r="AO12" s="47"/>
      <c r="AP12" s="47"/>
      <c r="AQ12" s="47"/>
      <c r="AR12" s="47"/>
      <c r="AS12" s="133">
        <f t="shared" si="8"/>
        <v>0</v>
      </c>
    </row>
    <row r="13" ht="15.75" customHeight="1">
      <c r="A13" s="51" t="str">
        <f>Hub!A13</f>
        <v>LAYS PAPRIKA 25G 25X48</v>
      </c>
      <c r="B13" s="55">
        <v>1.2</v>
      </c>
      <c r="C13" s="39">
        <v>0.0</v>
      </c>
      <c r="D13" s="57">
        <f t="shared" si="1"/>
        <v>0</v>
      </c>
      <c r="E13" s="49"/>
      <c r="F13" s="49"/>
      <c r="G13" s="49"/>
      <c r="H13" s="42">
        <f t="shared" si="2"/>
        <v>0</v>
      </c>
      <c r="I13" s="42">
        <f t="shared" si="3"/>
        <v>0</v>
      </c>
      <c r="J13" s="39">
        <f t="shared" si="4"/>
        <v>0</v>
      </c>
      <c r="K13" s="39">
        <f t="shared" si="5"/>
        <v>0</v>
      </c>
      <c r="L13" s="49">
        <f t="shared" si="6"/>
        <v>0</v>
      </c>
      <c r="M13" s="45">
        <f t="shared" si="7"/>
        <v>0</v>
      </c>
      <c r="N13" s="66"/>
      <c r="O13" s="66"/>
      <c r="P13" s="66"/>
      <c r="Q13" s="66"/>
      <c r="R13" s="66"/>
      <c r="S13" s="66"/>
      <c r="T13" s="66"/>
      <c r="U13" s="66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119"/>
      <c r="AJ13" s="47"/>
      <c r="AK13" s="47"/>
      <c r="AL13" s="119"/>
      <c r="AM13" s="47"/>
      <c r="AN13" s="47"/>
      <c r="AO13" s="47"/>
      <c r="AP13" s="47"/>
      <c r="AQ13" s="47"/>
      <c r="AR13" s="48"/>
      <c r="AS13" s="37">
        <f t="shared" si="8"/>
        <v>0</v>
      </c>
    </row>
    <row r="14" ht="15.75" customHeight="1">
      <c r="A14" s="53" t="str">
        <f>Hub!A14</f>
        <v>LAYS MASALA 38G 39X24</v>
      </c>
      <c r="B14" s="55">
        <v>0.912</v>
      </c>
      <c r="C14" s="39">
        <v>0.0</v>
      </c>
      <c r="D14" s="57">
        <f t="shared" si="1"/>
        <v>0</v>
      </c>
      <c r="E14" s="49"/>
      <c r="F14" s="41"/>
      <c r="G14" s="49"/>
      <c r="H14" s="42">
        <f t="shared" si="2"/>
        <v>0</v>
      </c>
      <c r="I14" s="42">
        <f t="shared" si="3"/>
        <v>0</v>
      </c>
      <c r="J14" s="39">
        <f t="shared" si="4"/>
        <v>0</v>
      </c>
      <c r="K14" s="39">
        <f t="shared" si="5"/>
        <v>0</v>
      </c>
      <c r="L14" s="49">
        <f t="shared" si="6"/>
        <v>0</v>
      </c>
      <c r="M14" s="45">
        <f t="shared" si="7"/>
        <v>0</v>
      </c>
      <c r="N14" s="66"/>
      <c r="O14" s="66"/>
      <c r="P14" s="66"/>
      <c r="Q14" s="66"/>
      <c r="R14" s="66"/>
      <c r="S14" s="66"/>
      <c r="T14" s="66"/>
      <c r="U14" s="66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119"/>
      <c r="AJ14" s="47"/>
      <c r="AK14" s="47"/>
      <c r="AL14" s="119"/>
      <c r="AM14" s="47"/>
      <c r="AN14" s="47"/>
      <c r="AO14" s="47"/>
      <c r="AP14" s="47"/>
      <c r="AQ14" s="47"/>
      <c r="AR14" s="48"/>
      <c r="AS14" s="37">
        <f t="shared" si="8"/>
        <v>0</v>
      </c>
    </row>
    <row r="15" ht="15.75" customHeight="1">
      <c r="A15" s="53" t="str">
        <f>Hub!A15</f>
        <v>LAYS SALT  38X24</v>
      </c>
      <c r="B15" s="55">
        <v>0.912</v>
      </c>
      <c r="C15" s="39">
        <v>0.0</v>
      </c>
      <c r="D15" s="57">
        <f t="shared" si="1"/>
        <v>0</v>
      </c>
      <c r="E15" s="41"/>
      <c r="F15" s="41"/>
      <c r="G15" s="41"/>
      <c r="H15" s="42">
        <f t="shared" si="2"/>
        <v>0</v>
      </c>
      <c r="I15" s="42">
        <f t="shared" si="3"/>
        <v>0</v>
      </c>
      <c r="J15" s="39">
        <f t="shared" si="4"/>
        <v>0</v>
      </c>
      <c r="K15" s="39">
        <f t="shared" si="5"/>
        <v>0</v>
      </c>
      <c r="L15" s="49">
        <f t="shared" si="6"/>
        <v>0</v>
      </c>
      <c r="M15" s="45">
        <f t="shared" si="7"/>
        <v>0</v>
      </c>
      <c r="N15" s="66"/>
      <c r="O15" s="66"/>
      <c r="P15" s="66"/>
      <c r="Q15" s="66"/>
      <c r="R15" s="66"/>
      <c r="S15" s="66"/>
      <c r="T15" s="66"/>
      <c r="U15" s="66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119"/>
      <c r="AI15" s="119"/>
      <c r="AJ15" s="119"/>
      <c r="AK15" s="119"/>
      <c r="AL15" s="119"/>
      <c r="AM15" s="119"/>
      <c r="AN15" s="47"/>
      <c r="AO15" s="47"/>
      <c r="AP15" s="47"/>
      <c r="AQ15" s="47"/>
      <c r="AR15" s="48"/>
      <c r="AS15" s="37">
        <f t="shared" si="8"/>
        <v>0</v>
      </c>
    </row>
    <row r="16" ht="15.75" customHeight="1">
      <c r="A16" s="53" t="str">
        <f>Hub!A16</f>
        <v>LAYS F CHEESE 38X24 M</v>
      </c>
      <c r="B16" s="55">
        <v>0.912</v>
      </c>
      <c r="C16" s="39">
        <v>0.0</v>
      </c>
      <c r="D16" s="57">
        <f t="shared" si="1"/>
        <v>0</v>
      </c>
      <c r="E16" s="41"/>
      <c r="F16" s="49"/>
      <c r="G16" s="49"/>
      <c r="H16" s="42">
        <f t="shared" si="2"/>
        <v>0</v>
      </c>
      <c r="I16" s="42">
        <f t="shared" si="3"/>
        <v>0</v>
      </c>
      <c r="J16" s="39">
        <f t="shared" si="4"/>
        <v>0</v>
      </c>
      <c r="K16" s="39">
        <f t="shared" si="5"/>
        <v>0</v>
      </c>
      <c r="L16" s="49">
        <f t="shared" si="6"/>
        <v>0</v>
      </c>
      <c r="M16" s="45">
        <f t="shared" si="7"/>
        <v>0</v>
      </c>
      <c r="N16" s="66"/>
      <c r="O16" s="66"/>
      <c r="P16" s="66"/>
      <c r="Q16" s="66"/>
      <c r="R16" s="66"/>
      <c r="S16" s="66"/>
      <c r="T16" s="66"/>
      <c r="U16" s="66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119"/>
      <c r="AJ16" s="47"/>
      <c r="AK16" s="47"/>
      <c r="AL16" s="119"/>
      <c r="AM16" s="47"/>
      <c r="AN16" s="47"/>
      <c r="AO16" s="47"/>
      <c r="AP16" s="47"/>
      <c r="AQ16" s="47"/>
      <c r="AR16" s="48"/>
      <c r="AS16" s="134">
        <f t="shared" si="8"/>
        <v>0</v>
      </c>
    </row>
    <row r="17" ht="15.75" customHeight="1">
      <c r="A17" s="53" t="str">
        <f>Hub!A17</f>
        <v>LAYS YOG AND HERB 38X24 M</v>
      </c>
      <c r="B17" s="55">
        <v>0.912</v>
      </c>
      <c r="C17" s="39">
        <v>0.0</v>
      </c>
      <c r="D17" s="57">
        <f t="shared" si="1"/>
        <v>0</v>
      </c>
      <c r="E17" s="49"/>
      <c r="F17" s="49"/>
      <c r="G17" s="41"/>
      <c r="H17" s="42">
        <f t="shared" si="2"/>
        <v>0</v>
      </c>
      <c r="I17" s="42">
        <f t="shared" si="3"/>
        <v>0</v>
      </c>
      <c r="J17" s="39">
        <f t="shared" si="4"/>
        <v>0</v>
      </c>
      <c r="K17" s="39">
        <f t="shared" si="5"/>
        <v>0</v>
      </c>
      <c r="L17" s="49">
        <f t="shared" si="6"/>
        <v>0</v>
      </c>
      <c r="M17" s="45">
        <f t="shared" si="7"/>
        <v>0</v>
      </c>
      <c r="N17" s="66"/>
      <c r="O17" s="66"/>
      <c r="P17" s="66"/>
      <c r="Q17" s="66"/>
      <c r="R17" s="66"/>
      <c r="S17" s="66"/>
      <c r="T17" s="66"/>
      <c r="U17" s="66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119"/>
      <c r="AI17" s="119"/>
      <c r="AJ17" s="119"/>
      <c r="AK17" s="119"/>
      <c r="AL17" s="119"/>
      <c r="AM17" s="119"/>
      <c r="AN17" s="47"/>
      <c r="AO17" s="47"/>
      <c r="AP17" s="47"/>
      <c r="AQ17" s="47"/>
      <c r="AR17" s="48"/>
      <c r="AS17" s="37">
        <f t="shared" si="8"/>
        <v>0</v>
      </c>
    </row>
    <row r="18" ht="15.75" customHeight="1">
      <c r="A18" s="53" t="str">
        <f>Hub!A18</f>
        <v>LAYS PAPRIKA 38G 38X24</v>
      </c>
      <c r="B18" s="55">
        <v>0.912</v>
      </c>
      <c r="C18" s="39">
        <v>0.0</v>
      </c>
      <c r="D18" s="57">
        <f t="shared" si="1"/>
        <v>0</v>
      </c>
      <c r="E18" s="41"/>
      <c r="F18" s="49"/>
      <c r="G18" s="49"/>
      <c r="H18" s="42">
        <f t="shared" si="2"/>
        <v>0</v>
      </c>
      <c r="I18" s="42">
        <f t="shared" si="3"/>
        <v>0</v>
      </c>
      <c r="J18" s="39">
        <f t="shared" si="4"/>
        <v>0</v>
      </c>
      <c r="K18" s="39">
        <f t="shared" si="5"/>
        <v>0</v>
      </c>
      <c r="L18" s="49">
        <f t="shared" si="6"/>
        <v>0</v>
      </c>
      <c r="M18" s="45">
        <f t="shared" si="7"/>
        <v>0</v>
      </c>
      <c r="N18" s="66"/>
      <c r="O18" s="66"/>
      <c r="P18" s="66"/>
      <c r="Q18" s="66"/>
      <c r="R18" s="66"/>
      <c r="S18" s="66"/>
      <c r="T18" s="66"/>
      <c r="U18" s="66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119"/>
      <c r="AI18" s="119"/>
      <c r="AJ18" s="119"/>
      <c r="AK18" s="119"/>
      <c r="AL18" s="119"/>
      <c r="AM18" s="119"/>
      <c r="AN18" s="47"/>
      <c r="AO18" s="47"/>
      <c r="AP18" s="47"/>
      <c r="AQ18" s="47"/>
      <c r="AR18" s="48"/>
      <c r="AS18" s="37">
        <f t="shared" si="8"/>
        <v>0</v>
      </c>
    </row>
    <row r="19" ht="15.75" customHeight="1">
      <c r="A19" s="64" t="str">
        <f>Hub!A19</f>
        <v>LAYS MASALA 65G 65X12</v>
      </c>
      <c r="B19" s="55">
        <v>0.78</v>
      </c>
      <c r="C19" s="39">
        <v>0.0</v>
      </c>
      <c r="D19" s="57">
        <f t="shared" si="1"/>
        <v>0</v>
      </c>
      <c r="E19" s="49"/>
      <c r="F19" s="49"/>
      <c r="G19" s="41"/>
      <c r="H19" s="42">
        <f t="shared" si="2"/>
        <v>0</v>
      </c>
      <c r="I19" s="42">
        <f t="shared" si="3"/>
        <v>0</v>
      </c>
      <c r="J19" s="39">
        <f t="shared" si="4"/>
        <v>0</v>
      </c>
      <c r="K19" s="39">
        <f t="shared" si="5"/>
        <v>0</v>
      </c>
      <c r="L19" s="49">
        <f t="shared" si="6"/>
        <v>0</v>
      </c>
      <c r="M19" s="45">
        <f t="shared" si="7"/>
        <v>0</v>
      </c>
      <c r="N19" s="66"/>
      <c r="O19" s="66"/>
      <c r="P19" s="66"/>
      <c r="Q19" s="66"/>
      <c r="R19" s="66"/>
      <c r="S19" s="66"/>
      <c r="T19" s="66"/>
      <c r="U19" s="66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119"/>
      <c r="AJ19" s="47"/>
      <c r="AK19" s="47"/>
      <c r="AL19" s="119"/>
      <c r="AM19" s="47"/>
      <c r="AN19" s="47"/>
      <c r="AO19" s="47"/>
      <c r="AP19" s="47"/>
      <c r="AQ19" s="47"/>
      <c r="AR19" s="48"/>
      <c r="AS19" s="37">
        <f t="shared" si="8"/>
        <v>0</v>
      </c>
    </row>
    <row r="20" ht="15.75" customHeight="1">
      <c r="A20" s="64" t="str">
        <f>Hub!A20</f>
        <v>LAYS SALT 65G 65X12</v>
      </c>
      <c r="B20" s="55">
        <v>0.78</v>
      </c>
      <c r="C20" s="39">
        <v>0.0</v>
      </c>
      <c r="D20" s="57">
        <f t="shared" si="1"/>
        <v>0</v>
      </c>
      <c r="E20" s="41"/>
      <c r="F20" s="49"/>
      <c r="G20" s="41"/>
      <c r="H20" s="42">
        <f t="shared" si="2"/>
        <v>0</v>
      </c>
      <c r="I20" s="42">
        <f t="shared" si="3"/>
        <v>0</v>
      </c>
      <c r="J20" s="39">
        <f t="shared" si="4"/>
        <v>0</v>
      </c>
      <c r="K20" s="39">
        <f t="shared" si="5"/>
        <v>0</v>
      </c>
      <c r="L20" s="49">
        <f t="shared" si="6"/>
        <v>0</v>
      </c>
      <c r="M20" s="45">
        <f t="shared" si="7"/>
        <v>0</v>
      </c>
      <c r="N20" s="66"/>
      <c r="O20" s="66"/>
      <c r="P20" s="66"/>
      <c r="Q20" s="66"/>
      <c r="R20" s="66"/>
      <c r="S20" s="66"/>
      <c r="T20" s="66"/>
      <c r="U20" s="66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119"/>
      <c r="AI20" s="119"/>
      <c r="AJ20" s="119"/>
      <c r="AK20" s="119"/>
      <c r="AL20" s="119"/>
      <c r="AM20" s="119"/>
      <c r="AN20" s="47"/>
      <c r="AO20" s="47"/>
      <c r="AP20" s="47"/>
      <c r="AQ20" s="47"/>
      <c r="AR20" s="48"/>
      <c r="AS20" s="134">
        <f t="shared" si="8"/>
        <v>0</v>
      </c>
    </row>
    <row r="21" ht="15.75" customHeight="1">
      <c r="A21" s="64" t="str">
        <f>Hub!A21</f>
        <v>LAYS F CHEESE 65G 65X12 M</v>
      </c>
      <c r="B21" s="55">
        <v>0.78</v>
      </c>
      <c r="C21" s="39">
        <v>0.0</v>
      </c>
      <c r="D21" s="57">
        <f t="shared" si="1"/>
        <v>0</v>
      </c>
      <c r="E21" s="41"/>
      <c r="F21" s="41"/>
      <c r="G21" s="41"/>
      <c r="H21" s="42">
        <f t="shared" si="2"/>
        <v>0</v>
      </c>
      <c r="I21" s="42">
        <f t="shared" si="3"/>
        <v>0</v>
      </c>
      <c r="J21" s="39">
        <f t="shared" si="4"/>
        <v>0</v>
      </c>
      <c r="K21" s="39">
        <f t="shared" si="5"/>
        <v>0</v>
      </c>
      <c r="L21" s="49">
        <f t="shared" si="6"/>
        <v>0</v>
      </c>
      <c r="M21" s="45">
        <f t="shared" si="7"/>
        <v>0</v>
      </c>
      <c r="N21" s="66"/>
      <c r="O21" s="66"/>
      <c r="P21" s="66"/>
      <c r="Q21" s="66"/>
      <c r="R21" s="66"/>
      <c r="S21" s="66"/>
      <c r="T21" s="66"/>
      <c r="U21" s="66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119"/>
      <c r="AI21" s="119"/>
      <c r="AJ21" s="119"/>
      <c r="AK21" s="119"/>
      <c r="AL21" s="119"/>
      <c r="AM21" s="119"/>
      <c r="AN21" s="47"/>
      <c r="AO21" s="47"/>
      <c r="AP21" s="47"/>
      <c r="AQ21" s="47"/>
      <c r="AR21" s="48"/>
      <c r="AS21" s="37">
        <f t="shared" si="8"/>
        <v>0</v>
      </c>
    </row>
    <row r="22" ht="15.75" customHeight="1">
      <c r="A22" s="64" t="str">
        <f>Hub!A22</f>
        <v>LAYS YOG AND HERB 65G 65X12 M</v>
      </c>
      <c r="B22" s="55">
        <v>0.78</v>
      </c>
      <c r="C22" s="39">
        <v>0.0</v>
      </c>
      <c r="D22" s="57">
        <f t="shared" si="1"/>
        <v>0</v>
      </c>
      <c r="E22" s="49"/>
      <c r="F22" s="49"/>
      <c r="G22" s="41"/>
      <c r="H22" s="42">
        <f t="shared" si="2"/>
        <v>0</v>
      </c>
      <c r="I22" s="42">
        <f t="shared" si="3"/>
        <v>0</v>
      </c>
      <c r="J22" s="39">
        <f t="shared" si="4"/>
        <v>0</v>
      </c>
      <c r="K22" s="39">
        <f t="shared" si="5"/>
        <v>0</v>
      </c>
      <c r="L22" s="49">
        <f t="shared" si="6"/>
        <v>0</v>
      </c>
      <c r="M22" s="45">
        <f t="shared" si="7"/>
        <v>0</v>
      </c>
      <c r="N22" s="66"/>
      <c r="O22" s="66"/>
      <c r="P22" s="66"/>
      <c r="Q22" s="66"/>
      <c r="R22" s="66"/>
      <c r="S22" s="66"/>
      <c r="T22" s="66"/>
      <c r="U22" s="66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119"/>
      <c r="AI22" s="119"/>
      <c r="AJ22" s="119"/>
      <c r="AK22" s="119"/>
      <c r="AL22" s="119"/>
      <c r="AM22" s="119"/>
      <c r="AN22" s="47"/>
      <c r="AO22" s="47"/>
      <c r="AP22" s="47"/>
      <c r="AQ22" s="47"/>
      <c r="AR22" s="48"/>
      <c r="AS22" s="37">
        <f t="shared" si="8"/>
        <v>0</v>
      </c>
    </row>
    <row r="23" ht="15.75" customHeight="1">
      <c r="A23" s="64" t="str">
        <f>Hub!A23</f>
        <v>LAYS PAPRIKA 65G 65X24</v>
      </c>
      <c r="B23" s="55">
        <v>0.78</v>
      </c>
      <c r="C23" s="39">
        <v>0.0</v>
      </c>
      <c r="D23" s="57">
        <f t="shared" si="1"/>
        <v>0</v>
      </c>
      <c r="E23" s="49"/>
      <c r="F23" s="49"/>
      <c r="G23" s="49"/>
      <c r="H23" s="42">
        <f t="shared" si="2"/>
        <v>0</v>
      </c>
      <c r="I23" s="42">
        <f t="shared" si="3"/>
        <v>0</v>
      </c>
      <c r="J23" s="39">
        <f t="shared" si="4"/>
        <v>0</v>
      </c>
      <c r="K23" s="39">
        <f t="shared" si="5"/>
        <v>0</v>
      </c>
      <c r="L23" s="49">
        <f t="shared" si="6"/>
        <v>0</v>
      </c>
      <c r="M23" s="45">
        <f t="shared" si="7"/>
        <v>0</v>
      </c>
      <c r="N23" s="66"/>
      <c r="O23" s="66"/>
      <c r="P23" s="66"/>
      <c r="Q23" s="66"/>
      <c r="R23" s="66"/>
      <c r="S23" s="66"/>
      <c r="T23" s="66"/>
      <c r="U23" s="66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119"/>
      <c r="AI23" s="119"/>
      <c r="AJ23" s="119"/>
      <c r="AK23" s="119"/>
      <c r="AL23" s="119"/>
      <c r="AM23" s="119"/>
      <c r="AN23" s="47"/>
      <c r="AO23" s="47"/>
      <c r="AP23" s="47"/>
      <c r="AQ23" s="47"/>
      <c r="AR23" s="48"/>
      <c r="AS23" s="37">
        <f t="shared" si="8"/>
        <v>0</v>
      </c>
    </row>
    <row r="24" ht="15.75" customHeight="1">
      <c r="A24" s="67" t="str">
        <f>Hub!A24</f>
        <v>LAYS MASALA 150G 150X10</v>
      </c>
      <c r="B24" s="55">
        <v>1.5</v>
      </c>
      <c r="C24" s="39">
        <v>0.0</v>
      </c>
      <c r="D24" s="57">
        <f t="shared" si="1"/>
        <v>0</v>
      </c>
      <c r="E24" s="49"/>
      <c r="F24" s="49"/>
      <c r="G24" s="49"/>
      <c r="H24" s="42">
        <f t="shared" si="2"/>
        <v>0</v>
      </c>
      <c r="I24" s="42">
        <f t="shared" si="3"/>
        <v>0</v>
      </c>
      <c r="J24" s="39">
        <f t="shared" si="4"/>
        <v>0</v>
      </c>
      <c r="K24" s="39">
        <f t="shared" si="5"/>
        <v>0</v>
      </c>
      <c r="L24" s="49">
        <f t="shared" si="6"/>
        <v>0</v>
      </c>
      <c r="M24" s="45">
        <f t="shared" si="7"/>
        <v>0</v>
      </c>
      <c r="N24" s="66"/>
      <c r="O24" s="66"/>
      <c r="P24" s="66"/>
      <c r="Q24" s="66"/>
      <c r="R24" s="66"/>
      <c r="S24" s="66"/>
      <c r="T24" s="66"/>
      <c r="U24" s="66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119"/>
      <c r="AJ24" s="47"/>
      <c r="AK24" s="47"/>
      <c r="AL24" s="119"/>
      <c r="AM24" s="47"/>
      <c r="AN24" s="47"/>
      <c r="AO24" s="47"/>
      <c r="AP24" s="47"/>
      <c r="AQ24" s="47"/>
      <c r="AR24" s="47"/>
      <c r="AS24" s="116">
        <f t="shared" si="8"/>
        <v>0</v>
      </c>
    </row>
    <row r="25" ht="15.75" customHeight="1">
      <c r="A25" s="67" t="str">
        <f>Hub!A25</f>
        <v>LAYS SALT 150G 150X10</v>
      </c>
      <c r="B25" s="55">
        <v>1.5</v>
      </c>
      <c r="C25" s="39">
        <v>0.0</v>
      </c>
      <c r="D25" s="57">
        <f t="shared" si="1"/>
        <v>0</v>
      </c>
      <c r="E25" s="49"/>
      <c r="F25" s="49"/>
      <c r="G25" s="49"/>
      <c r="H25" s="42">
        <f t="shared" si="2"/>
        <v>0</v>
      </c>
      <c r="I25" s="42">
        <f t="shared" si="3"/>
        <v>0</v>
      </c>
      <c r="J25" s="39">
        <f t="shared" si="4"/>
        <v>0</v>
      </c>
      <c r="K25" s="39">
        <f t="shared" si="5"/>
        <v>0</v>
      </c>
      <c r="L25" s="49">
        <f t="shared" si="6"/>
        <v>0</v>
      </c>
      <c r="M25" s="45">
        <f t="shared" si="7"/>
        <v>0</v>
      </c>
      <c r="N25" s="66"/>
      <c r="O25" s="66"/>
      <c r="P25" s="66"/>
      <c r="Q25" s="66"/>
      <c r="R25" s="66"/>
      <c r="S25" s="66"/>
      <c r="T25" s="66"/>
      <c r="U25" s="66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119"/>
      <c r="AJ25" s="47"/>
      <c r="AK25" s="47"/>
      <c r="AL25" s="119"/>
      <c r="AM25" s="47"/>
      <c r="AN25" s="47"/>
      <c r="AO25" s="47"/>
      <c r="AP25" s="47"/>
      <c r="AQ25" s="47"/>
      <c r="AR25" s="47"/>
      <c r="AS25" s="37">
        <f t="shared" si="8"/>
        <v>0</v>
      </c>
    </row>
    <row r="26" ht="15.75" customHeight="1">
      <c r="A26" s="67" t="str">
        <f>Hub!A26</f>
        <v>LAYS F CHEESE 150G 150X10</v>
      </c>
      <c r="B26" s="55">
        <v>1.5</v>
      </c>
      <c r="C26" s="39">
        <v>0.0</v>
      </c>
      <c r="D26" s="57">
        <f t="shared" si="1"/>
        <v>0</v>
      </c>
      <c r="E26" s="49"/>
      <c r="F26" s="49"/>
      <c r="G26" s="49"/>
      <c r="H26" s="42">
        <f t="shared" si="2"/>
        <v>0</v>
      </c>
      <c r="I26" s="42">
        <f t="shared" si="3"/>
        <v>0</v>
      </c>
      <c r="J26" s="39">
        <f t="shared" si="4"/>
        <v>0</v>
      </c>
      <c r="K26" s="39">
        <f t="shared" si="5"/>
        <v>0</v>
      </c>
      <c r="L26" s="49">
        <f t="shared" si="6"/>
        <v>0</v>
      </c>
      <c r="M26" s="45">
        <f t="shared" si="7"/>
        <v>0</v>
      </c>
      <c r="N26" s="66"/>
      <c r="O26" s="66"/>
      <c r="P26" s="66"/>
      <c r="Q26" s="66"/>
      <c r="R26" s="66"/>
      <c r="S26" s="66"/>
      <c r="T26" s="66"/>
      <c r="U26" s="66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119"/>
      <c r="AJ26" s="47"/>
      <c r="AK26" s="47"/>
      <c r="AL26" s="119"/>
      <c r="AM26" s="47"/>
      <c r="AN26" s="47"/>
      <c r="AO26" s="47"/>
      <c r="AP26" s="47"/>
      <c r="AQ26" s="47"/>
      <c r="AR26" s="47"/>
      <c r="AS26" s="37">
        <f t="shared" si="8"/>
        <v>0</v>
      </c>
    </row>
    <row r="27" ht="15.75" customHeight="1">
      <c r="A27" s="67" t="str">
        <f>Hub!A27</f>
        <v>LAYS Y&amp;H 145G 145GX10</v>
      </c>
      <c r="B27" s="55">
        <v>1.5</v>
      </c>
      <c r="C27" s="39">
        <v>0.0</v>
      </c>
      <c r="D27" s="57">
        <f t="shared" si="1"/>
        <v>0</v>
      </c>
      <c r="E27" s="49"/>
      <c r="F27" s="49"/>
      <c r="G27" s="49"/>
      <c r="H27" s="42">
        <f t="shared" si="2"/>
        <v>0</v>
      </c>
      <c r="I27" s="42">
        <f t="shared" si="3"/>
        <v>0</v>
      </c>
      <c r="J27" s="39">
        <f t="shared" si="4"/>
        <v>0</v>
      </c>
      <c r="K27" s="39">
        <f t="shared" si="5"/>
        <v>0</v>
      </c>
      <c r="L27" s="49">
        <f t="shared" si="6"/>
        <v>0</v>
      </c>
      <c r="M27" s="45">
        <f t="shared" si="7"/>
        <v>0</v>
      </c>
      <c r="N27" s="66"/>
      <c r="O27" s="66"/>
      <c r="P27" s="66"/>
      <c r="Q27" s="66"/>
      <c r="R27" s="66"/>
      <c r="S27" s="66"/>
      <c r="T27" s="66"/>
      <c r="U27" s="66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119"/>
      <c r="AJ27" s="47"/>
      <c r="AK27" s="47"/>
      <c r="AL27" s="119"/>
      <c r="AM27" s="47"/>
      <c r="AN27" s="47"/>
      <c r="AO27" s="47"/>
      <c r="AP27" s="47"/>
      <c r="AQ27" s="47"/>
      <c r="AR27" s="47"/>
      <c r="AS27" s="37">
        <f t="shared" si="8"/>
        <v>0</v>
      </c>
    </row>
    <row r="28" ht="15.75" customHeight="1">
      <c r="A28" s="76" t="str">
        <f>Hub!A28</f>
        <v>LAYS WAVY MEXICAN CHILI 22G 22X48</v>
      </c>
      <c r="B28" s="55">
        <v>1.056</v>
      </c>
      <c r="C28" s="39">
        <v>0.0</v>
      </c>
      <c r="D28" s="57">
        <f t="shared" si="1"/>
        <v>0</v>
      </c>
      <c r="E28" s="41"/>
      <c r="F28" s="49"/>
      <c r="G28" s="49"/>
      <c r="H28" s="42">
        <f t="shared" si="2"/>
        <v>0</v>
      </c>
      <c r="I28" s="42">
        <f t="shared" si="3"/>
        <v>0</v>
      </c>
      <c r="J28" s="39">
        <f t="shared" si="4"/>
        <v>0</v>
      </c>
      <c r="K28" s="39">
        <f t="shared" si="5"/>
        <v>0</v>
      </c>
      <c r="L28" s="49">
        <f t="shared" si="6"/>
        <v>0</v>
      </c>
      <c r="M28" s="45">
        <f t="shared" si="7"/>
        <v>0</v>
      </c>
      <c r="N28" s="66"/>
      <c r="O28" s="66"/>
      <c r="P28" s="66"/>
      <c r="Q28" s="66"/>
      <c r="R28" s="66"/>
      <c r="S28" s="66"/>
      <c r="T28" s="66"/>
      <c r="U28" s="66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119"/>
      <c r="AJ28" s="47"/>
      <c r="AK28" s="47"/>
      <c r="AL28" s="119"/>
      <c r="AM28" s="47"/>
      <c r="AN28" s="47"/>
      <c r="AO28" s="47"/>
      <c r="AP28" s="47"/>
      <c r="AQ28" s="47"/>
      <c r="AR28" s="47"/>
      <c r="AS28" s="37">
        <f t="shared" si="8"/>
        <v>0</v>
      </c>
    </row>
    <row r="29" ht="15.75" customHeight="1">
      <c r="A29" s="76" t="str">
        <f>Hub!A29</f>
        <v>LAYS WAVY B.B.Q 23G (23X48) M</v>
      </c>
      <c r="B29" s="55">
        <v>1.056</v>
      </c>
      <c r="C29" s="39">
        <v>0.0</v>
      </c>
      <c r="D29" s="57">
        <f t="shared" si="1"/>
        <v>0</v>
      </c>
      <c r="E29" s="49"/>
      <c r="F29" s="49"/>
      <c r="G29" s="49"/>
      <c r="H29" s="42">
        <f t="shared" si="2"/>
        <v>0</v>
      </c>
      <c r="I29" s="42">
        <f t="shared" si="3"/>
        <v>0</v>
      </c>
      <c r="J29" s="39">
        <f t="shared" si="4"/>
        <v>0</v>
      </c>
      <c r="K29" s="39">
        <f t="shared" si="5"/>
        <v>0</v>
      </c>
      <c r="L29" s="49">
        <f t="shared" si="6"/>
        <v>0</v>
      </c>
      <c r="M29" s="45">
        <f t="shared" si="7"/>
        <v>0</v>
      </c>
      <c r="N29" s="66"/>
      <c r="O29" s="66"/>
      <c r="P29" s="66"/>
      <c r="Q29" s="66"/>
      <c r="R29" s="66"/>
      <c r="S29" s="66"/>
      <c r="T29" s="66"/>
      <c r="U29" s="6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119"/>
      <c r="AI29" s="119"/>
      <c r="AJ29" s="119"/>
      <c r="AK29" s="119"/>
      <c r="AL29" s="119"/>
      <c r="AM29" s="119"/>
      <c r="AN29" s="47"/>
      <c r="AO29" s="47"/>
      <c r="AP29" s="47"/>
      <c r="AQ29" s="47"/>
      <c r="AR29" s="47"/>
      <c r="AS29" s="37">
        <f t="shared" si="8"/>
        <v>0</v>
      </c>
    </row>
    <row r="30" ht="15.75" customHeight="1">
      <c r="A30" s="76" t="str">
        <f>Hub!A30</f>
        <v>LAYS WAVY TOMATO 23G 23X48 M</v>
      </c>
      <c r="B30" s="55">
        <v>1.056</v>
      </c>
      <c r="C30" s="39">
        <v>0.0</v>
      </c>
      <c r="D30" s="57">
        <f t="shared" si="1"/>
        <v>0</v>
      </c>
      <c r="E30" s="49"/>
      <c r="F30" s="49"/>
      <c r="G30" s="49"/>
      <c r="H30" s="42">
        <f t="shared" si="2"/>
        <v>0</v>
      </c>
      <c r="I30" s="42">
        <f t="shared" si="3"/>
        <v>0</v>
      </c>
      <c r="J30" s="39">
        <f t="shared" si="4"/>
        <v>0</v>
      </c>
      <c r="K30" s="39">
        <f t="shared" si="5"/>
        <v>0</v>
      </c>
      <c r="L30" s="49">
        <f t="shared" si="6"/>
        <v>0</v>
      </c>
      <c r="M30" s="45">
        <f t="shared" si="7"/>
        <v>0</v>
      </c>
      <c r="N30" s="66"/>
      <c r="O30" s="66"/>
      <c r="P30" s="66"/>
      <c r="Q30" s="66"/>
      <c r="R30" s="66"/>
      <c r="S30" s="66"/>
      <c r="T30" s="66"/>
      <c r="U30" s="66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119"/>
      <c r="AJ30" s="47"/>
      <c r="AK30" s="47"/>
      <c r="AL30" s="119"/>
      <c r="AM30" s="47"/>
      <c r="AN30" s="47"/>
      <c r="AO30" s="47"/>
      <c r="AP30" s="47"/>
      <c r="AQ30" s="47"/>
      <c r="AR30" s="47"/>
      <c r="AS30" s="37">
        <f t="shared" si="8"/>
        <v>0</v>
      </c>
    </row>
    <row r="31" ht="15.75" customHeight="1">
      <c r="A31" s="78" t="str">
        <f>Hub!A31</f>
        <v>LAYS WAVY FLAMING HOT 22G 22X48</v>
      </c>
      <c r="B31" s="55">
        <v>1.056</v>
      </c>
      <c r="C31" s="39">
        <v>0.0</v>
      </c>
      <c r="D31" s="57">
        <f t="shared" si="1"/>
        <v>0</v>
      </c>
      <c r="E31" s="49"/>
      <c r="F31" s="49"/>
      <c r="G31" s="49"/>
      <c r="H31" s="42">
        <f t="shared" si="2"/>
        <v>0</v>
      </c>
      <c r="I31" s="42">
        <f t="shared" si="3"/>
        <v>0</v>
      </c>
      <c r="J31" s="39">
        <f t="shared" si="4"/>
        <v>0</v>
      </c>
      <c r="K31" s="39">
        <f t="shared" si="5"/>
        <v>0</v>
      </c>
      <c r="L31" s="49">
        <f t="shared" si="6"/>
        <v>0</v>
      </c>
      <c r="M31" s="45">
        <f t="shared" si="7"/>
        <v>0</v>
      </c>
      <c r="N31" s="66"/>
      <c r="O31" s="66"/>
      <c r="P31" s="66"/>
      <c r="Q31" s="66"/>
      <c r="R31" s="66"/>
      <c r="S31" s="66"/>
      <c r="T31" s="66"/>
      <c r="U31" s="66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119"/>
      <c r="AJ31" s="47"/>
      <c r="AK31" s="47"/>
      <c r="AL31" s="119"/>
      <c r="AM31" s="47"/>
      <c r="AN31" s="47"/>
      <c r="AO31" s="47"/>
      <c r="AP31" s="47"/>
      <c r="AQ31" s="47"/>
      <c r="AR31" s="47"/>
      <c r="AS31" s="37">
        <f t="shared" si="8"/>
        <v>0</v>
      </c>
    </row>
    <row r="32" ht="15.75" customHeight="1">
      <c r="A32" s="76" t="str">
        <f>Hub!A32</f>
        <v>LAYS WAVY MEXICAN CHILI 34G 34X24</v>
      </c>
      <c r="B32" s="55">
        <v>0.8160000000000001</v>
      </c>
      <c r="C32" s="39">
        <v>0.0</v>
      </c>
      <c r="D32" s="57">
        <f t="shared" si="1"/>
        <v>0</v>
      </c>
      <c r="E32" s="49"/>
      <c r="F32" s="49"/>
      <c r="G32" s="49"/>
      <c r="H32" s="42">
        <f t="shared" si="2"/>
        <v>0</v>
      </c>
      <c r="I32" s="42">
        <f t="shared" si="3"/>
        <v>0</v>
      </c>
      <c r="J32" s="39">
        <f t="shared" si="4"/>
        <v>0</v>
      </c>
      <c r="K32" s="39">
        <f t="shared" si="5"/>
        <v>0</v>
      </c>
      <c r="L32" s="49">
        <f t="shared" si="6"/>
        <v>0</v>
      </c>
      <c r="M32" s="45">
        <f t="shared" si="7"/>
        <v>0</v>
      </c>
      <c r="N32" s="66"/>
      <c r="O32" s="66"/>
      <c r="P32" s="66"/>
      <c r="Q32" s="66"/>
      <c r="R32" s="66"/>
      <c r="S32" s="66"/>
      <c r="T32" s="66"/>
      <c r="U32" s="6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119"/>
      <c r="AJ32" s="47"/>
      <c r="AK32" s="47"/>
      <c r="AL32" s="119"/>
      <c r="AM32" s="47"/>
      <c r="AN32" s="47"/>
      <c r="AO32" s="47"/>
      <c r="AP32" s="47"/>
      <c r="AQ32" s="47"/>
      <c r="AR32" s="47"/>
      <c r="AS32" s="37">
        <f t="shared" si="8"/>
        <v>0</v>
      </c>
    </row>
    <row r="33" ht="15.75" customHeight="1">
      <c r="A33" s="76" t="str">
        <f>Hub!A33</f>
        <v>LAYS WAVY B.B.Q 35G (35x24) M</v>
      </c>
      <c r="B33" s="55">
        <v>0.8160000000000001</v>
      </c>
      <c r="C33" s="39">
        <v>0.0</v>
      </c>
      <c r="D33" s="57">
        <f t="shared" si="1"/>
        <v>0</v>
      </c>
      <c r="E33" s="49"/>
      <c r="F33" s="49"/>
      <c r="G33" s="49"/>
      <c r="H33" s="42">
        <f t="shared" si="2"/>
        <v>0</v>
      </c>
      <c r="I33" s="42">
        <f t="shared" si="3"/>
        <v>0</v>
      </c>
      <c r="J33" s="39">
        <f t="shared" si="4"/>
        <v>0</v>
      </c>
      <c r="K33" s="39">
        <f t="shared" si="5"/>
        <v>0</v>
      </c>
      <c r="L33" s="49">
        <f t="shared" si="6"/>
        <v>0</v>
      </c>
      <c r="M33" s="45">
        <f t="shared" si="7"/>
        <v>0</v>
      </c>
      <c r="N33" s="66"/>
      <c r="O33" s="66"/>
      <c r="P33" s="66"/>
      <c r="Q33" s="66"/>
      <c r="R33" s="66"/>
      <c r="S33" s="66"/>
      <c r="T33" s="66"/>
      <c r="U33" s="66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119"/>
      <c r="AI33" s="119"/>
      <c r="AJ33" s="119"/>
      <c r="AK33" s="119"/>
      <c r="AL33" s="119"/>
      <c r="AM33" s="119"/>
      <c r="AN33" s="47"/>
      <c r="AO33" s="47"/>
      <c r="AP33" s="47"/>
      <c r="AQ33" s="47"/>
      <c r="AR33" s="47"/>
      <c r="AS33" s="37">
        <f t="shared" si="8"/>
        <v>0</v>
      </c>
    </row>
    <row r="34" ht="15.75" customHeight="1">
      <c r="A34" s="76" t="str">
        <f>Hub!A34</f>
        <v>LAYS WAVY TOMATO 35G 35X24 M</v>
      </c>
      <c r="B34" s="55">
        <v>0.8160000000000001</v>
      </c>
      <c r="C34" s="39">
        <v>0.0</v>
      </c>
      <c r="D34" s="57">
        <f t="shared" si="1"/>
        <v>0</v>
      </c>
      <c r="E34" s="49"/>
      <c r="F34" s="49"/>
      <c r="G34" s="49"/>
      <c r="H34" s="42">
        <f t="shared" si="2"/>
        <v>0</v>
      </c>
      <c r="I34" s="42">
        <f t="shared" si="3"/>
        <v>0</v>
      </c>
      <c r="J34" s="39">
        <f t="shared" si="4"/>
        <v>0</v>
      </c>
      <c r="K34" s="39">
        <f t="shared" si="5"/>
        <v>0</v>
      </c>
      <c r="L34" s="49">
        <f t="shared" si="6"/>
        <v>0</v>
      </c>
      <c r="M34" s="45">
        <f t="shared" si="7"/>
        <v>0</v>
      </c>
      <c r="N34" s="66"/>
      <c r="O34" s="66"/>
      <c r="P34" s="66"/>
      <c r="Q34" s="66"/>
      <c r="R34" s="66"/>
      <c r="S34" s="66"/>
      <c r="T34" s="66"/>
      <c r="U34" s="66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119"/>
      <c r="AJ34" s="47"/>
      <c r="AK34" s="47"/>
      <c r="AL34" s="119"/>
      <c r="AM34" s="47"/>
      <c r="AN34" s="47"/>
      <c r="AO34" s="47"/>
      <c r="AP34" s="47"/>
      <c r="AQ34" s="47"/>
      <c r="AR34" s="47"/>
      <c r="AS34" s="37">
        <f t="shared" si="8"/>
        <v>0</v>
      </c>
    </row>
    <row r="35" ht="15.75" customHeight="1">
      <c r="A35" s="78" t="str">
        <f>Hub!A35</f>
        <v>LAYS WAVY FLAMING HOT 34G 34X24</v>
      </c>
      <c r="B35" s="55">
        <v>0.8160000000000001</v>
      </c>
      <c r="C35" s="39">
        <v>0.0</v>
      </c>
      <c r="D35" s="57">
        <f t="shared" si="1"/>
        <v>0</v>
      </c>
      <c r="E35" s="49"/>
      <c r="F35" s="49"/>
      <c r="G35" s="49"/>
      <c r="H35" s="42">
        <f t="shared" si="2"/>
        <v>0</v>
      </c>
      <c r="I35" s="42">
        <f t="shared" si="3"/>
        <v>0</v>
      </c>
      <c r="J35" s="39">
        <f t="shared" si="4"/>
        <v>0</v>
      </c>
      <c r="K35" s="39">
        <f t="shared" si="5"/>
        <v>0</v>
      </c>
      <c r="L35" s="49">
        <f t="shared" si="6"/>
        <v>0</v>
      </c>
      <c r="M35" s="45">
        <f t="shared" si="7"/>
        <v>0</v>
      </c>
      <c r="N35" s="66"/>
      <c r="O35" s="66"/>
      <c r="P35" s="66"/>
      <c r="Q35" s="66"/>
      <c r="R35" s="66"/>
      <c r="S35" s="66"/>
      <c r="T35" s="66"/>
      <c r="U35" s="66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119"/>
      <c r="AJ35" s="47"/>
      <c r="AK35" s="47"/>
      <c r="AL35" s="119"/>
      <c r="AM35" s="47"/>
      <c r="AN35" s="47"/>
      <c r="AO35" s="47"/>
      <c r="AP35" s="47"/>
      <c r="AQ35" s="47"/>
      <c r="AR35" s="47"/>
      <c r="AS35" s="135">
        <f t="shared" si="8"/>
        <v>0</v>
      </c>
    </row>
    <row r="36" ht="15.75" customHeight="1">
      <c r="A36" s="24" t="str">
        <f>Hub!A36</f>
        <v>LAYS WAVY BBQ 63G 63x12 M</v>
      </c>
      <c r="B36" s="55">
        <v>0.756</v>
      </c>
      <c r="C36" s="39">
        <v>0.0</v>
      </c>
      <c r="D36" s="57">
        <f t="shared" si="1"/>
        <v>0</v>
      </c>
      <c r="E36" s="49"/>
      <c r="F36" s="49"/>
      <c r="G36" s="49"/>
      <c r="H36" s="42">
        <f t="shared" si="2"/>
        <v>0</v>
      </c>
      <c r="I36" s="42">
        <f t="shared" si="3"/>
        <v>0</v>
      </c>
      <c r="J36" s="39">
        <f t="shared" si="4"/>
        <v>0</v>
      </c>
      <c r="K36" s="39">
        <f t="shared" si="5"/>
        <v>0</v>
      </c>
      <c r="L36" s="49">
        <f t="shared" si="6"/>
        <v>0</v>
      </c>
      <c r="M36" s="45">
        <f t="shared" si="7"/>
        <v>0</v>
      </c>
      <c r="N36" s="66"/>
      <c r="O36" s="66"/>
      <c r="P36" s="66"/>
      <c r="Q36" s="66"/>
      <c r="R36" s="66"/>
      <c r="S36" s="66"/>
      <c r="T36" s="66"/>
      <c r="U36" s="66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119"/>
      <c r="AI36" s="119"/>
      <c r="AJ36" s="119"/>
      <c r="AK36" s="119"/>
      <c r="AL36" s="119"/>
      <c r="AM36" s="119"/>
      <c r="AN36" s="47"/>
      <c r="AO36" s="47"/>
      <c r="AP36" s="47"/>
      <c r="AQ36" s="47"/>
      <c r="AR36" s="48"/>
      <c r="AS36" s="136">
        <f t="shared" si="8"/>
        <v>0</v>
      </c>
    </row>
    <row r="37" ht="15.75" customHeight="1">
      <c r="A37" s="24" t="str">
        <f>Hub!A37</f>
        <v>LAYS WAVY Mexican 60G 60x12 M</v>
      </c>
      <c r="B37" s="55">
        <v>0.72</v>
      </c>
      <c r="C37" s="39">
        <v>0.0</v>
      </c>
      <c r="D37" s="57">
        <f t="shared" si="1"/>
        <v>0</v>
      </c>
      <c r="E37" s="49"/>
      <c r="F37" s="49"/>
      <c r="G37" s="49"/>
      <c r="H37" s="42">
        <f t="shared" si="2"/>
        <v>0</v>
      </c>
      <c r="I37" s="42">
        <f t="shared" si="3"/>
        <v>0</v>
      </c>
      <c r="J37" s="39">
        <f t="shared" si="4"/>
        <v>0</v>
      </c>
      <c r="K37" s="39">
        <f t="shared" si="5"/>
        <v>0</v>
      </c>
      <c r="L37" s="49">
        <f t="shared" si="6"/>
        <v>0</v>
      </c>
      <c r="M37" s="45">
        <f t="shared" si="7"/>
        <v>0</v>
      </c>
      <c r="N37" s="66"/>
      <c r="O37" s="66"/>
      <c r="P37" s="66"/>
      <c r="Q37" s="66"/>
      <c r="R37" s="66"/>
      <c r="S37" s="66"/>
      <c r="T37" s="66"/>
      <c r="U37" s="66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19"/>
      <c r="AJ37" s="47"/>
      <c r="AK37" s="47"/>
      <c r="AL37" s="119"/>
      <c r="AM37" s="47"/>
      <c r="AN37" s="47"/>
      <c r="AO37" s="47"/>
      <c r="AP37" s="47"/>
      <c r="AQ37" s="47"/>
      <c r="AR37" s="47"/>
      <c r="AS37" s="116">
        <f t="shared" si="8"/>
        <v>0</v>
      </c>
    </row>
    <row r="38" ht="15.75" customHeight="1">
      <c r="A38" s="24" t="str">
        <f>Hub!A38</f>
        <v>LAYS WAVY Flaming Hot 64G 64x12 M</v>
      </c>
      <c r="B38" s="55">
        <v>0.72</v>
      </c>
      <c r="C38" s="39">
        <v>0.0</v>
      </c>
      <c r="D38" s="57">
        <f t="shared" si="1"/>
        <v>0</v>
      </c>
      <c r="E38" s="49"/>
      <c r="F38" s="49"/>
      <c r="G38" s="49"/>
      <c r="H38" s="42">
        <f t="shared" si="2"/>
        <v>0</v>
      </c>
      <c r="I38" s="42">
        <f t="shared" si="3"/>
        <v>0</v>
      </c>
      <c r="J38" s="39">
        <f t="shared" si="4"/>
        <v>0</v>
      </c>
      <c r="K38" s="39">
        <f t="shared" si="5"/>
        <v>0</v>
      </c>
      <c r="L38" s="49">
        <f t="shared" si="6"/>
        <v>0</v>
      </c>
      <c r="M38" s="45">
        <f t="shared" si="7"/>
        <v>0</v>
      </c>
      <c r="N38" s="66"/>
      <c r="O38" s="66"/>
      <c r="P38" s="66"/>
      <c r="Q38" s="66"/>
      <c r="R38" s="66"/>
      <c r="S38" s="66"/>
      <c r="T38" s="66"/>
      <c r="U38" s="66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119"/>
      <c r="AI38" s="119"/>
      <c r="AJ38" s="119"/>
      <c r="AK38" s="119"/>
      <c r="AL38" s="119"/>
      <c r="AM38" s="119"/>
      <c r="AN38" s="47"/>
      <c r="AO38" s="47"/>
      <c r="AP38" s="47"/>
      <c r="AQ38" s="47"/>
      <c r="AR38" s="47"/>
      <c r="AS38" s="37">
        <f t="shared" si="8"/>
        <v>0</v>
      </c>
    </row>
    <row r="39" ht="15.75" customHeight="1">
      <c r="A39" s="24" t="str">
        <f>Hub!A39</f>
        <v>KURKURE CHUTNEY CHASKA 9G 9X72 M</v>
      </c>
      <c r="B39" s="55">
        <v>0.648</v>
      </c>
      <c r="C39" s="39">
        <v>0.0</v>
      </c>
      <c r="D39" s="57">
        <f t="shared" si="1"/>
        <v>0</v>
      </c>
      <c r="E39" s="49"/>
      <c r="F39" s="49"/>
      <c r="G39" s="49"/>
      <c r="H39" s="42">
        <f t="shared" si="2"/>
        <v>0</v>
      </c>
      <c r="I39" s="42">
        <f t="shared" si="3"/>
        <v>0</v>
      </c>
      <c r="J39" s="39">
        <f t="shared" si="4"/>
        <v>0</v>
      </c>
      <c r="K39" s="39">
        <f t="shared" si="5"/>
        <v>0</v>
      </c>
      <c r="L39" s="49">
        <f t="shared" si="6"/>
        <v>0</v>
      </c>
      <c r="M39" s="45">
        <f t="shared" si="7"/>
        <v>0</v>
      </c>
      <c r="N39" s="66"/>
      <c r="O39" s="66"/>
      <c r="P39" s="66"/>
      <c r="Q39" s="66"/>
      <c r="R39" s="66"/>
      <c r="S39" s="66"/>
      <c r="T39" s="66"/>
      <c r="U39" s="66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119"/>
      <c r="AJ39" s="47"/>
      <c r="AK39" s="47"/>
      <c r="AL39" s="119"/>
      <c r="AM39" s="47"/>
      <c r="AN39" s="47"/>
      <c r="AO39" s="47"/>
      <c r="AP39" s="47"/>
      <c r="AQ39" s="47"/>
      <c r="AR39" s="47"/>
      <c r="AS39" s="37">
        <f t="shared" si="8"/>
        <v>0</v>
      </c>
    </row>
    <row r="40" ht="15.75" customHeight="1">
      <c r="A40" s="24" t="str">
        <f>Hub!A40</f>
        <v>KURKURE RED CHILLI 9G 9X72</v>
      </c>
      <c r="B40" s="55">
        <v>0.648</v>
      </c>
      <c r="C40" s="39">
        <v>0.0</v>
      </c>
      <c r="D40" s="57">
        <f t="shared" si="1"/>
        <v>0</v>
      </c>
      <c r="E40" s="49"/>
      <c r="F40" s="49"/>
      <c r="G40" s="49"/>
      <c r="H40" s="42">
        <f t="shared" si="2"/>
        <v>0</v>
      </c>
      <c r="I40" s="42">
        <f t="shared" si="3"/>
        <v>0</v>
      </c>
      <c r="J40" s="39">
        <f t="shared" si="4"/>
        <v>0</v>
      </c>
      <c r="K40" s="39">
        <f t="shared" si="5"/>
        <v>0</v>
      </c>
      <c r="L40" s="49">
        <f t="shared" si="6"/>
        <v>0</v>
      </c>
      <c r="M40" s="45">
        <f t="shared" si="7"/>
        <v>0</v>
      </c>
      <c r="N40" s="66"/>
      <c r="O40" s="66"/>
      <c r="P40" s="66"/>
      <c r="Q40" s="66"/>
      <c r="R40" s="66"/>
      <c r="S40" s="66"/>
      <c r="T40" s="66"/>
      <c r="U40" s="66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119"/>
      <c r="AJ40" s="47"/>
      <c r="AK40" s="47"/>
      <c r="AL40" s="119"/>
      <c r="AM40" s="47"/>
      <c r="AN40" s="47"/>
      <c r="AO40" s="47"/>
      <c r="AP40" s="47"/>
      <c r="AQ40" s="47"/>
      <c r="AR40" s="47"/>
      <c r="AS40" s="135">
        <f t="shared" si="8"/>
        <v>0</v>
      </c>
    </row>
    <row r="41" ht="15.75" customHeight="1">
      <c r="A41" s="24" t="str">
        <f>Hub!A41</f>
        <v>KURKURE CHUTNEY CHASKA 17G 17X48 M</v>
      </c>
      <c r="B41" s="55">
        <v>0.816</v>
      </c>
      <c r="C41" s="39">
        <v>0.0</v>
      </c>
      <c r="D41" s="57">
        <f t="shared" si="1"/>
        <v>0</v>
      </c>
      <c r="E41" s="49"/>
      <c r="F41" s="41"/>
      <c r="G41" s="49"/>
      <c r="H41" s="42">
        <f t="shared" si="2"/>
        <v>0</v>
      </c>
      <c r="I41" s="42">
        <f t="shared" si="3"/>
        <v>0</v>
      </c>
      <c r="J41" s="39">
        <f t="shared" si="4"/>
        <v>0</v>
      </c>
      <c r="K41" s="39">
        <f t="shared" si="5"/>
        <v>0</v>
      </c>
      <c r="L41" s="49">
        <f t="shared" si="6"/>
        <v>0</v>
      </c>
      <c r="M41" s="45">
        <f t="shared" si="7"/>
        <v>0</v>
      </c>
      <c r="N41" s="66"/>
      <c r="O41" s="66"/>
      <c r="P41" s="66"/>
      <c r="Q41" s="66"/>
      <c r="R41" s="66"/>
      <c r="S41" s="66"/>
      <c r="T41" s="66"/>
      <c r="U41" s="66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119"/>
      <c r="AI41" s="119"/>
      <c r="AJ41" s="119"/>
      <c r="AK41" s="119"/>
      <c r="AL41" s="119"/>
      <c r="AM41" s="119"/>
      <c r="AN41" s="47"/>
      <c r="AO41" s="47"/>
      <c r="AP41" s="47"/>
      <c r="AQ41" s="47"/>
      <c r="AR41" s="48"/>
      <c r="AS41" s="37">
        <f t="shared" si="8"/>
        <v>0</v>
      </c>
    </row>
    <row r="42" ht="15.75" customHeight="1">
      <c r="A42" s="24" t="str">
        <f>Hub!A42</f>
        <v>KURKURE RED CHILLI 17G 17X48</v>
      </c>
      <c r="B42" s="55">
        <v>0.816</v>
      </c>
      <c r="C42" s="39">
        <v>0.0</v>
      </c>
      <c r="D42" s="57">
        <f t="shared" si="1"/>
        <v>0</v>
      </c>
      <c r="E42" s="49"/>
      <c r="F42" s="49"/>
      <c r="G42" s="49"/>
      <c r="H42" s="42">
        <f t="shared" si="2"/>
        <v>0</v>
      </c>
      <c r="I42" s="42">
        <f t="shared" si="3"/>
        <v>0</v>
      </c>
      <c r="J42" s="39">
        <f t="shared" si="4"/>
        <v>0</v>
      </c>
      <c r="K42" s="39">
        <f t="shared" si="5"/>
        <v>0</v>
      </c>
      <c r="L42" s="49">
        <f t="shared" si="6"/>
        <v>0</v>
      </c>
      <c r="M42" s="45">
        <f t="shared" si="7"/>
        <v>0</v>
      </c>
      <c r="N42" s="66"/>
      <c r="O42" s="66"/>
      <c r="P42" s="66"/>
      <c r="Q42" s="66"/>
      <c r="R42" s="66"/>
      <c r="S42" s="66"/>
      <c r="T42" s="66"/>
      <c r="U42" s="66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119"/>
      <c r="AJ42" s="47"/>
      <c r="AK42" s="47"/>
      <c r="AL42" s="119"/>
      <c r="AM42" s="47"/>
      <c r="AN42" s="47"/>
      <c r="AO42" s="47"/>
      <c r="AP42" s="47"/>
      <c r="AQ42" s="47"/>
      <c r="AR42" s="48"/>
      <c r="AS42" s="37">
        <f t="shared" si="8"/>
        <v>0</v>
      </c>
    </row>
    <row r="43" ht="15.75" customHeight="1">
      <c r="A43" s="86" t="str">
        <f>Hub!A43</f>
        <v>KURKURE TOOFANI MIRCHI 17G 17X48</v>
      </c>
      <c r="B43" s="55">
        <v>0.816</v>
      </c>
      <c r="C43" s="39">
        <v>0.0</v>
      </c>
      <c r="D43" s="57">
        <f t="shared" si="1"/>
        <v>0</v>
      </c>
      <c r="E43" s="49"/>
      <c r="F43" s="49"/>
      <c r="G43" s="49"/>
      <c r="H43" s="42">
        <f t="shared" si="2"/>
        <v>0</v>
      </c>
      <c r="I43" s="42">
        <f t="shared" si="3"/>
        <v>0</v>
      </c>
      <c r="J43" s="39">
        <f t="shared" si="4"/>
        <v>0</v>
      </c>
      <c r="K43" s="39">
        <f t="shared" si="5"/>
        <v>0</v>
      </c>
      <c r="L43" s="49">
        <f t="shared" si="6"/>
        <v>0</v>
      </c>
      <c r="M43" s="45">
        <f t="shared" si="7"/>
        <v>0</v>
      </c>
      <c r="N43" s="66"/>
      <c r="O43" s="66"/>
      <c r="P43" s="66"/>
      <c r="Q43" s="66"/>
      <c r="R43" s="66"/>
      <c r="S43" s="66"/>
      <c r="T43" s="66"/>
      <c r="U43" s="66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119"/>
      <c r="AJ43" s="47"/>
      <c r="AK43" s="47"/>
      <c r="AL43" s="119"/>
      <c r="AM43" s="47"/>
      <c r="AN43" s="47"/>
      <c r="AO43" s="47"/>
      <c r="AP43" s="47"/>
      <c r="AQ43" s="47"/>
      <c r="AR43" s="47"/>
      <c r="AS43" s="133">
        <f t="shared" si="8"/>
        <v>0</v>
      </c>
    </row>
    <row r="44" ht="15.75" customHeight="1">
      <c r="A44" s="24" t="str">
        <f>Hub!A44</f>
        <v>KURKURE CHUTNEY CHASKA 38X24 M</v>
      </c>
      <c r="B44" s="55">
        <v>0.912</v>
      </c>
      <c r="C44" s="39">
        <v>0.0</v>
      </c>
      <c r="D44" s="57">
        <f t="shared" si="1"/>
        <v>0</v>
      </c>
      <c r="E44" s="49"/>
      <c r="F44" s="41"/>
      <c r="G44" s="49"/>
      <c r="H44" s="42">
        <f t="shared" si="2"/>
        <v>0</v>
      </c>
      <c r="I44" s="42">
        <f t="shared" si="3"/>
        <v>0</v>
      </c>
      <c r="J44" s="39">
        <f t="shared" si="4"/>
        <v>0</v>
      </c>
      <c r="K44" s="39">
        <f t="shared" si="5"/>
        <v>0</v>
      </c>
      <c r="L44" s="49">
        <f t="shared" si="6"/>
        <v>0</v>
      </c>
      <c r="M44" s="45">
        <f t="shared" si="7"/>
        <v>0</v>
      </c>
      <c r="N44" s="66"/>
      <c r="O44" s="66"/>
      <c r="P44" s="66"/>
      <c r="Q44" s="66"/>
      <c r="R44" s="66"/>
      <c r="S44" s="66"/>
      <c r="T44" s="66"/>
      <c r="U44" s="66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119"/>
      <c r="AJ44" s="47"/>
      <c r="AK44" s="47"/>
      <c r="AL44" s="119"/>
      <c r="AM44" s="47"/>
      <c r="AN44" s="47"/>
      <c r="AO44" s="47"/>
      <c r="AP44" s="47"/>
      <c r="AQ44" s="47"/>
      <c r="AR44" s="48"/>
      <c r="AS44" s="136">
        <f t="shared" si="8"/>
        <v>0</v>
      </c>
    </row>
    <row r="45" ht="15.75" customHeight="1">
      <c r="A45" s="24" t="str">
        <f>Hub!A45</f>
        <v>KURKURE RED CHILI 38G 38X24</v>
      </c>
      <c r="B45" s="55">
        <v>0.912</v>
      </c>
      <c r="C45" s="39">
        <v>0.0</v>
      </c>
      <c r="D45" s="57">
        <f t="shared" si="1"/>
        <v>0</v>
      </c>
      <c r="E45" s="49"/>
      <c r="F45" s="49"/>
      <c r="G45" s="49"/>
      <c r="H45" s="42">
        <f t="shared" si="2"/>
        <v>0</v>
      </c>
      <c r="I45" s="42">
        <f t="shared" si="3"/>
        <v>0</v>
      </c>
      <c r="J45" s="39">
        <f t="shared" si="4"/>
        <v>0</v>
      </c>
      <c r="K45" s="39">
        <f t="shared" si="5"/>
        <v>0</v>
      </c>
      <c r="L45" s="49">
        <f t="shared" si="6"/>
        <v>0</v>
      </c>
      <c r="M45" s="45">
        <f t="shared" si="7"/>
        <v>0</v>
      </c>
      <c r="N45" s="66"/>
      <c r="O45" s="66"/>
      <c r="P45" s="66"/>
      <c r="Q45" s="66"/>
      <c r="R45" s="66"/>
      <c r="S45" s="66"/>
      <c r="T45" s="66"/>
      <c r="U45" s="66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119"/>
      <c r="AJ45" s="47"/>
      <c r="AK45" s="47"/>
      <c r="AL45" s="119"/>
      <c r="AM45" s="47"/>
      <c r="AN45" s="47"/>
      <c r="AO45" s="47"/>
      <c r="AP45" s="47"/>
      <c r="AQ45" s="47"/>
      <c r="AR45" s="47"/>
      <c r="AS45" s="116">
        <f t="shared" si="8"/>
        <v>0</v>
      </c>
    </row>
    <row r="46" ht="15.75" customHeight="1">
      <c r="A46" s="86" t="str">
        <f>Hub!A46</f>
        <v>KURKURE TOOFANI MIRCHI 37G 37X24</v>
      </c>
      <c r="B46" s="55">
        <v>0.912</v>
      </c>
      <c r="C46" s="39">
        <v>0.0</v>
      </c>
      <c r="D46" s="57">
        <f t="shared" si="1"/>
        <v>0</v>
      </c>
      <c r="E46" s="49"/>
      <c r="F46" s="49"/>
      <c r="G46" s="49"/>
      <c r="H46" s="42">
        <f t="shared" si="2"/>
        <v>0</v>
      </c>
      <c r="I46" s="42">
        <f t="shared" si="3"/>
        <v>0</v>
      </c>
      <c r="J46" s="39">
        <f t="shared" si="4"/>
        <v>0</v>
      </c>
      <c r="K46" s="39">
        <f t="shared" si="5"/>
        <v>0</v>
      </c>
      <c r="L46" s="49">
        <f t="shared" si="6"/>
        <v>0</v>
      </c>
      <c r="M46" s="45">
        <f t="shared" si="7"/>
        <v>0</v>
      </c>
      <c r="N46" s="66"/>
      <c r="O46" s="66"/>
      <c r="P46" s="66"/>
      <c r="Q46" s="66"/>
      <c r="R46" s="66"/>
      <c r="S46" s="66"/>
      <c r="T46" s="66"/>
      <c r="U46" s="66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119"/>
      <c r="AJ46" s="47"/>
      <c r="AK46" s="47"/>
      <c r="AL46" s="119"/>
      <c r="AM46" s="47"/>
      <c r="AN46" s="47"/>
      <c r="AO46" s="47"/>
      <c r="AP46" s="47"/>
      <c r="AQ46" s="47"/>
      <c r="AR46" s="47"/>
      <c r="AS46" s="37">
        <f t="shared" si="8"/>
        <v>0</v>
      </c>
    </row>
    <row r="47" ht="15.75" customHeight="1">
      <c r="A47" s="24" t="str">
        <f>Hub!A47</f>
        <v>KURKURE CHUTNEY CHASKA 62G 62X24 M</v>
      </c>
      <c r="B47" s="55">
        <v>1.488</v>
      </c>
      <c r="C47" s="39">
        <v>0.0</v>
      </c>
      <c r="D47" s="57">
        <f t="shared" si="1"/>
        <v>0</v>
      </c>
      <c r="E47" s="41"/>
      <c r="F47" s="49"/>
      <c r="G47" s="49"/>
      <c r="H47" s="42">
        <f t="shared" si="2"/>
        <v>0</v>
      </c>
      <c r="I47" s="42">
        <f t="shared" si="3"/>
        <v>0</v>
      </c>
      <c r="J47" s="39">
        <f t="shared" si="4"/>
        <v>0</v>
      </c>
      <c r="K47" s="39">
        <f t="shared" si="5"/>
        <v>0</v>
      </c>
      <c r="L47" s="49">
        <f t="shared" si="6"/>
        <v>0</v>
      </c>
      <c r="M47" s="45">
        <f t="shared" si="7"/>
        <v>0</v>
      </c>
      <c r="N47" s="66"/>
      <c r="O47" s="66"/>
      <c r="P47" s="66"/>
      <c r="Q47" s="66"/>
      <c r="R47" s="66"/>
      <c r="S47" s="66"/>
      <c r="T47" s="66"/>
      <c r="U47" s="66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119"/>
      <c r="AJ47" s="47"/>
      <c r="AK47" s="47"/>
      <c r="AL47" s="119"/>
      <c r="AM47" s="47"/>
      <c r="AN47" s="47"/>
      <c r="AO47" s="47"/>
      <c r="AP47" s="47"/>
      <c r="AQ47" s="47"/>
      <c r="AR47" s="47"/>
      <c r="AS47" s="37">
        <f t="shared" si="8"/>
        <v>0</v>
      </c>
    </row>
    <row r="48" ht="15.75" customHeight="1">
      <c r="A48" s="24" t="str">
        <f>Hub!A48</f>
        <v>KURKURE RED CHILLI 62G 62X24</v>
      </c>
      <c r="B48" s="55">
        <v>1.488</v>
      </c>
      <c r="C48" s="39">
        <v>0.0</v>
      </c>
      <c r="D48" s="57">
        <f t="shared" si="1"/>
        <v>0</v>
      </c>
      <c r="E48" s="49"/>
      <c r="F48" s="49"/>
      <c r="G48" s="49"/>
      <c r="H48" s="42">
        <f t="shared" si="2"/>
        <v>0</v>
      </c>
      <c r="I48" s="42">
        <f t="shared" si="3"/>
        <v>0</v>
      </c>
      <c r="J48" s="39">
        <f t="shared" si="4"/>
        <v>0</v>
      </c>
      <c r="K48" s="39">
        <f t="shared" si="5"/>
        <v>0</v>
      </c>
      <c r="L48" s="49">
        <f t="shared" si="6"/>
        <v>0</v>
      </c>
      <c r="M48" s="45">
        <f t="shared" si="7"/>
        <v>0</v>
      </c>
      <c r="N48" s="66"/>
      <c r="O48" s="66"/>
      <c r="P48" s="66"/>
      <c r="Q48" s="66"/>
      <c r="R48" s="66"/>
      <c r="S48" s="66"/>
      <c r="T48" s="66"/>
      <c r="U48" s="66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119"/>
      <c r="AJ48" s="47"/>
      <c r="AK48" s="47"/>
      <c r="AL48" s="119"/>
      <c r="AM48" s="47"/>
      <c r="AN48" s="47"/>
      <c r="AO48" s="47"/>
      <c r="AP48" s="47"/>
      <c r="AQ48" s="47"/>
      <c r="AR48" s="47"/>
      <c r="AS48" s="135">
        <f t="shared" si="8"/>
        <v>0</v>
      </c>
    </row>
    <row r="49" ht="15.75" customHeight="1">
      <c r="A49" s="24" t="str">
        <f>Hub!A49</f>
        <v>KURKURE CHATNI CHASKA 110G 110X12</v>
      </c>
      <c r="B49" s="55">
        <v>1.32</v>
      </c>
      <c r="C49" s="39">
        <v>0.0</v>
      </c>
      <c r="D49" s="57">
        <f t="shared" si="1"/>
        <v>0</v>
      </c>
      <c r="E49" s="49"/>
      <c r="F49" s="49"/>
      <c r="G49" s="49"/>
      <c r="H49" s="42">
        <f t="shared" si="2"/>
        <v>0</v>
      </c>
      <c r="I49" s="42">
        <f t="shared" si="3"/>
        <v>0</v>
      </c>
      <c r="J49" s="39">
        <f t="shared" si="4"/>
        <v>0</v>
      </c>
      <c r="K49" s="39">
        <f t="shared" si="5"/>
        <v>0</v>
      </c>
      <c r="L49" s="49">
        <f t="shared" si="6"/>
        <v>0</v>
      </c>
      <c r="M49" s="45">
        <f t="shared" si="7"/>
        <v>0</v>
      </c>
      <c r="N49" s="66"/>
      <c r="O49" s="66"/>
      <c r="P49" s="66"/>
      <c r="Q49" s="66"/>
      <c r="R49" s="66"/>
      <c r="S49" s="66"/>
      <c r="T49" s="66"/>
      <c r="U49" s="66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119"/>
      <c r="AJ49" s="47"/>
      <c r="AK49" s="47"/>
      <c r="AL49" s="119"/>
      <c r="AM49" s="47"/>
      <c r="AN49" s="47"/>
      <c r="AO49" s="47"/>
      <c r="AP49" s="47"/>
      <c r="AQ49" s="47"/>
      <c r="AR49" s="48"/>
      <c r="AS49" s="136">
        <f t="shared" si="8"/>
        <v>0</v>
      </c>
    </row>
    <row r="50" ht="15.75" customHeight="1">
      <c r="A50" s="24" t="str">
        <f>Hub!A50</f>
        <v>KURKURE RED CHILLI 110G 110X12</v>
      </c>
      <c r="B50" s="55">
        <v>1.32</v>
      </c>
      <c r="C50" s="39">
        <v>0.0</v>
      </c>
      <c r="D50" s="57">
        <f t="shared" si="1"/>
        <v>0</v>
      </c>
      <c r="E50" s="49"/>
      <c r="F50" s="49"/>
      <c r="G50" s="49"/>
      <c r="H50" s="42">
        <f t="shared" si="2"/>
        <v>0</v>
      </c>
      <c r="I50" s="42">
        <f t="shared" si="3"/>
        <v>0</v>
      </c>
      <c r="J50" s="39">
        <f t="shared" si="4"/>
        <v>0</v>
      </c>
      <c r="K50" s="39">
        <f t="shared" si="5"/>
        <v>0</v>
      </c>
      <c r="L50" s="49">
        <f t="shared" si="6"/>
        <v>0</v>
      </c>
      <c r="M50" s="45">
        <f t="shared" si="7"/>
        <v>0</v>
      </c>
      <c r="N50" s="66"/>
      <c r="O50" s="66"/>
      <c r="P50" s="66"/>
      <c r="Q50" s="66"/>
      <c r="R50" s="66"/>
      <c r="S50" s="66"/>
      <c r="T50" s="66"/>
      <c r="U50" s="66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119"/>
      <c r="AJ50" s="47"/>
      <c r="AK50" s="47"/>
      <c r="AL50" s="119"/>
      <c r="AM50" s="47"/>
      <c r="AN50" s="47"/>
      <c r="AO50" s="47"/>
      <c r="AP50" s="47"/>
      <c r="AQ50" s="47"/>
      <c r="AR50" s="47"/>
      <c r="AS50" s="116">
        <f t="shared" si="8"/>
        <v>0</v>
      </c>
    </row>
    <row r="51" ht="15.75" customHeight="1">
      <c r="A51" s="88" t="str">
        <f>Hub!A51</f>
        <v>KURKURE NIMKO MIX 10G 10X80</v>
      </c>
      <c r="B51" s="55">
        <v>0.8</v>
      </c>
      <c r="C51" s="39">
        <v>0.0</v>
      </c>
      <c r="D51" s="57">
        <f t="shared" si="1"/>
        <v>0</v>
      </c>
      <c r="E51" s="49"/>
      <c r="F51" s="49"/>
      <c r="G51" s="49"/>
      <c r="H51" s="42">
        <f t="shared" si="2"/>
        <v>0</v>
      </c>
      <c r="I51" s="42">
        <f t="shared" si="3"/>
        <v>0</v>
      </c>
      <c r="J51" s="39">
        <f t="shared" si="4"/>
        <v>0</v>
      </c>
      <c r="K51" s="39">
        <f t="shared" si="5"/>
        <v>0</v>
      </c>
      <c r="L51" s="49">
        <f t="shared" si="6"/>
        <v>0</v>
      </c>
      <c r="M51" s="45">
        <f t="shared" si="7"/>
        <v>0</v>
      </c>
      <c r="N51" s="66"/>
      <c r="O51" s="66"/>
      <c r="P51" s="66"/>
      <c r="Q51" s="66"/>
      <c r="R51" s="66"/>
      <c r="S51" s="66"/>
      <c r="T51" s="66"/>
      <c r="U51" s="66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119"/>
      <c r="AJ51" s="47"/>
      <c r="AK51" s="47"/>
      <c r="AL51" s="119"/>
      <c r="AM51" s="47"/>
      <c r="AN51" s="47"/>
      <c r="AO51" s="47"/>
      <c r="AP51" s="47"/>
      <c r="AQ51" s="47"/>
      <c r="AR51" s="47"/>
      <c r="AS51" s="37">
        <f t="shared" si="8"/>
        <v>0</v>
      </c>
    </row>
    <row r="52" ht="15.75" customHeight="1">
      <c r="A52" s="88" t="str">
        <f>Hub!A52</f>
        <v>KURKURE NIMKO MIX 23G 23X48</v>
      </c>
      <c r="B52" s="55">
        <v>1.104</v>
      </c>
      <c r="C52" s="39">
        <v>0.0</v>
      </c>
      <c r="D52" s="57">
        <f t="shared" si="1"/>
        <v>0</v>
      </c>
      <c r="E52" s="49"/>
      <c r="F52" s="49"/>
      <c r="G52" s="49"/>
      <c r="H52" s="42">
        <f t="shared" si="2"/>
        <v>0</v>
      </c>
      <c r="I52" s="42">
        <f t="shared" si="3"/>
        <v>0</v>
      </c>
      <c r="J52" s="39">
        <f t="shared" si="4"/>
        <v>0</v>
      </c>
      <c r="K52" s="39">
        <f t="shared" si="5"/>
        <v>0</v>
      </c>
      <c r="L52" s="49">
        <f t="shared" si="6"/>
        <v>0</v>
      </c>
      <c r="M52" s="45">
        <f t="shared" si="7"/>
        <v>0</v>
      </c>
      <c r="N52" s="66"/>
      <c r="O52" s="66"/>
      <c r="P52" s="66"/>
      <c r="Q52" s="66"/>
      <c r="R52" s="66"/>
      <c r="S52" s="66"/>
      <c r="T52" s="66"/>
      <c r="U52" s="66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119"/>
      <c r="AJ52" s="47"/>
      <c r="AK52" s="47"/>
      <c r="AL52" s="119"/>
      <c r="AM52" s="47"/>
      <c r="AN52" s="47"/>
      <c r="AO52" s="47"/>
      <c r="AP52" s="47"/>
      <c r="AQ52" s="47"/>
      <c r="AR52" s="47"/>
      <c r="AS52" s="37">
        <f t="shared" si="8"/>
        <v>0</v>
      </c>
    </row>
    <row r="53" ht="15.75" customHeight="1">
      <c r="A53" s="88" t="str">
        <f>Hub!A53</f>
        <v>KURKURE NIMKO MIX 36G 36X48</v>
      </c>
      <c r="B53" s="55">
        <v>1.728</v>
      </c>
      <c r="C53" s="39">
        <v>0.0</v>
      </c>
      <c r="D53" s="57">
        <f t="shared" si="1"/>
        <v>0</v>
      </c>
      <c r="E53" s="49"/>
      <c r="F53" s="49"/>
      <c r="G53" s="49"/>
      <c r="H53" s="42">
        <f t="shared" si="2"/>
        <v>0</v>
      </c>
      <c r="I53" s="42">
        <f t="shared" si="3"/>
        <v>0</v>
      </c>
      <c r="J53" s="39">
        <f t="shared" si="4"/>
        <v>0</v>
      </c>
      <c r="K53" s="39">
        <f t="shared" si="5"/>
        <v>0</v>
      </c>
      <c r="L53" s="49">
        <f t="shared" si="6"/>
        <v>0</v>
      </c>
      <c r="M53" s="45">
        <f t="shared" si="7"/>
        <v>0</v>
      </c>
      <c r="N53" s="66"/>
      <c r="O53" s="66"/>
      <c r="P53" s="66"/>
      <c r="Q53" s="66"/>
      <c r="R53" s="66"/>
      <c r="S53" s="66"/>
      <c r="T53" s="66"/>
      <c r="U53" s="66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119"/>
      <c r="AJ53" s="47"/>
      <c r="AK53" s="47"/>
      <c r="AL53" s="119"/>
      <c r="AM53" s="47"/>
      <c r="AN53" s="47"/>
      <c r="AO53" s="47"/>
      <c r="AP53" s="47"/>
      <c r="AQ53" s="47"/>
      <c r="AR53" s="47"/>
      <c r="AS53" s="135">
        <f t="shared" si="8"/>
        <v>0</v>
      </c>
    </row>
    <row r="54" ht="15.75" customHeight="1">
      <c r="A54" s="88" t="str">
        <f>Hub!A54</f>
        <v>KURKURE NIMKO MIX 65G 65X16</v>
      </c>
      <c r="B54" s="55">
        <v>1.04</v>
      </c>
      <c r="C54" s="39">
        <v>0.0</v>
      </c>
      <c r="D54" s="57">
        <f t="shared" si="1"/>
        <v>0</v>
      </c>
      <c r="E54" s="49"/>
      <c r="F54" s="49"/>
      <c r="G54" s="49"/>
      <c r="H54" s="42">
        <f t="shared" si="2"/>
        <v>0</v>
      </c>
      <c r="I54" s="42">
        <f t="shared" si="3"/>
        <v>0</v>
      </c>
      <c r="J54" s="39">
        <f t="shared" si="4"/>
        <v>0</v>
      </c>
      <c r="K54" s="39">
        <f t="shared" si="5"/>
        <v>0</v>
      </c>
      <c r="L54" s="49">
        <f t="shared" si="6"/>
        <v>0</v>
      </c>
      <c r="M54" s="45">
        <f t="shared" si="7"/>
        <v>0</v>
      </c>
      <c r="N54" s="66"/>
      <c r="O54" s="66"/>
      <c r="P54" s="66"/>
      <c r="Q54" s="66"/>
      <c r="R54" s="66"/>
      <c r="S54" s="66"/>
      <c r="T54" s="66"/>
      <c r="U54" s="66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119"/>
      <c r="AJ54" s="47"/>
      <c r="AK54" s="47"/>
      <c r="AL54" s="119"/>
      <c r="AM54" s="47"/>
      <c r="AN54" s="47"/>
      <c r="AO54" s="47"/>
      <c r="AP54" s="47"/>
      <c r="AQ54" s="47"/>
      <c r="AR54" s="48"/>
      <c r="AS54" s="37">
        <f t="shared" si="8"/>
        <v>0</v>
      </c>
    </row>
    <row r="55" ht="15.75" customHeight="1">
      <c r="A55" s="88" t="str">
        <f>Hub!A55</f>
        <v>KURKURE NIMKO MIX 140G 140X12</v>
      </c>
      <c r="B55" s="55">
        <v>1.68</v>
      </c>
      <c r="C55" s="39">
        <v>0.0</v>
      </c>
      <c r="D55" s="57">
        <f t="shared" si="1"/>
        <v>0</v>
      </c>
      <c r="E55" s="49"/>
      <c r="F55" s="49"/>
      <c r="G55" s="49"/>
      <c r="H55" s="42">
        <f t="shared" si="2"/>
        <v>0</v>
      </c>
      <c r="I55" s="42">
        <f t="shared" si="3"/>
        <v>0</v>
      </c>
      <c r="J55" s="39">
        <f t="shared" si="4"/>
        <v>0</v>
      </c>
      <c r="K55" s="39">
        <f t="shared" si="5"/>
        <v>0</v>
      </c>
      <c r="L55" s="49">
        <f t="shared" si="6"/>
        <v>0</v>
      </c>
      <c r="M55" s="45">
        <f t="shared" si="7"/>
        <v>0</v>
      </c>
      <c r="N55" s="66"/>
      <c r="O55" s="66"/>
      <c r="P55" s="66"/>
      <c r="Q55" s="66"/>
      <c r="R55" s="66"/>
      <c r="S55" s="66"/>
      <c r="T55" s="66"/>
      <c r="U55" s="66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119"/>
      <c r="AJ55" s="47"/>
      <c r="AK55" s="47"/>
      <c r="AL55" s="119"/>
      <c r="AM55" s="47"/>
      <c r="AN55" s="47"/>
      <c r="AO55" s="47"/>
      <c r="AP55" s="47"/>
      <c r="AQ55" s="47"/>
      <c r="AR55" s="47"/>
      <c r="AS55" s="116">
        <f t="shared" si="8"/>
        <v>0</v>
      </c>
    </row>
    <row r="56" ht="15.75" customHeight="1">
      <c r="A56" s="24" t="str">
        <f>Hub!A56</f>
        <v>CHEETOS BITES CHKN VEG 6G 6X96 M</v>
      </c>
      <c r="B56" s="55">
        <v>0.576</v>
      </c>
      <c r="C56" s="39">
        <v>0.0</v>
      </c>
      <c r="D56" s="57">
        <f t="shared" si="1"/>
        <v>0</v>
      </c>
      <c r="E56" s="49"/>
      <c r="F56" s="49"/>
      <c r="G56" s="49"/>
      <c r="H56" s="42">
        <f t="shared" si="2"/>
        <v>0</v>
      </c>
      <c r="I56" s="42">
        <f t="shared" si="3"/>
        <v>0</v>
      </c>
      <c r="J56" s="39">
        <f t="shared" si="4"/>
        <v>0</v>
      </c>
      <c r="K56" s="39">
        <f t="shared" si="5"/>
        <v>0</v>
      </c>
      <c r="L56" s="49">
        <f t="shared" si="6"/>
        <v>0</v>
      </c>
      <c r="M56" s="45">
        <f t="shared" si="7"/>
        <v>0</v>
      </c>
      <c r="N56" s="66"/>
      <c r="O56" s="66"/>
      <c r="P56" s="66"/>
      <c r="Q56" s="66"/>
      <c r="R56" s="66"/>
      <c r="S56" s="66"/>
      <c r="T56" s="66"/>
      <c r="U56" s="66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119"/>
      <c r="AJ56" s="47"/>
      <c r="AK56" s="47"/>
      <c r="AL56" s="119"/>
      <c r="AM56" s="47"/>
      <c r="AN56" s="47"/>
      <c r="AO56" s="47"/>
      <c r="AP56" s="47"/>
      <c r="AQ56" s="47"/>
      <c r="AR56" s="47"/>
      <c r="AS56" s="37">
        <f t="shared" si="8"/>
        <v>0</v>
      </c>
    </row>
    <row r="57" ht="15.75" customHeight="1">
      <c r="A57" s="24" t="str">
        <f>Hub!A57</f>
        <v>CHEETOS X&amp;O 13 gm 13X48</v>
      </c>
      <c r="B57" s="55">
        <v>0.624</v>
      </c>
      <c r="C57" s="39">
        <v>0.0</v>
      </c>
      <c r="D57" s="57">
        <f t="shared" si="1"/>
        <v>0</v>
      </c>
      <c r="E57" s="41"/>
      <c r="F57" s="49"/>
      <c r="G57" s="49"/>
      <c r="H57" s="42">
        <f t="shared" si="2"/>
        <v>0</v>
      </c>
      <c r="I57" s="42">
        <f t="shared" si="3"/>
        <v>0</v>
      </c>
      <c r="J57" s="39">
        <f t="shared" si="4"/>
        <v>0</v>
      </c>
      <c r="K57" s="39">
        <f t="shared" si="5"/>
        <v>0</v>
      </c>
      <c r="L57" s="49">
        <f t="shared" si="6"/>
        <v>0</v>
      </c>
      <c r="M57" s="45">
        <f t="shared" si="7"/>
        <v>0</v>
      </c>
      <c r="N57" s="66"/>
      <c r="O57" s="66"/>
      <c r="P57" s="66"/>
      <c r="Q57" s="66"/>
      <c r="R57" s="66"/>
      <c r="S57" s="66"/>
      <c r="T57" s="66"/>
      <c r="U57" s="66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119"/>
      <c r="AJ57" s="47"/>
      <c r="AK57" s="47"/>
      <c r="AL57" s="119"/>
      <c r="AM57" s="47"/>
      <c r="AN57" s="47"/>
      <c r="AO57" s="47"/>
      <c r="AP57" s="47"/>
      <c r="AQ57" s="47"/>
      <c r="AR57" s="47"/>
      <c r="AS57" s="37">
        <f t="shared" si="8"/>
        <v>0</v>
      </c>
    </row>
    <row r="58" ht="15.75" customHeight="1">
      <c r="A58" s="24" t="str">
        <f>Hub!A58</f>
        <v>CHEETOS PUFF KETCHUP 13G 13X48 M</v>
      </c>
      <c r="B58" s="55">
        <v>0.696</v>
      </c>
      <c r="C58" s="39">
        <v>0.0</v>
      </c>
      <c r="D58" s="57">
        <f t="shared" si="1"/>
        <v>0</v>
      </c>
      <c r="E58" s="49"/>
      <c r="F58" s="49"/>
      <c r="G58" s="49"/>
      <c r="H58" s="42">
        <f t="shared" si="2"/>
        <v>0</v>
      </c>
      <c r="I58" s="42">
        <f t="shared" si="3"/>
        <v>0</v>
      </c>
      <c r="J58" s="39">
        <f t="shared" si="4"/>
        <v>0</v>
      </c>
      <c r="K58" s="39">
        <f t="shared" si="5"/>
        <v>0</v>
      </c>
      <c r="L58" s="49">
        <f t="shared" si="6"/>
        <v>0</v>
      </c>
      <c r="M58" s="45">
        <f t="shared" si="7"/>
        <v>0</v>
      </c>
      <c r="N58" s="66"/>
      <c r="O58" s="66"/>
      <c r="P58" s="66"/>
      <c r="Q58" s="66"/>
      <c r="R58" s="66"/>
      <c r="S58" s="66"/>
      <c r="T58" s="66"/>
      <c r="U58" s="66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119"/>
      <c r="AJ58" s="47"/>
      <c r="AK58" s="47"/>
      <c r="AL58" s="119"/>
      <c r="AM58" s="47"/>
      <c r="AN58" s="47"/>
      <c r="AO58" s="47"/>
      <c r="AP58" s="47"/>
      <c r="AQ58" s="47"/>
      <c r="AR58" s="47"/>
      <c r="AS58" s="37">
        <f t="shared" si="8"/>
        <v>0</v>
      </c>
    </row>
    <row r="59" ht="15.75" customHeight="1">
      <c r="A59" s="24" t="str">
        <f>Hub!A59</f>
        <v>CHEETOS OS CHEESE 13G 13X48 M</v>
      </c>
      <c r="B59" s="55">
        <v>0.624</v>
      </c>
      <c r="C59" s="39">
        <v>0.0</v>
      </c>
      <c r="D59" s="57">
        <f t="shared" si="1"/>
        <v>0</v>
      </c>
      <c r="E59" s="49"/>
      <c r="F59" s="49"/>
      <c r="G59" s="49"/>
      <c r="H59" s="42">
        <f t="shared" si="2"/>
        <v>0</v>
      </c>
      <c r="I59" s="42">
        <f t="shared" si="3"/>
        <v>0</v>
      </c>
      <c r="J59" s="39">
        <f t="shared" si="4"/>
        <v>0</v>
      </c>
      <c r="K59" s="39">
        <f t="shared" si="5"/>
        <v>0</v>
      </c>
      <c r="L59" s="49">
        <f t="shared" si="6"/>
        <v>0</v>
      </c>
      <c r="M59" s="45">
        <f t="shared" si="7"/>
        <v>0</v>
      </c>
      <c r="N59" s="66"/>
      <c r="O59" s="66"/>
      <c r="P59" s="66"/>
      <c r="Q59" s="66"/>
      <c r="R59" s="66"/>
      <c r="S59" s="66"/>
      <c r="T59" s="66"/>
      <c r="U59" s="66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119"/>
      <c r="AI59" s="119"/>
      <c r="AJ59" s="119"/>
      <c r="AK59" s="119"/>
      <c r="AL59" s="119"/>
      <c r="AM59" s="119"/>
      <c r="AN59" s="47"/>
      <c r="AO59" s="47"/>
      <c r="AP59" s="47"/>
      <c r="AQ59" s="47"/>
      <c r="AR59" s="47"/>
      <c r="AS59" s="37">
        <f t="shared" si="8"/>
        <v>0</v>
      </c>
    </row>
    <row r="60" ht="15.75" customHeight="1">
      <c r="A60" s="24" t="str">
        <f>Hub!A60</f>
        <v>CHEETOS BITES CHKN VEG 14G 14X48 M</v>
      </c>
      <c r="B60" s="55">
        <v>0.672</v>
      </c>
      <c r="C60" s="39">
        <v>0.0</v>
      </c>
      <c r="D60" s="57">
        <f t="shared" si="1"/>
        <v>0</v>
      </c>
      <c r="E60" s="49"/>
      <c r="F60" s="49"/>
      <c r="G60" s="49"/>
      <c r="H60" s="42">
        <f t="shared" si="2"/>
        <v>0</v>
      </c>
      <c r="I60" s="42">
        <f t="shared" si="3"/>
        <v>0</v>
      </c>
      <c r="J60" s="39">
        <f t="shared" si="4"/>
        <v>0</v>
      </c>
      <c r="K60" s="39">
        <f t="shared" si="5"/>
        <v>0</v>
      </c>
      <c r="L60" s="49">
        <f t="shared" si="6"/>
        <v>0</v>
      </c>
      <c r="M60" s="45">
        <f t="shared" si="7"/>
        <v>0</v>
      </c>
      <c r="N60" s="66"/>
      <c r="O60" s="66"/>
      <c r="P60" s="66"/>
      <c r="Q60" s="66"/>
      <c r="R60" s="66"/>
      <c r="S60" s="66"/>
      <c r="T60" s="66"/>
      <c r="U60" s="66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119"/>
      <c r="AI60" s="119"/>
      <c r="AJ60" s="119"/>
      <c r="AK60" s="119"/>
      <c r="AL60" s="119"/>
      <c r="AM60" s="119"/>
      <c r="AN60" s="47"/>
      <c r="AO60" s="47"/>
      <c r="AP60" s="47"/>
      <c r="AQ60" s="47"/>
      <c r="AR60" s="47"/>
      <c r="AS60" s="37">
        <f t="shared" si="8"/>
        <v>0</v>
      </c>
    </row>
    <row r="61" ht="15.75" customHeight="1">
      <c r="A61" s="24" t="str">
        <f>Hub!A61</f>
        <v>CHEETOS BITES CHKN VEG  29G 29X24</v>
      </c>
      <c r="B61" s="55">
        <v>0.696</v>
      </c>
      <c r="C61" s="39">
        <v>0.0</v>
      </c>
      <c r="D61" s="57">
        <f t="shared" si="1"/>
        <v>0</v>
      </c>
      <c r="E61" s="49"/>
      <c r="F61" s="49"/>
      <c r="G61" s="49"/>
      <c r="H61" s="42">
        <f t="shared" si="2"/>
        <v>0</v>
      </c>
      <c r="I61" s="42">
        <f t="shared" si="3"/>
        <v>0</v>
      </c>
      <c r="J61" s="39">
        <f t="shared" si="4"/>
        <v>0</v>
      </c>
      <c r="K61" s="39">
        <f t="shared" si="5"/>
        <v>0</v>
      </c>
      <c r="L61" s="49">
        <f t="shared" si="6"/>
        <v>0</v>
      </c>
      <c r="M61" s="45">
        <f t="shared" si="7"/>
        <v>0</v>
      </c>
      <c r="N61" s="66"/>
      <c r="O61" s="66"/>
      <c r="P61" s="66"/>
      <c r="Q61" s="66"/>
      <c r="R61" s="66"/>
      <c r="S61" s="66"/>
      <c r="T61" s="66"/>
      <c r="U61" s="66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119"/>
      <c r="AI61" s="119"/>
      <c r="AJ61" s="119"/>
      <c r="AK61" s="119"/>
      <c r="AL61" s="119"/>
      <c r="AM61" s="119"/>
      <c r="AN61" s="47"/>
      <c r="AO61" s="47"/>
      <c r="AP61" s="47"/>
      <c r="AQ61" s="47"/>
      <c r="AR61" s="47"/>
      <c r="AS61" s="37">
        <f t="shared" si="8"/>
        <v>0</v>
      </c>
    </row>
    <row r="62" ht="15.75" customHeight="1">
      <c r="A62" s="24" t="str">
        <f>Hub!A62</f>
        <v>CHEETOS OS CHEESE 27G 27X36 M</v>
      </c>
      <c r="B62" s="55">
        <v>0.972</v>
      </c>
      <c r="C62" s="39">
        <v>0.0</v>
      </c>
      <c r="D62" s="57">
        <f t="shared" si="1"/>
        <v>0</v>
      </c>
      <c r="E62" s="49"/>
      <c r="F62" s="49"/>
      <c r="G62" s="49"/>
      <c r="H62" s="42">
        <f t="shared" si="2"/>
        <v>0</v>
      </c>
      <c r="I62" s="42">
        <f t="shared" si="3"/>
        <v>0</v>
      </c>
      <c r="J62" s="39">
        <f t="shared" si="4"/>
        <v>0</v>
      </c>
      <c r="K62" s="39">
        <f t="shared" si="5"/>
        <v>0</v>
      </c>
      <c r="L62" s="49">
        <f t="shared" si="6"/>
        <v>0</v>
      </c>
      <c r="M62" s="45">
        <f t="shared" si="7"/>
        <v>0</v>
      </c>
      <c r="N62" s="66"/>
      <c r="O62" s="66"/>
      <c r="P62" s="66"/>
      <c r="Q62" s="66"/>
      <c r="R62" s="66"/>
      <c r="S62" s="66"/>
      <c r="T62" s="66"/>
      <c r="U62" s="66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119"/>
      <c r="AJ62" s="47"/>
      <c r="AK62" s="47"/>
      <c r="AL62" s="119"/>
      <c r="AM62" s="47"/>
      <c r="AN62" s="47"/>
      <c r="AO62" s="47"/>
      <c r="AP62" s="47"/>
      <c r="AQ62" s="47"/>
      <c r="AR62" s="47"/>
      <c r="AS62" s="37">
        <f t="shared" si="8"/>
        <v>0</v>
      </c>
    </row>
    <row r="63" ht="15.75" customHeight="1">
      <c r="A63" s="24" t="str">
        <f>Hub!A63</f>
        <v>CHEETOS CRUN RFH 30G 31X36 M</v>
      </c>
      <c r="B63" s="55">
        <v>1.08</v>
      </c>
      <c r="C63" s="39">
        <v>0.0</v>
      </c>
      <c r="D63" s="57">
        <f t="shared" si="1"/>
        <v>0</v>
      </c>
      <c r="E63" s="49"/>
      <c r="F63" s="49"/>
      <c r="G63" s="49"/>
      <c r="H63" s="42">
        <f t="shared" si="2"/>
        <v>0</v>
      </c>
      <c r="I63" s="42">
        <f t="shared" si="3"/>
        <v>0</v>
      </c>
      <c r="J63" s="39">
        <f t="shared" si="4"/>
        <v>0</v>
      </c>
      <c r="K63" s="39">
        <f t="shared" si="5"/>
        <v>0</v>
      </c>
      <c r="L63" s="49">
        <f t="shared" si="6"/>
        <v>0</v>
      </c>
      <c r="M63" s="45">
        <f t="shared" si="7"/>
        <v>0</v>
      </c>
      <c r="N63" s="66"/>
      <c r="O63" s="66"/>
      <c r="P63" s="66"/>
      <c r="Q63" s="66"/>
      <c r="R63" s="66"/>
      <c r="S63" s="66"/>
      <c r="T63" s="66"/>
      <c r="U63" s="66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119"/>
      <c r="AJ63" s="47"/>
      <c r="AK63" s="47"/>
      <c r="AL63" s="119"/>
      <c r="AM63" s="47"/>
      <c r="AN63" s="47"/>
      <c r="AO63" s="47"/>
      <c r="AP63" s="47"/>
      <c r="AQ63" s="47"/>
      <c r="AR63" s="47"/>
      <c r="AS63" s="135">
        <f t="shared" si="8"/>
        <v>0</v>
      </c>
    </row>
    <row r="64" ht="15.75" customHeight="1">
      <c r="A64" s="24" t="str">
        <f>Hub!A64</f>
        <v>CHEETOS CRUN RFH 75G 75X12 </v>
      </c>
      <c r="B64" s="55">
        <v>0.9</v>
      </c>
      <c r="C64" s="39">
        <v>0.0</v>
      </c>
      <c r="D64" s="57">
        <f t="shared" si="1"/>
        <v>0</v>
      </c>
      <c r="E64" s="49"/>
      <c r="F64" s="49"/>
      <c r="G64" s="49"/>
      <c r="H64" s="42">
        <f t="shared" si="2"/>
        <v>0</v>
      </c>
      <c r="I64" s="42">
        <f t="shared" si="3"/>
        <v>0</v>
      </c>
      <c r="J64" s="39">
        <f t="shared" si="4"/>
        <v>0</v>
      </c>
      <c r="K64" s="39">
        <f t="shared" si="5"/>
        <v>0</v>
      </c>
      <c r="L64" s="49">
        <f t="shared" si="6"/>
        <v>0</v>
      </c>
      <c r="M64" s="45">
        <f t="shared" si="7"/>
        <v>0</v>
      </c>
      <c r="N64" s="66"/>
      <c r="O64" s="66"/>
      <c r="P64" s="66"/>
      <c r="Q64" s="66"/>
      <c r="R64" s="66"/>
      <c r="S64" s="66"/>
      <c r="T64" s="66"/>
      <c r="U64" s="66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119"/>
      <c r="AJ64" s="47"/>
      <c r="AK64" s="47"/>
      <c r="AL64" s="119"/>
      <c r="AM64" s="47"/>
      <c r="AN64" s="47"/>
      <c r="AO64" s="47"/>
      <c r="AP64" s="47"/>
      <c r="AQ64" s="47"/>
      <c r="AR64" s="48"/>
      <c r="AS64" s="137">
        <f t="shared" si="8"/>
        <v>0</v>
      </c>
    </row>
    <row r="65" ht="15.75" customHeight="1">
      <c r="A65" s="24" t="str">
        <f>Hub!A65</f>
        <v>CHEETOS Kechup 27G 27X36 M</v>
      </c>
      <c r="B65" s="89">
        <v>0.972</v>
      </c>
      <c r="C65" s="39">
        <v>0.0</v>
      </c>
      <c r="D65" s="57">
        <f t="shared" si="1"/>
        <v>0</v>
      </c>
      <c r="E65" s="49"/>
      <c r="F65" s="49"/>
      <c r="G65" s="49"/>
      <c r="H65" s="42">
        <f t="shared" si="2"/>
        <v>0</v>
      </c>
      <c r="I65" s="42">
        <f t="shared" si="3"/>
        <v>0</v>
      </c>
      <c r="J65" s="39">
        <f t="shared" si="4"/>
        <v>0</v>
      </c>
      <c r="K65" s="39">
        <f t="shared" si="5"/>
        <v>0</v>
      </c>
      <c r="L65" s="49">
        <f t="shared" si="6"/>
        <v>0</v>
      </c>
      <c r="M65" s="45">
        <f t="shared" si="7"/>
        <v>0</v>
      </c>
      <c r="N65" s="66"/>
      <c r="O65" s="66"/>
      <c r="P65" s="66"/>
      <c r="Q65" s="66"/>
      <c r="R65" s="66"/>
      <c r="S65" s="66"/>
      <c r="T65" s="66"/>
      <c r="U65" s="66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119"/>
      <c r="AJ65" s="47"/>
      <c r="AK65" s="47"/>
      <c r="AL65" s="119"/>
      <c r="AM65" s="47"/>
      <c r="AN65" s="47"/>
      <c r="AO65" s="47"/>
      <c r="AP65" s="47"/>
      <c r="AQ65" s="47"/>
      <c r="AR65" s="48"/>
      <c r="AS65" s="123">
        <f t="shared" si="8"/>
        <v>0</v>
      </c>
    </row>
    <row r="66" ht="15.75" customHeight="1">
      <c r="A66" s="24" t="str">
        <f>Hub!A66</f>
        <v>Kurkure Peanuts Salted - 31 gm (31x48)</v>
      </c>
      <c r="B66" s="55">
        <v>1.488</v>
      </c>
      <c r="C66" s="39">
        <v>0.0</v>
      </c>
      <c r="D66" s="57">
        <f t="shared" si="1"/>
        <v>0</v>
      </c>
      <c r="E66" s="49"/>
      <c r="F66" s="49"/>
      <c r="G66" s="49"/>
      <c r="H66" s="42">
        <f t="shared" si="2"/>
        <v>0</v>
      </c>
      <c r="I66" s="42">
        <f t="shared" si="3"/>
        <v>0</v>
      </c>
      <c r="J66" s="39">
        <f t="shared" si="4"/>
        <v>0</v>
      </c>
      <c r="K66" s="39">
        <f t="shared" si="5"/>
        <v>0</v>
      </c>
      <c r="L66" s="49">
        <f t="shared" si="6"/>
        <v>0</v>
      </c>
      <c r="M66" s="45">
        <f t="shared" si="7"/>
        <v>0</v>
      </c>
      <c r="N66" s="66"/>
      <c r="O66" s="66"/>
      <c r="P66" s="66"/>
      <c r="Q66" s="66"/>
      <c r="R66" s="66"/>
      <c r="S66" s="66"/>
      <c r="T66" s="66"/>
      <c r="U66" s="66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119"/>
      <c r="AJ66" s="47"/>
      <c r="AK66" s="47"/>
      <c r="AL66" s="119"/>
      <c r="AM66" s="47"/>
      <c r="AN66" s="47"/>
      <c r="AO66" s="47"/>
      <c r="AP66" s="47"/>
      <c r="AQ66" s="47"/>
      <c r="AR66" s="47"/>
      <c r="AS66" s="116">
        <f t="shared" si="8"/>
        <v>0</v>
      </c>
    </row>
    <row r="67" ht="15.75" customHeight="1">
      <c r="A67" s="24" t="str">
        <f>Hub!A67</f>
        <v>Kurkure Peanuts Masala - 31 gm (31x48) </v>
      </c>
      <c r="B67" s="55">
        <v>1.488</v>
      </c>
      <c r="C67" s="39">
        <v>0.0</v>
      </c>
      <c r="D67" s="57">
        <f t="shared" si="1"/>
        <v>0</v>
      </c>
      <c r="E67" s="92"/>
      <c r="F67" s="92"/>
      <c r="G67" s="92"/>
      <c r="H67" s="42">
        <f t="shared" si="2"/>
        <v>0</v>
      </c>
      <c r="I67" s="42">
        <f t="shared" si="3"/>
        <v>0</v>
      </c>
      <c r="J67" s="39">
        <f t="shared" si="4"/>
        <v>0</v>
      </c>
      <c r="K67" s="39">
        <f t="shared" si="5"/>
        <v>0</v>
      </c>
      <c r="L67" s="49">
        <f t="shared" si="6"/>
        <v>0</v>
      </c>
      <c r="M67" s="45">
        <f t="shared" si="7"/>
        <v>0</v>
      </c>
      <c r="N67" s="66"/>
      <c r="O67" s="66"/>
      <c r="P67" s="66"/>
      <c r="Q67" s="66"/>
      <c r="R67" s="66"/>
      <c r="S67" s="66"/>
      <c r="T67" s="66"/>
      <c r="U67" s="66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119"/>
      <c r="AJ67" s="47"/>
      <c r="AK67" s="47"/>
      <c r="AL67" s="119"/>
      <c r="AM67" s="47"/>
      <c r="AN67" s="47"/>
      <c r="AO67" s="47"/>
      <c r="AP67" s="47"/>
      <c r="AQ67" s="47"/>
      <c r="AR67" s="47"/>
      <c r="AS67" s="135">
        <f t="shared" si="8"/>
        <v>0</v>
      </c>
    </row>
    <row r="68" ht="15.75" customHeight="1">
      <c r="A68" s="94" t="s">
        <v>14</v>
      </c>
      <c r="B68" s="94"/>
      <c r="C68" s="96">
        <f t="shared" ref="C68:AS68" si="9">SUM(C4:C67)</f>
        <v>0</v>
      </c>
      <c r="D68" s="96">
        <f t="shared" si="9"/>
        <v>0</v>
      </c>
      <c r="E68" s="100">
        <f t="shared" si="9"/>
        <v>700</v>
      </c>
      <c r="F68" s="100">
        <f t="shared" si="9"/>
        <v>0</v>
      </c>
      <c r="G68" s="100">
        <f t="shared" si="9"/>
        <v>0</v>
      </c>
      <c r="H68" s="100">
        <f t="shared" si="9"/>
        <v>700</v>
      </c>
      <c r="I68" s="100">
        <f t="shared" si="9"/>
        <v>641.6</v>
      </c>
      <c r="J68" s="100">
        <f t="shared" si="9"/>
        <v>90</v>
      </c>
      <c r="K68" s="100">
        <f t="shared" si="9"/>
        <v>83.2</v>
      </c>
      <c r="L68" s="100">
        <f t="shared" si="9"/>
        <v>610</v>
      </c>
      <c r="M68" s="96">
        <f t="shared" si="9"/>
        <v>558.4</v>
      </c>
      <c r="N68" s="102">
        <f t="shared" si="9"/>
        <v>90</v>
      </c>
      <c r="O68" s="102">
        <f t="shared" si="9"/>
        <v>0</v>
      </c>
      <c r="P68" s="102">
        <f t="shared" si="9"/>
        <v>0</v>
      </c>
      <c r="Q68" s="102">
        <f t="shared" si="9"/>
        <v>0</v>
      </c>
      <c r="R68" s="102">
        <f t="shared" si="9"/>
        <v>0</v>
      </c>
      <c r="S68" s="102">
        <f t="shared" si="9"/>
        <v>0</v>
      </c>
      <c r="T68" s="102">
        <f t="shared" si="9"/>
        <v>0</v>
      </c>
      <c r="U68" s="102">
        <f t="shared" si="9"/>
        <v>0</v>
      </c>
      <c r="V68" s="102">
        <f t="shared" si="9"/>
        <v>0</v>
      </c>
      <c r="W68" s="102">
        <f t="shared" si="9"/>
        <v>0</v>
      </c>
      <c r="X68" s="102">
        <f t="shared" si="9"/>
        <v>0</v>
      </c>
      <c r="Y68" s="102">
        <f t="shared" si="9"/>
        <v>0</v>
      </c>
      <c r="Z68" s="102">
        <f t="shared" si="9"/>
        <v>0</v>
      </c>
      <c r="AA68" s="102">
        <f t="shared" si="9"/>
        <v>0</v>
      </c>
      <c r="AB68" s="102">
        <f t="shared" si="9"/>
        <v>0</v>
      </c>
      <c r="AC68" s="102">
        <f t="shared" si="9"/>
        <v>0</v>
      </c>
      <c r="AD68" s="102">
        <f t="shared" si="9"/>
        <v>0</v>
      </c>
      <c r="AE68" s="102">
        <f t="shared" si="9"/>
        <v>0</v>
      </c>
      <c r="AF68" s="102">
        <f t="shared" si="9"/>
        <v>0</v>
      </c>
      <c r="AG68" s="102">
        <f t="shared" si="9"/>
        <v>0</v>
      </c>
      <c r="AH68" s="102">
        <f t="shared" si="9"/>
        <v>0</v>
      </c>
      <c r="AI68" s="102">
        <f t="shared" si="9"/>
        <v>0</v>
      </c>
      <c r="AJ68" s="102">
        <f t="shared" si="9"/>
        <v>0</v>
      </c>
      <c r="AK68" s="102">
        <f t="shared" si="9"/>
        <v>0</v>
      </c>
      <c r="AL68" s="102">
        <f t="shared" si="9"/>
        <v>0</v>
      </c>
      <c r="AM68" s="102">
        <f t="shared" si="9"/>
        <v>0</v>
      </c>
      <c r="AN68" s="102">
        <f t="shared" si="9"/>
        <v>0</v>
      </c>
      <c r="AO68" s="102">
        <f t="shared" si="9"/>
        <v>0</v>
      </c>
      <c r="AP68" s="102">
        <f t="shared" si="9"/>
        <v>0</v>
      </c>
      <c r="AQ68" s="102">
        <f t="shared" si="9"/>
        <v>0</v>
      </c>
      <c r="AR68" s="102">
        <f t="shared" si="9"/>
        <v>0</v>
      </c>
      <c r="AS68" s="102">
        <f t="shared" si="9"/>
        <v>90</v>
      </c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ht="15.75" customHeight="1">
      <c r="A70" s="2"/>
      <c r="B70" s="104" t="s">
        <v>87</v>
      </c>
      <c r="C70" s="105">
        <f t="shared" ref="C70:AS70" si="10">SUM(C4:C38)</f>
        <v>0</v>
      </c>
      <c r="D70" s="106">
        <f t="shared" si="10"/>
        <v>0</v>
      </c>
      <c r="E70" s="105">
        <f t="shared" si="10"/>
        <v>700</v>
      </c>
      <c r="F70" s="105">
        <f t="shared" si="10"/>
        <v>0</v>
      </c>
      <c r="G70" s="105">
        <f t="shared" si="10"/>
        <v>0</v>
      </c>
      <c r="H70" s="105">
        <f t="shared" si="10"/>
        <v>700</v>
      </c>
      <c r="I70" s="105">
        <f t="shared" si="10"/>
        <v>641.6</v>
      </c>
      <c r="J70" s="105">
        <f t="shared" si="10"/>
        <v>90</v>
      </c>
      <c r="K70" s="105">
        <f t="shared" si="10"/>
        <v>83.2</v>
      </c>
      <c r="L70" s="105">
        <f t="shared" si="10"/>
        <v>610</v>
      </c>
      <c r="M70" s="105">
        <f t="shared" si="10"/>
        <v>558.4</v>
      </c>
      <c r="N70" s="105">
        <f t="shared" si="10"/>
        <v>90</v>
      </c>
      <c r="O70" s="105">
        <f t="shared" si="10"/>
        <v>0</v>
      </c>
      <c r="P70" s="105">
        <f t="shared" si="10"/>
        <v>0</v>
      </c>
      <c r="Q70" s="105">
        <f t="shared" si="10"/>
        <v>0</v>
      </c>
      <c r="R70" s="105">
        <f t="shared" si="10"/>
        <v>0</v>
      </c>
      <c r="S70" s="105">
        <f t="shared" si="10"/>
        <v>0</v>
      </c>
      <c r="T70" s="105">
        <f t="shared" si="10"/>
        <v>0</v>
      </c>
      <c r="U70" s="105">
        <f t="shared" si="10"/>
        <v>0</v>
      </c>
      <c r="V70" s="105">
        <f t="shared" si="10"/>
        <v>0</v>
      </c>
      <c r="W70" s="105">
        <f t="shared" si="10"/>
        <v>0</v>
      </c>
      <c r="X70" s="105">
        <f t="shared" si="10"/>
        <v>0</v>
      </c>
      <c r="Y70" s="105">
        <f t="shared" si="10"/>
        <v>0</v>
      </c>
      <c r="Z70" s="105">
        <f t="shared" si="10"/>
        <v>0</v>
      </c>
      <c r="AA70" s="105">
        <f t="shared" si="10"/>
        <v>0</v>
      </c>
      <c r="AB70" s="105">
        <f t="shared" si="10"/>
        <v>0</v>
      </c>
      <c r="AC70" s="105">
        <f t="shared" si="10"/>
        <v>0</v>
      </c>
      <c r="AD70" s="105">
        <f t="shared" si="10"/>
        <v>0</v>
      </c>
      <c r="AE70" s="105">
        <f t="shared" si="10"/>
        <v>0</v>
      </c>
      <c r="AF70" s="105">
        <f t="shared" si="10"/>
        <v>0</v>
      </c>
      <c r="AG70" s="105">
        <f t="shared" si="10"/>
        <v>0</v>
      </c>
      <c r="AH70" s="105">
        <f t="shared" si="10"/>
        <v>0</v>
      </c>
      <c r="AI70" s="105">
        <f t="shared" si="10"/>
        <v>0</v>
      </c>
      <c r="AJ70" s="105">
        <f t="shared" si="10"/>
        <v>0</v>
      </c>
      <c r="AK70" s="105">
        <f t="shared" si="10"/>
        <v>0</v>
      </c>
      <c r="AL70" s="105">
        <f t="shared" si="10"/>
        <v>0</v>
      </c>
      <c r="AM70" s="105">
        <f t="shared" si="10"/>
        <v>0</v>
      </c>
      <c r="AN70" s="105">
        <f t="shared" si="10"/>
        <v>0</v>
      </c>
      <c r="AO70" s="105">
        <f t="shared" si="10"/>
        <v>0</v>
      </c>
      <c r="AP70" s="105">
        <f t="shared" si="10"/>
        <v>0</v>
      </c>
      <c r="AQ70" s="105">
        <f t="shared" si="10"/>
        <v>0</v>
      </c>
      <c r="AR70" s="105">
        <f t="shared" si="10"/>
        <v>0</v>
      </c>
      <c r="AS70" s="105">
        <f t="shared" si="10"/>
        <v>90</v>
      </c>
    </row>
    <row r="71" ht="15.75" customHeight="1">
      <c r="A71" s="2"/>
      <c r="B71" s="104" t="s">
        <v>88</v>
      </c>
      <c r="C71" s="105">
        <f t="shared" ref="C71:AS71" si="11">SUM(C39:C67)</f>
        <v>0</v>
      </c>
      <c r="D71" s="105">
        <f t="shared" si="11"/>
        <v>0</v>
      </c>
      <c r="E71" s="105">
        <f t="shared" si="11"/>
        <v>0</v>
      </c>
      <c r="F71" s="105">
        <f t="shared" si="11"/>
        <v>0</v>
      </c>
      <c r="G71" s="105">
        <f t="shared" si="11"/>
        <v>0</v>
      </c>
      <c r="H71" s="105">
        <f t="shared" si="11"/>
        <v>0</v>
      </c>
      <c r="I71" s="105">
        <f t="shared" si="11"/>
        <v>0</v>
      </c>
      <c r="J71" s="105">
        <f t="shared" si="11"/>
        <v>0</v>
      </c>
      <c r="K71" s="105">
        <f t="shared" si="11"/>
        <v>0</v>
      </c>
      <c r="L71" s="105">
        <f t="shared" si="11"/>
        <v>0</v>
      </c>
      <c r="M71" s="105">
        <f t="shared" si="11"/>
        <v>0</v>
      </c>
      <c r="N71" s="105">
        <f t="shared" si="11"/>
        <v>0</v>
      </c>
      <c r="O71" s="105">
        <f t="shared" si="11"/>
        <v>0</v>
      </c>
      <c r="P71" s="105">
        <f t="shared" si="11"/>
        <v>0</v>
      </c>
      <c r="Q71" s="105">
        <f t="shared" si="11"/>
        <v>0</v>
      </c>
      <c r="R71" s="105">
        <f t="shared" si="11"/>
        <v>0</v>
      </c>
      <c r="S71" s="105">
        <f t="shared" si="11"/>
        <v>0</v>
      </c>
      <c r="T71" s="105">
        <f t="shared" si="11"/>
        <v>0</v>
      </c>
      <c r="U71" s="105">
        <f t="shared" si="11"/>
        <v>0</v>
      </c>
      <c r="V71" s="105">
        <f t="shared" si="11"/>
        <v>0</v>
      </c>
      <c r="W71" s="105">
        <f t="shared" si="11"/>
        <v>0</v>
      </c>
      <c r="X71" s="105">
        <f t="shared" si="11"/>
        <v>0</v>
      </c>
      <c r="Y71" s="105">
        <f t="shared" si="11"/>
        <v>0</v>
      </c>
      <c r="Z71" s="105">
        <f t="shared" si="11"/>
        <v>0</v>
      </c>
      <c r="AA71" s="105">
        <f t="shared" si="11"/>
        <v>0</v>
      </c>
      <c r="AB71" s="105">
        <f t="shared" si="11"/>
        <v>0</v>
      </c>
      <c r="AC71" s="105">
        <f t="shared" si="11"/>
        <v>0</v>
      </c>
      <c r="AD71" s="105">
        <f t="shared" si="11"/>
        <v>0</v>
      </c>
      <c r="AE71" s="105">
        <f t="shared" si="11"/>
        <v>0</v>
      </c>
      <c r="AF71" s="105">
        <f t="shared" si="11"/>
        <v>0</v>
      </c>
      <c r="AG71" s="105">
        <f t="shared" si="11"/>
        <v>0</v>
      </c>
      <c r="AH71" s="105">
        <f t="shared" si="11"/>
        <v>0</v>
      </c>
      <c r="AI71" s="105">
        <f t="shared" si="11"/>
        <v>0</v>
      </c>
      <c r="AJ71" s="105">
        <f t="shared" si="11"/>
        <v>0</v>
      </c>
      <c r="AK71" s="105">
        <f t="shared" si="11"/>
        <v>0</v>
      </c>
      <c r="AL71" s="105">
        <f t="shared" si="11"/>
        <v>0</v>
      </c>
      <c r="AM71" s="105">
        <f t="shared" si="11"/>
        <v>0</v>
      </c>
      <c r="AN71" s="105">
        <f t="shared" si="11"/>
        <v>0</v>
      </c>
      <c r="AO71" s="105">
        <f t="shared" si="11"/>
        <v>0</v>
      </c>
      <c r="AP71" s="105">
        <f t="shared" si="11"/>
        <v>0</v>
      </c>
      <c r="AQ71" s="105">
        <f t="shared" si="11"/>
        <v>0</v>
      </c>
      <c r="AR71" s="105">
        <f t="shared" si="11"/>
        <v>0</v>
      </c>
      <c r="AS71" s="105">
        <f t="shared" si="11"/>
        <v>0</v>
      </c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07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07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07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07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07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07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Q$3:$AR$68"/>
  <mergeCells count="9">
    <mergeCell ref="M2:M3"/>
    <mergeCell ref="AS2:AS3"/>
    <mergeCell ref="C1:D1"/>
    <mergeCell ref="E1:G1"/>
    <mergeCell ref="H2:H3"/>
    <mergeCell ref="I2:I3"/>
    <mergeCell ref="J2:J3"/>
    <mergeCell ref="K2:K3"/>
    <mergeCell ref="L2:L3"/>
  </mergeCells>
  <conditionalFormatting sqref="A27">
    <cfRule type="cellIs" dxfId="0" priority="1" operator="equal">
      <formula>"FALSE"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3.0" ySplit="3.0" topLeftCell="N4" activePane="bottomRight" state="frozen"/>
      <selection activeCell="N1" sqref="N1" pane="topRight"/>
      <selection activeCell="A4" sqref="A4" pane="bottomLeft"/>
      <selection activeCell="N4" sqref="N4" pane="bottomRight"/>
    </sheetView>
  </sheetViews>
  <sheetFormatPr customHeight="1" defaultColWidth="12.63" defaultRowHeight="15.0"/>
  <cols>
    <col customWidth="1" min="1" max="1" width="38.75"/>
    <col customWidth="1" min="2" max="2" width="7.75"/>
    <col customWidth="1" min="3" max="3" width="8.25"/>
    <col customWidth="1" min="4" max="4" width="7.63"/>
    <col customWidth="1" min="5" max="5" width="6.0"/>
    <col customWidth="1" min="6" max="12" width="6.38"/>
    <col customWidth="1" min="13" max="13" width="8.0"/>
    <col customWidth="1" min="14" max="14" width="6.75"/>
    <col customWidth="1" min="15" max="15" width="6.5"/>
    <col customWidth="1" min="16" max="43" width="6.75"/>
    <col customWidth="1" min="44" max="45" width="8.13"/>
  </cols>
  <sheetData>
    <row r="1" ht="44.25" customHeight="1">
      <c r="A1" s="1" t="str">
        <f>Hub!A1</f>
        <v>Aug Sale Management</v>
      </c>
      <c r="B1" s="2"/>
      <c r="C1" s="3" t="s">
        <v>1</v>
      </c>
      <c r="D1" s="4"/>
      <c r="E1" s="5" t="s">
        <v>2</v>
      </c>
      <c r="F1" s="6"/>
      <c r="G1" s="7"/>
      <c r="H1" s="8" t="s">
        <v>3</v>
      </c>
      <c r="I1" s="8" t="s">
        <v>4</v>
      </c>
      <c r="J1" s="8" t="s">
        <v>3</v>
      </c>
      <c r="K1" s="8" t="s">
        <v>4</v>
      </c>
      <c r="L1" s="8" t="s">
        <v>3</v>
      </c>
      <c r="M1" s="8" t="s">
        <v>5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ht="32.25" customHeight="1">
      <c r="A2" s="9"/>
      <c r="B2" s="108" t="s">
        <v>6</v>
      </c>
      <c r="C2" s="9" t="s">
        <v>3</v>
      </c>
      <c r="D2" s="9" t="s">
        <v>4</v>
      </c>
      <c r="E2" s="11">
        <v>44413.0</v>
      </c>
      <c r="F2" s="11"/>
      <c r="G2" s="11"/>
      <c r="H2" s="12" t="s">
        <v>8</v>
      </c>
      <c r="I2" s="12" t="s">
        <v>9</v>
      </c>
      <c r="J2" s="13" t="s">
        <v>10</v>
      </c>
      <c r="K2" s="14" t="s">
        <v>11</v>
      </c>
      <c r="L2" s="109" t="s">
        <v>12</v>
      </c>
      <c r="M2" s="109" t="s">
        <v>13</v>
      </c>
      <c r="N2" s="138">
        <f>Hub!N2</f>
        <v>44409</v>
      </c>
      <c r="O2" s="139">
        <f>Hub!O2</f>
        <v>44410</v>
      </c>
      <c r="P2" s="139">
        <f>Hub!P2</f>
        <v>44411</v>
      </c>
      <c r="Q2" s="139">
        <f>Hub!Q2</f>
        <v>44412</v>
      </c>
      <c r="R2" s="139">
        <f>Hub!R2</f>
        <v>44413</v>
      </c>
      <c r="S2" s="139">
        <f>Hub!S2</f>
        <v>44414</v>
      </c>
      <c r="T2" s="139">
        <f>Hub!T2</f>
        <v>44415</v>
      </c>
      <c r="U2" s="139">
        <f>Hub!U2</f>
        <v>44416</v>
      </c>
      <c r="V2" s="139">
        <f>Hub!V2</f>
        <v>44417</v>
      </c>
      <c r="W2" s="139">
        <f>Hub!W2</f>
        <v>44418</v>
      </c>
      <c r="X2" s="139">
        <f>Hub!X2</f>
        <v>44419</v>
      </c>
      <c r="Y2" s="139">
        <f>Hub!Y2</f>
        <v>44420</v>
      </c>
      <c r="Z2" s="139">
        <f>Hub!Z2</f>
        <v>44421</v>
      </c>
      <c r="AA2" s="139">
        <f>Hub!AA2</f>
        <v>44422</v>
      </c>
      <c r="AB2" s="139">
        <f>Hub!AB2</f>
        <v>44423</v>
      </c>
      <c r="AC2" s="139">
        <f>Hub!AC2</f>
        <v>44424</v>
      </c>
      <c r="AD2" s="139">
        <f>Hub!AD2</f>
        <v>44425</v>
      </c>
      <c r="AE2" s="139">
        <f>Hub!AE2</f>
        <v>44426</v>
      </c>
      <c r="AF2" s="139">
        <f>Hub!AF2</f>
        <v>44427</v>
      </c>
      <c r="AG2" s="139">
        <f>Hub!AG2</f>
        <v>44428</v>
      </c>
      <c r="AH2" s="139">
        <f>Hub!AH2</f>
        <v>44429</v>
      </c>
      <c r="AI2" s="139">
        <f>Hub!AI2</f>
        <v>44430</v>
      </c>
      <c r="AJ2" s="139">
        <f>Hub!AJ2</f>
        <v>44431</v>
      </c>
      <c r="AK2" s="139">
        <f>Hub!AK2</f>
        <v>44432</v>
      </c>
      <c r="AL2" s="139">
        <f>Hub!AL2</f>
        <v>44433</v>
      </c>
      <c r="AM2" s="139">
        <f>Hub!AM2</f>
        <v>44434</v>
      </c>
      <c r="AN2" s="139">
        <f>Hub!AN2</f>
        <v>44435</v>
      </c>
      <c r="AO2" s="139">
        <f>Hub!AO2</f>
        <v>44436</v>
      </c>
      <c r="AP2" s="139">
        <f>Hub!AP2</f>
        <v>44437</v>
      </c>
      <c r="AQ2" s="139">
        <f>Hub!AQ2</f>
        <v>44438</v>
      </c>
      <c r="AR2" s="139">
        <f>Hub!AR2</f>
        <v>44439</v>
      </c>
      <c r="AS2" s="140" t="s">
        <v>14</v>
      </c>
    </row>
    <row r="3" ht="15.75" customHeight="1">
      <c r="A3" s="110" t="s">
        <v>15</v>
      </c>
      <c r="B3" s="20"/>
      <c r="C3" s="20"/>
      <c r="D3" s="20"/>
      <c r="E3" s="21"/>
      <c r="F3" s="21"/>
      <c r="G3" s="21"/>
      <c r="H3" s="22"/>
      <c r="I3" s="22"/>
      <c r="J3" s="22"/>
      <c r="K3" s="22"/>
      <c r="L3" s="22"/>
      <c r="M3" s="22"/>
      <c r="N3" s="141" t="str">
        <f>Hub!N3</f>
        <v>Sun</v>
      </c>
      <c r="O3" s="142" t="str">
        <f>Hub!O3</f>
        <v>Mon</v>
      </c>
      <c r="P3" s="142" t="str">
        <f>Hub!P3</f>
        <v>Tue</v>
      </c>
      <c r="Q3" s="142" t="str">
        <f>Hub!Q3</f>
        <v>Wed</v>
      </c>
      <c r="R3" s="142" t="str">
        <f>Hub!R3</f>
        <v>Thu</v>
      </c>
      <c r="S3" s="142" t="str">
        <f>Hub!S3</f>
        <v>Fri</v>
      </c>
      <c r="T3" s="142" t="str">
        <f>Hub!T3</f>
        <v>Sat</v>
      </c>
      <c r="U3" s="142" t="str">
        <f>Hub!U3</f>
        <v>Sun</v>
      </c>
      <c r="V3" s="142" t="str">
        <f>Hub!V3</f>
        <v>Mon</v>
      </c>
      <c r="W3" s="142" t="str">
        <f>Hub!W3</f>
        <v>Tue</v>
      </c>
      <c r="X3" s="142" t="str">
        <f>Hub!X3</f>
        <v>Wed</v>
      </c>
      <c r="Y3" s="142" t="str">
        <f>Hub!Y3</f>
        <v>Thu</v>
      </c>
      <c r="Z3" s="142" t="str">
        <f>Hub!Z3</f>
        <v>Fri</v>
      </c>
      <c r="AA3" s="142" t="str">
        <f>Hub!AA3</f>
        <v>Sat</v>
      </c>
      <c r="AB3" s="142" t="str">
        <f>Hub!AB3</f>
        <v>Sun</v>
      </c>
      <c r="AC3" s="142" t="str">
        <f>Hub!AC3</f>
        <v>Mon</v>
      </c>
      <c r="AD3" s="142" t="str">
        <f>Hub!AD3</f>
        <v>Tue</v>
      </c>
      <c r="AE3" s="142" t="str">
        <f>Hub!AE3</f>
        <v>Wed</v>
      </c>
      <c r="AF3" s="142" t="str">
        <f>Hub!AF3</f>
        <v>Thu</v>
      </c>
      <c r="AG3" s="142" t="str">
        <f>Hub!AG3</f>
        <v>Fri</v>
      </c>
      <c r="AH3" s="142" t="str">
        <f>Hub!AH3</f>
        <v>Sat</v>
      </c>
      <c r="AI3" s="142" t="str">
        <f>Hub!AI3</f>
        <v>Sun</v>
      </c>
      <c r="AJ3" s="142" t="str">
        <f>Hub!AJ3</f>
        <v>Mon</v>
      </c>
      <c r="AK3" s="142" t="str">
        <f>Hub!AK3</f>
        <v>Tue</v>
      </c>
      <c r="AL3" s="142" t="str">
        <f>Hub!AL3</f>
        <v>Wed</v>
      </c>
      <c r="AM3" s="142" t="str">
        <f>Hub!AM3</f>
        <v>Thu</v>
      </c>
      <c r="AN3" s="142" t="str">
        <f>Hub!AN3</f>
        <v>Fri</v>
      </c>
      <c r="AO3" s="142" t="str">
        <f>Hub!AO3</f>
        <v>Sat</v>
      </c>
      <c r="AP3" s="142" t="str">
        <f>Hub!AP3</f>
        <v>Sun</v>
      </c>
      <c r="AQ3" s="142" t="str">
        <f>Hub!AQ3</f>
        <v>Mon</v>
      </c>
      <c r="AR3" s="142" t="str">
        <f>Hub!AR3</f>
        <v>Tue</v>
      </c>
      <c r="AS3" s="143"/>
    </row>
    <row r="4" ht="15.75" customHeight="1">
      <c r="A4" s="82" t="str">
        <f>Hub!A4</f>
        <v>LAYS MASALA 11G 11X64</v>
      </c>
      <c r="B4" s="144">
        <v>0.704</v>
      </c>
      <c r="C4" s="26">
        <v>0.0</v>
      </c>
      <c r="D4" s="26">
        <f t="shared" ref="D4:D67" si="1">C4*B4</f>
        <v>0</v>
      </c>
      <c r="E4" s="28">
        <v>100.0</v>
      </c>
      <c r="F4" s="28"/>
      <c r="G4" s="29"/>
      <c r="H4" s="30">
        <f t="shared" ref="H4:H67" si="2">SUM(E4:G4)</f>
        <v>100</v>
      </c>
      <c r="I4" s="30">
        <f t="shared" ref="I4:I67" si="3">H4*B4</f>
        <v>70.4</v>
      </c>
      <c r="J4" s="26">
        <f t="shared" ref="J4:J67" si="4">AS4</f>
        <v>5</v>
      </c>
      <c r="K4" s="26">
        <f t="shared" ref="K4:K67" si="5">J4*B4</f>
        <v>3.52</v>
      </c>
      <c r="L4" s="29">
        <f t="shared" ref="L4:L67" si="6">C4+H4-J4</f>
        <v>95</v>
      </c>
      <c r="M4" s="29">
        <f t="shared" ref="M4:M67" si="7">L4*B4</f>
        <v>66.88</v>
      </c>
      <c r="N4" s="66">
        <v>5.0</v>
      </c>
      <c r="O4" s="66"/>
      <c r="P4" s="66"/>
      <c r="Q4" s="66"/>
      <c r="R4" s="66"/>
      <c r="S4" s="66"/>
      <c r="T4" s="66"/>
      <c r="U4" s="66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16">
        <f t="shared" ref="AS4:AS67" si="8">SUM(N4:AR4)</f>
        <v>5</v>
      </c>
    </row>
    <row r="5" ht="15.75" customHeight="1">
      <c r="A5" s="24" t="str">
        <f>Hub!A5</f>
        <v>LAYS SALT 11G 11X64</v>
      </c>
      <c r="B5" s="146">
        <v>0.704</v>
      </c>
      <c r="C5" s="39">
        <v>0.0</v>
      </c>
      <c r="D5" s="39">
        <f t="shared" si="1"/>
        <v>0</v>
      </c>
      <c r="E5" s="41">
        <v>200.0</v>
      </c>
      <c r="F5" s="41"/>
      <c r="G5" s="41"/>
      <c r="H5" s="42">
        <f t="shared" si="2"/>
        <v>200</v>
      </c>
      <c r="I5" s="42">
        <f t="shared" si="3"/>
        <v>140.8</v>
      </c>
      <c r="J5" s="39">
        <f t="shared" si="4"/>
        <v>5</v>
      </c>
      <c r="K5" s="39">
        <f t="shared" si="5"/>
        <v>3.52</v>
      </c>
      <c r="L5" s="49">
        <f t="shared" si="6"/>
        <v>195</v>
      </c>
      <c r="M5" s="49">
        <f t="shared" si="7"/>
        <v>137.28</v>
      </c>
      <c r="N5" s="66">
        <v>5.0</v>
      </c>
      <c r="O5" s="66"/>
      <c r="P5" s="66"/>
      <c r="Q5" s="66"/>
      <c r="R5" s="66"/>
      <c r="S5" s="66"/>
      <c r="T5" s="66"/>
      <c r="U5" s="66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5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37">
        <f t="shared" si="8"/>
        <v>5</v>
      </c>
    </row>
    <row r="6" ht="15.75" customHeight="1">
      <c r="A6" s="24" t="str">
        <f>Hub!A6</f>
        <v>LAYS F CHEESE 11G 11X64 M</v>
      </c>
      <c r="B6" s="146">
        <v>0.704</v>
      </c>
      <c r="C6" s="39">
        <v>0.0</v>
      </c>
      <c r="D6" s="39">
        <f t="shared" si="1"/>
        <v>0</v>
      </c>
      <c r="E6" s="41">
        <v>100.0</v>
      </c>
      <c r="F6" s="49"/>
      <c r="G6" s="49"/>
      <c r="H6" s="42">
        <f t="shared" si="2"/>
        <v>100</v>
      </c>
      <c r="I6" s="42">
        <f t="shared" si="3"/>
        <v>70.4</v>
      </c>
      <c r="J6" s="39">
        <f t="shared" si="4"/>
        <v>5</v>
      </c>
      <c r="K6" s="39">
        <f t="shared" si="5"/>
        <v>3.52</v>
      </c>
      <c r="L6" s="49">
        <f t="shared" si="6"/>
        <v>95</v>
      </c>
      <c r="M6" s="49">
        <f t="shared" si="7"/>
        <v>66.88</v>
      </c>
      <c r="N6" s="66">
        <v>5.0</v>
      </c>
      <c r="O6" s="66"/>
      <c r="P6" s="66"/>
      <c r="Q6" s="66"/>
      <c r="R6" s="66"/>
      <c r="S6" s="66"/>
      <c r="T6" s="66"/>
      <c r="U6" s="66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37">
        <f t="shared" si="8"/>
        <v>5</v>
      </c>
    </row>
    <row r="7" ht="15.75" customHeight="1">
      <c r="A7" s="24" t="str">
        <f>Hub!A7</f>
        <v>LAYS YOG &amp; HERB 11G 11X64 M</v>
      </c>
      <c r="B7" s="146">
        <v>0.704</v>
      </c>
      <c r="C7" s="39">
        <v>0.0</v>
      </c>
      <c r="D7" s="39">
        <f t="shared" si="1"/>
        <v>0</v>
      </c>
      <c r="E7" s="49"/>
      <c r="F7" s="41"/>
      <c r="G7" s="41"/>
      <c r="H7" s="42">
        <f t="shared" si="2"/>
        <v>0</v>
      </c>
      <c r="I7" s="42">
        <f t="shared" si="3"/>
        <v>0</v>
      </c>
      <c r="J7" s="39">
        <f t="shared" si="4"/>
        <v>0</v>
      </c>
      <c r="K7" s="39">
        <f t="shared" si="5"/>
        <v>0</v>
      </c>
      <c r="L7" s="49">
        <f t="shared" si="6"/>
        <v>0</v>
      </c>
      <c r="M7" s="49">
        <f t="shared" si="7"/>
        <v>0</v>
      </c>
      <c r="N7" s="66"/>
      <c r="O7" s="66"/>
      <c r="P7" s="66"/>
      <c r="Q7" s="66"/>
      <c r="R7" s="66"/>
      <c r="S7" s="66"/>
      <c r="T7" s="66"/>
      <c r="U7" s="66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5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37">
        <f t="shared" si="8"/>
        <v>0</v>
      </c>
    </row>
    <row r="8" ht="15.75" customHeight="1">
      <c r="A8" s="24" t="str">
        <f>Hub!A8</f>
        <v>LAYS PAPRIKA 11G 11X64</v>
      </c>
      <c r="B8" s="146">
        <v>0.704</v>
      </c>
      <c r="C8" s="39">
        <v>0.0</v>
      </c>
      <c r="D8" s="39">
        <f t="shared" si="1"/>
        <v>0</v>
      </c>
      <c r="E8" s="49"/>
      <c r="F8" s="49"/>
      <c r="G8" s="49"/>
      <c r="H8" s="42">
        <f t="shared" si="2"/>
        <v>0</v>
      </c>
      <c r="I8" s="42">
        <f t="shared" si="3"/>
        <v>0</v>
      </c>
      <c r="J8" s="39">
        <f t="shared" si="4"/>
        <v>0</v>
      </c>
      <c r="K8" s="39">
        <f t="shared" si="5"/>
        <v>0</v>
      </c>
      <c r="L8" s="49">
        <f t="shared" si="6"/>
        <v>0</v>
      </c>
      <c r="M8" s="49">
        <f t="shared" si="7"/>
        <v>0</v>
      </c>
      <c r="N8" s="66"/>
      <c r="O8" s="66"/>
      <c r="P8" s="66"/>
      <c r="Q8" s="66"/>
      <c r="R8" s="66"/>
      <c r="S8" s="66"/>
      <c r="T8" s="66"/>
      <c r="U8" s="66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37">
        <f t="shared" si="8"/>
        <v>0</v>
      </c>
    </row>
    <row r="9" ht="15.75" customHeight="1">
      <c r="A9" s="51" t="str">
        <f>Hub!A9</f>
        <v>LAYS MASALA 25G 25X48</v>
      </c>
      <c r="B9" s="148">
        <v>1.2</v>
      </c>
      <c r="C9" s="39">
        <v>0.0</v>
      </c>
      <c r="D9" s="39">
        <f t="shared" si="1"/>
        <v>0</v>
      </c>
      <c r="E9" s="41">
        <v>100.0</v>
      </c>
      <c r="F9" s="41"/>
      <c r="G9" s="49"/>
      <c r="H9" s="42">
        <f t="shared" si="2"/>
        <v>100</v>
      </c>
      <c r="I9" s="42">
        <f t="shared" si="3"/>
        <v>120</v>
      </c>
      <c r="J9" s="39">
        <f t="shared" si="4"/>
        <v>5</v>
      </c>
      <c r="K9" s="39">
        <f t="shared" si="5"/>
        <v>6</v>
      </c>
      <c r="L9" s="49">
        <f t="shared" si="6"/>
        <v>95</v>
      </c>
      <c r="M9" s="49">
        <f t="shared" si="7"/>
        <v>114</v>
      </c>
      <c r="N9" s="66">
        <v>5.0</v>
      </c>
      <c r="O9" s="66"/>
      <c r="P9" s="66"/>
      <c r="Q9" s="66"/>
      <c r="R9" s="66"/>
      <c r="S9" s="66"/>
      <c r="T9" s="66"/>
      <c r="U9" s="66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37">
        <f t="shared" si="8"/>
        <v>5</v>
      </c>
    </row>
    <row r="10" ht="15.75" customHeight="1">
      <c r="A10" s="51" t="str">
        <f>Hub!A10</f>
        <v>LAYS SALT 25G 25X48</v>
      </c>
      <c r="B10" s="148">
        <v>1.2</v>
      </c>
      <c r="C10" s="39">
        <v>0.0</v>
      </c>
      <c r="D10" s="39">
        <f t="shared" si="1"/>
        <v>0</v>
      </c>
      <c r="E10" s="41">
        <v>100.0</v>
      </c>
      <c r="F10" s="49"/>
      <c r="G10" s="41"/>
      <c r="H10" s="42">
        <f t="shared" si="2"/>
        <v>100</v>
      </c>
      <c r="I10" s="42">
        <f t="shared" si="3"/>
        <v>120</v>
      </c>
      <c r="J10" s="39">
        <f t="shared" si="4"/>
        <v>5</v>
      </c>
      <c r="K10" s="39">
        <f t="shared" si="5"/>
        <v>6</v>
      </c>
      <c r="L10" s="49">
        <f t="shared" si="6"/>
        <v>95</v>
      </c>
      <c r="M10" s="49">
        <f t="shared" si="7"/>
        <v>114</v>
      </c>
      <c r="N10" s="66">
        <v>5.0</v>
      </c>
      <c r="O10" s="66"/>
      <c r="P10" s="66"/>
      <c r="Q10" s="66"/>
      <c r="R10" s="66"/>
      <c r="S10" s="66"/>
      <c r="T10" s="66"/>
      <c r="U10" s="66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5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37">
        <f t="shared" si="8"/>
        <v>5</v>
      </c>
    </row>
    <row r="11" ht="15.75" customHeight="1">
      <c r="A11" s="51" t="str">
        <f>Hub!A11</f>
        <v>LAYS F CHEESE 25G 25X48 M</v>
      </c>
      <c r="B11" s="148">
        <v>1.2</v>
      </c>
      <c r="C11" s="39">
        <v>0.0</v>
      </c>
      <c r="D11" s="39">
        <f t="shared" si="1"/>
        <v>0</v>
      </c>
      <c r="E11" s="41">
        <v>100.0</v>
      </c>
      <c r="F11" s="49"/>
      <c r="G11" s="49"/>
      <c r="H11" s="42">
        <f t="shared" si="2"/>
        <v>100</v>
      </c>
      <c r="I11" s="42">
        <f t="shared" si="3"/>
        <v>120</v>
      </c>
      <c r="J11" s="39">
        <f t="shared" si="4"/>
        <v>5</v>
      </c>
      <c r="K11" s="39">
        <f t="shared" si="5"/>
        <v>6</v>
      </c>
      <c r="L11" s="49">
        <f t="shared" si="6"/>
        <v>95</v>
      </c>
      <c r="M11" s="49">
        <f t="shared" si="7"/>
        <v>114</v>
      </c>
      <c r="N11" s="66">
        <v>5.0</v>
      </c>
      <c r="O11" s="66"/>
      <c r="P11" s="66"/>
      <c r="Q11" s="66"/>
      <c r="R11" s="66"/>
      <c r="S11" s="66"/>
      <c r="T11" s="66"/>
      <c r="U11" s="66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37">
        <f t="shared" si="8"/>
        <v>5</v>
      </c>
    </row>
    <row r="12" ht="15.75" customHeight="1">
      <c r="A12" s="51" t="str">
        <f>Hub!A12</f>
        <v>LAYS YOG &amp; HERB 25G 25X48 M</v>
      </c>
      <c r="B12" s="148">
        <v>1.2</v>
      </c>
      <c r="C12" s="39">
        <v>0.0</v>
      </c>
      <c r="D12" s="39">
        <f t="shared" si="1"/>
        <v>0</v>
      </c>
      <c r="E12" s="49"/>
      <c r="F12" s="41"/>
      <c r="G12" s="41"/>
      <c r="H12" s="42">
        <f t="shared" si="2"/>
        <v>0</v>
      </c>
      <c r="I12" s="42">
        <f t="shared" si="3"/>
        <v>0</v>
      </c>
      <c r="J12" s="39">
        <f t="shared" si="4"/>
        <v>0</v>
      </c>
      <c r="K12" s="39">
        <f t="shared" si="5"/>
        <v>0</v>
      </c>
      <c r="L12" s="49">
        <f t="shared" si="6"/>
        <v>0</v>
      </c>
      <c r="M12" s="49">
        <f t="shared" si="7"/>
        <v>0</v>
      </c>
      <c r="N12" s="66"/>
      <c r="O12" s="66"/>
      <c r="P12" s="66"/>
      <c r="Q12" s="66"/>
      <c r="R12" s="66"/>
      <c r="S12" s="66"/>
      <c r="T12" s="66"/>
      <c r="U12" s="66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5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37">
        <f t="shared" si="8"/>
        <v>0</v>
      </c>
    </row>
    <row r="13" ht="15.75" customHeight="1">
      <c r="A13" s="51" t="str">
        <f>Hub!A13</f>
        <v>LAYS PAPRIKA 25G 25X48</v>
      </c>
      <c r="B13" s="148">
        <v>1.2</v>
      </c>
      <c r="C13" s="39">
        <v>0.0</v>
      </c>
      <c r="D13" s="39">
        <f t="shared" si="1"/>
        <v>0</v>
      </c>
      <c r="E13" s="49"/>
      <c r="F13" s="49"/>
      <c r="G13" s="49"/>
      <c r="H13" s="42">
        <f t="shared" si="2"/>
        <v>0</v>
      </c>
      <c r="I13" s="42">
        <f t="shared" si="3"/>
        <v>0</v>
      </c>
      <c r="J13" s="39">
        <f t="shared" si="4"/>
        <v>0</v>
      </c>
      <c r="K13" s="39">
        <f t="shared" si="5"/>
        <v>0</v>
      </c>
      <c r="L13" s="49">
        <f t="shared" si="6"/>
        <v>0</v>
      </c>
      <c r="M13" s="49">
        <f t="shared" si="7"/>
        <v>0</v>
      </c>
      <c r="N13" s="66"/>
      <c r="O13" s="66"/>
      <c r="P13" s="66"/>
      <c r="Q13" s="66"/>
      <c r="R13" s="66"/>
      <c r="S13" s="66"/>
      <c r="T13" s="66"/>
      <c r="U13" s="66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37">
        <f t="shared" si="8"/>
        <v>0</v>
      </c>
    </row>
    <row r="14" ht="15.75" customHeight="1">
      <c r="A14" s="53" t="str">
        <f>Hub!A14</f>
        <v>LAYS MASALA 38G 39X24</v>
      </c>
      <c r="B14" s="148">
        <v>0.912</v>
      </c>
      <c r="C14" s="39">
        <v>0.0</v>
      </c>
      <c r="D14" s="39">
        <f t="shared" si="1"/>
        <v>0</v>
      </c>
      <c r="E14" s="49"/>
      <c r="F14" s="41"/>
      <c r="G14" s="49"/>
      <c r="H14" s="42">
        <f t="shared" si="2"/>
        <v>0</v>
      </c>
      <c r="I14" s="42">
        <f t="shared" si="3"/>
        <v>0</v>
      </c>
      <c r="J14" s="39">
        <f t="shared" si="4"/>
        <v>0</v>
      </c>
      <c r="K14" s="39">
        <f t="shared" si="5"/>
        <v>0</v>
      </c>
      <c r="L14" s="49">
        <f t="shared" si="6"/>
        <v>0</v>
      </c>
      <c r="M14" s="49">
        <f t="shared" si="7"/>
        <v>0</v>
      </c>
      <c r="N14" s="66"/>
      <c r="O14" s="66"/>
      <c r="P14" s="66"/>
      <c r="Q14" s="66"/>
      <c r="R14" s="66"/>
      <c r="S14" s="66"/>
      <c r="T14" s="66"/>
      <c r="U14" s="66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37">
        <f t="shared" si="8"/>
        <v>0</v>
      </c>
    </row>
    <row r="15" ht="15.75" customHeight="1">
      <c r="A15" s="53" t="str">
        <f>Hub!A15</f>
        <v>LAYS SALT  38X24</v>
      </c>
      <c r="B15" s="148">
        <v>0.912</v>
      </c>
      <c r="C15" s="39">
        <v>0.0</v>
      </c>
      <c r="D15" s="39">
        <f t="shared" si="1"/>
        <v>0</v>
      </c>
      <c r="E15" s="41"/>
      <c r="F15" s="41"/>
      <c r="G15" s="41"/>
      <c r="H15" s="42">
        <f t="shared" si="2"/>
        <v>0</v>
      </c>
      <c r="I15" s="42">
        <f t="shared" si="3"/>
        <v>0</v>
      </c>
      <c r="J15" s="39">
        <f t="shared" si="4"/>
        <v>0</v>
      </c>
      <c r="K15" s="39">
        <f t="shared" si="5"/>
        <v>0</v>
      </c>
      <c r="L15" s="49">
        <f t="shared" si="6"/>
        <v>0</v>
      </c>
      <c r="M15" s="49">
        <f t="shared" si="7"/>
        <v>0</v>
      </c>
      <c r="N15" s="66"/>
      <c r="O15" s="66"/>
      <c r="P15" s="66"/>
      <c r="Q15" s="66"/>
      <c r="R15" s="66"/>
      <c r="S15" s="66"/>
      <c r="T15" s="66"/>
      <c r="U15" s="66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5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37">
        <f t="shared" si="8"/>
        <v>0</v>
      </c>
    </row>
    <row r="16" ht="15.75" customHeight="1">
      <c r="A16" s="53" t="str">
        <f>Hub!A16</f>
        <v>LAYS F CHEESE 38X24 M</v>
      </c>
      <c r="B16" s="148">
        <v>0.912</v>
      </c>
      <c r="C16" s="39">
        <v>0.0</v>
      </c>
      <c r="D16" s="39">
        <f t="shared" si="1"/>
        <v>0</v>
      </c>
      <c r="E16" s="41"/>
      <c r="F16" s="49"/>
      <c r="G16" s="49"/>
      <c r="H16" s="42">
        <f t="shared" si="2"/>
        <v>0</v>
      </c>
      <c r="I16" s="42">
        <f t="shared" si="3"/>
        <v>0</v>
      </c>
      <c r="J16" s="39">
        <f t="shared" si="4"/>
        <v>0</v>
      </c>
      <c r="K16" s="39">
        <f t="shared" si="5"/>
        <v>0</v>
      </c>
      <c r="L16" s="49">
        <f t="shared" si="6"/>
        <v>0</v>
      </c>
      <c r="M16" s="49">
        <f t="shared" si="7"/>
        <v>0</v>
      </c>
      <c r="N16" s="66"/>
      <c r="O16" s="66"/>
      <c r="P16" s="66"/>
      <c r="Q16" s="66"/>
      <c r="R16" s="66"/>
      <c r="S16" s="66"/>
      <c r="T16" s="66"/>
      <c r="U16" s="66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5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37">
        <f t="shared" si="8"/>
        <v>0</v>
      </c>
    </row>
    <row r="17" ht="15.75" customHeight="1">
      <c r="A17" s="53" t="str">
        <f>Hub!A17</f>
        <v>LAYS YOG AND HERB 38X24 M</v>
      </c>
      <c r="B17" s="148">
        <v>0.912</v>
      </c>
      <c r="C17" s="39">
        <v>0.0</v>
      </c>
      <c r="D17" s="39">
        <f t="shared" si="1"/>
        <v>0</v>
      </c>
      <c r="E17" s="49"/>
      <c r="F17" s="49"/>
      <c r="G17" s="41"/>
      <c r="H17" s="42">
        <f t="shared" si="2"/>
        <v>0</v>
      </c>
      <c r="I17" s="42">
        <f t="shared" si="3"/>
        <v>0</v>
      </c>
      <c r="J17" s="39">
        <f t="shared" si="4"/>
        <v>0</v>
      </c>
      <c r="K17" s="39">
        <f t="shared" si="5"/>
        <v>0</v>
      </c>
      <c r="L17" s="49">
        <f t="shared" si="6"/>
        <v>0</v>
      </c>
      <c r="M17" s="49">
        <f t="shared" si="7"/>
        <v>0</v>
      </c>
      <c r="N17" s="66"/>
      <c r="O17" s="66"/>
      <c r="P17" s="66"/>
      <c r="Q17" s="66"/>
      <c r="R17" s="66"/>
      <c r="S17" s="66"/>
      <c r="T17" s="66"/>
      <c r="U17" s="66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5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37">
        <f t="shared" si="8"/>
        <v>0</v>
      </c>
    </row>
    <row r="18" ht="15.75" customHeight="1">
      <c r="A18" s="53" t="str">
        <f>Hub!A18</f>
        <v>LAYS PAPRIKA 38G 38X24</v>
      </c>
      <c r="B18" s="148">
        <v>0.912</v>
      </c>
      <c r="C18" s="39">
        <v>0.0</v>
      </c>
      <c r="D18" s="39">
        <f t="shared" si="1"/>
        <v>0</v>
      </c>
      <c r="E18" s="41"/>
      <c r="F18" s="49"/>
      <c r="G18" s="49"/>
      <c r="H18" s="42">
        <f t="shared" si="2"/>
        <v>0</v>
      </c>
      <c r="I18" s="42">
        <f t="shared" si="3"/>
        <v>0</v>
      </c>
      <c r="J18" s="39">
        <f t="shared" si="4"/>
        <v>0</v>
      </c>
      <c r="K18" s="39">
        <f t="shared" si="5"/>
        <v>0</v>
      </c>
      <c r="L18" s="49">
        <f t="shared" si="6"/>
        <v>0</v>
      </c>
      <c r="M18" s="49">
        <f t="shared" si="7"/>
        <v>0</v>
      </c>
      <c r="N18" s="66"/>
      <c r="O18" s="66"/>
      <c r="P18" s="66"/>
      <c r="Q18" s="66"/>
      <c r="R18" s="66"/>
      <c r="S18" s="66"/>
      <c r="T18" s="66"/>
      <c r="U18" s="66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37">
        <f t="shared" si="8"/>
        <v>0</v>
      </c>
    </row>
    <row r="19" ht="15.75" customHeight="1">
      <c r="A19" s="64" t="str">
        <f>Hub!A19</f>
        <v>LAYS MASALA 65G 65X12</v>
      </c>
      <c r="B19" s="148">
        <v>0.78</v>
      </c>
      <c r="C19" s="39">
        <v>0.0</v>
      </c>
      <c r="D19" s="39">
        <f t="shared" si="1"/>
        <v>0</v>
      </c>
      <c r="E19" s="49"/>
      <c r="F19" s="49"/>
      <c r="G19" s="41"/>
      <c r="H19" s="42">
        <f t="shared" si="2"/>
        <v>0</v>
      </c>
      <c r="I19" s="42">
        <f t="shared" si="3"/>
        <v>0</v>
      </c>
      <c r="J19" s="39">
        <f t="shared" si="4"/>
        <v>0</v>
      </c>
      <c r="K19" s="39">
        <f t="shared" si="5"/>
        <v>0</v>
      </c>
      <c r="L19" s="49">
        <f t="shared" si="6"/>
        <v>0</v>
      </c>
      <c r="M19" s="49">
        <f t="shared" si="7"/>
        <v>0</v>
      </c>
      <c r="N19" s="66"/>
      <c r="O19" s="66"/>
      <c r="P19" s="66"/>
      <c r="Q19" s="66"/>
      <c r="R19" s="66"/>
      <c r="S19" s="66"/>
      <c r="T19" s="66"/>
      <c r="U19" s="66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5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37">
        <f t="shared" si="8"/>
        <v>0</v>
      </c>
    </row>
    <row r="20" ht="15.75" customHeight="1">
      <c r="A20" s="64" t="str">
        <f>Hub!A20</f>
        <v>LAYS SALT 65G 65X12</v>
      </c>
      <c r="B20" s="148">
        <v>0.78</v>
      </c>
      <c r="C20" s="39">
        <v>0.0</v>
      </c>
      <c r="D20" s="39">
        <f t="shared" si="1"/>
        <v>0</v>
      </c>
      <c r="E20" s="41"/>
      <c r="F20" s="49"/>
      <c r="G20" s="41"/>
      <c r="H20" s="42">
        <f t="shared" si="2"/>
        <v>0</v>
      </c>
      <c r="I20" s="42">
        <f t="shared" si="3"/>
        <v>0</v>
      </c>
      <c r="J20" s="39">
        <f t="shared" si="4"/>
        <v>0</v>
      </c>
      <c r="K20" s="39">
        <f t="shared" si="5"/>
        <v>0</v>
      </c>
      <c r="L20" s="49">
        <f t="shared" si="6"/>
        <v>0</v>
      </c>
      <c r="M20" s="49">
        <f t="shared" si="7"/>
        <v>0</v>
      </c>
      <c r="N20" s="66"/>
      <c r="O20" s="66"/>
      <c r="P20" s="66"/>
      <c r="Q20" s="66"/>
      <c r="R20" s="66"/>
      <c r="S20" s="66"/>
      <c r="T20" s="66"/>
      <c r="U20" s="66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5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37">
        <f t="shared" si="8"/>
        <v>0</v>
      </c>
    </row>
    <row r="21" ht="15.75" customHeight="1">
      <c r="A21" s="64" t="str">
        <f>Hub!A21</f>
        <v>LAYS F CHEESE 65G 65X12 M</v>
      </c>
      <c r="B21" s="148">
        <v>0.78</v>
      </c>
      <c r="C21" s="39">
        <v>0.0</v>
      </c>
      <c r="D21" s="39">
        <f t="shared" si="1"/>
        <v>0</v>
      </c>
      <c r="E21" s="41"/>
      <c r="F21" s="41"/>
      <c r="G21" s="41"/>
      <c r="H21" s="42">
        <f t="shared" si="2"/>
        <v>0</v>
      </c>
      <c r="I21" s="42">
        <f t="shared" si="3"/>
        <v>0</v>
      </c>
      <c r="J21" s="39">
        <f t="shared" si="4"/>
        <v>0</v>
      </c>
      <c r="K21" s="39">
        <f t="shared" si="5"/>
        <v>0</v>
      </c>
      <c r="L21" s="49">
        <f t="shared" si="6"/>
        <v>0</v>
      </c>
      <c r="M21" s="49">
        <f t="shared" si="7"/>
        <v>0</v>
      </c>
      <c r="N21" s="66"/>
      <c r="O21" s="66"/>
      <c r="P21" s="66"/>
      <c r="Q21" s="66"/>
      <c r="R21" s="66"/>
      <c r="S21" s="66"/>
      <c r="T21" s="66"/>
      <c r="U21" s="66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5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37">
        <f t="shared" si="8"/>
        <v>0</v>
      </c>
    </row>
    <row r="22" ht="15.75" customHeight="1">
      <c r="A22" s="64" t="str">
        <f>Hub!A22</f>
        <v>LAYS YOG AND HERB 65G 65X12 M</v>
      </c>
      <c r="B22" s="148">
        <v>0.78</v>
      </c>
      <c r="C22" s="39">
        <v>0.0</v>
      </c>
      <c r="D22" s="39">
        <f t="shared" si="1"/>
        <v>0</v>
      </c>
      <c r="E22" s="49"/>
      <c r="F22" s="49"/>
      <c r="G22" s="41"/>
      <c r="H22" s="42">
        <f t="shared" si="2"/>
        <v>0</v>
      </c>
      <c r="I22" s="42">
        <f t="shared" si="3"/>
        <v>0</v>
      </c>
      <c r="J22" s="39">
        <f t="shared" si="4"/>
        <v>0</v>
      </c>
      <c r="K22" s="39">
        <f t="shared" si="5"/>
        <v>0</v>
      </c>
      <c r="L22" s="49">
        <f t="shared" si="6"/>
        <v>0</v>
      </c>
      <c r="M22" s="49">
        <f t="shared" si="7"/>
        <v>0</v>
      </c>
      <c r="N22" s="66"/>
      <c r="O22" s="66"/>
      <c r="P22" s="66"/>
      <c r="Q22" s="66"/>
      <c r="R22" s="66"/>
      <c r="S22" s="66"/>
      <c r="T22" s="66"/>
      <c r="U22" s="66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5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37">
        <f t="shared" si="8"/>
        <v>0</v>
      </c>
    </row>
    <row r="23" ht="15.75" customHeight="1">
      <c r="A23" s="64" t="str">
        <f>Hub!A23</f>
        <v>LAYS PAPRIKA 65G 65X24</v>
      </c>
      <c r="B23" s="148">
        <v>0.78</v>
      </c>
      <c r="C23" s="39">
        <v>0.0</v>
      </c>
      <c r="D23" s="39">
        <f t="shared" si="1"/>
        <v>0</v>
      </c>
      <c r="E23" s="49"/>
      <c r="F23" s="49"/>
      <c r="G23" s="49"/>
      <c r="H23" s="42">
        <f t="shared" si="2"/>
        <v>0</v>
      </c>
      <c r="I23" s="42">
        <f t="shared" si="3"/>
        <v>0</v>
      </c>
      <c r="J23" s="39">
        <f t="shared" si="4"/>
        <v>0</v>
      </c>
      <c r="K23" s="39">
        <f t="shared" si="5"/>
        <v>0</v>
      </c>
      <c r="L23" s="49">
        <f t="shared" si="6"/>
        <v>0</v>
      </c>
      <c r="M23" s="49">
        <f t="shared" si="7"/>
        <v>0</v>
      </c>
      <c r="N23" s="66"/>
      <c r="O23" s="66"/>
      <c r="P23" s="66"/>
      <c r="Q23" s="66"/>
      <c r="R23" s="66"/>
      <c r="S23" s="66"/>
      <c r="T23" s="66"/>
      <c r="U23" s="66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37">
        <f t="shared" si="8"/>
        <v>0</v>
      </c>
    </row>
    <row r="24" ht="15.75" customHeight="1">
      <c r="A24" s="67" t="str">
        <f>Hub!A24</f>
        <v>LAYS MASALA 150G 150X10</v>
      </c>
      <c r="B24" s="148">
        <v>1.5</v>
      </c>
      <c r="C24" s="39">
        <v>0.0</v>
      </c>
      <c r="D24" s="39">
        <f t="shared" si="1"/>
        <v>0</v>
      </c>
      <c r="E24" s="49"/>
      <c r="F24" s="49"/>
      <c r="G24" s="49"/>
      <c r="H24" s="42">
        <f t="shared" si="2"/>
        <v>0</v>
      </c>
      <c r="I24" s="42">
        <f t="shared" si="3"/>
        <v>0</v>
      </c>
      <c r="J24" s="39">
        <f t="shared" si="4"/>
        <v>0</v>
      </c>
      <c r="K24" s="39">
        <f t="shared" si="5"/>
        <v>0</v>
      </c>
      <c r="L24" s="49">
        <f t="shared" si="6"/>
        <v>0</v>
      </c>
      <c r="M24" s="49">
        <f t="shared" si="7"/>
        <v>0</v>
      </c>
      <c r="N24" s="66"/>
      <c r="O24" s="66"/>
      <c r="P24" s="66"/>
      <c r="Q24" s="66"/>
      <c r="R24" s="66"/>
      <c r="S24" s="66"/>
      <c r="T24" s="66"/>
      <c r="U24" s="66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37">
        <f t="shared" si="8"/>
        <v>0</v>
      </c>
    </row>
    <row r="25" ht="15.75" customHeight="1">
      <c r="A25" s="67" t="str">
        <f>Hub!A25</f>
        <v>LAYS SALT 150G 150X10</v>
      </c>
      <c r="B25" s="148">
        <v>1.5</v>
      </c>
      <c r="C25" s="39">
        <v>0.0</v>
      </c>
      <c r="D25" s="39">
        <f t="shared" si="1"/>
        <v>0</v>
      </c>
      <c r="E25" s="49"/>
      <c r="F25" s="49"/>
      <c r="G25" s="49"/>
      <c r="H25" s="42">
        <f t="shared" si="2"/>
        <v>0</v>
      </c>
      <c r="I25" s="42">
        <f t="shared" si="3"/>
        <v>0</v>
      </c>
      <c r="J25" s="39">
        <f t="shared" si="4"/>
        <v>0</v>
      </c>
      <c r="K25" s="39">
        <f t="shared" si="5"/>
        <v>0</v>
      </c>
      <c r="L25" s="49">
        <f t="shared" si="6"/>
        <v>0</v>
      </c>
      <c r="M25" s="49">
        <f t="shared" si="7"/>
        <v>0</v>
      </c>
      <c r="N25" s="66"/>
      <c r="O25" s="66"/>
      <c r="P25" s="66"/>
      <c r="Q25" s="66"/>
      <c r="R25" s="66"/>
      <c r="S25" s="66"/>
      <c r="T25" s="66"/>
      <c r="U25" s="66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37">
        <f t="shared" si="8"/>
        <v>0</v>
      </c>
    </row>
    <row r="26" ht="15.75" customHeight="1">
      <c r="A26" s="67" t="str">
        <f>Hub!A26</f>
        <v>LAYS F CHEESE 150G 150X10</v>
      </c>
      <c r="B26" s="148">
        <v>1.5</v>
      </c>
      <c r="C26" s="39">
        <v>0.0</v>
      </c>
      <c r="D26" s="39">
        <f t="shared" si="1"/>
        <v>0</v>
      </c>
      <c r="E26" s="49"/>
      <c r="F26" s="49"/>
      <c r="G26" s="49"/>
      <c r="H26" s="42">
        <f t="shared" si="2"/>
        <v>0</v>
      </c>
      <c r="I26" s="42">
        <f t="shared" si="3"/>
        <v>0</v>
      </c>
      <c r="J26" s="39">
        <f t="shared" si="4"/>
        <v>0</v>
      </c>
      <c r="K26" s="39">
        <f t="shared" si="5"/>
        <v>0</v>
      </c>
      <c r="L26" s="49">
        <f t="shared" si="6"/>
        <v>0</v>
      </c>
      <c r="M26" s="49">
        <f t="shared" si="7"/>
        <v>0</v>
      </c>
      <c r="N26" s="66"/>
      <c r="O26" s="66"/>
      <c r="P26" s="66"/>
      <c r="Q26" s="66"/>
      <c r="R26" s="66"/>
      <c r="S26" s="66"/>
      <c r="T26" s="66"/>
      <c r="U26" s="66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37">
        <f t="shared" si="8"/>
        <v>0</v>
      </c>
    </row>
    <row r="27" ht="15.75" customHeight="1">
      <c r="A27" s="67" t="str">
        <f>Hub!A27</f>
        <v>LAYS Y&amp;H 145G 145GX10</v>
      </c>
      <c r="B27" s="148">
        <v>1.5</v>
      </c>
      <c r="C27" s="39">
        <v>0.0</v>
      </c>
      <c r="D27" s="39">
        <f t="shared" si="1"/>
        <v>0</v>
      </c>
      <c r="E27" s="49"/>
      <c r="F27" s="49"/>
      <c r="G27" s="49"/>
      <c r="H27" s="42">
        <f t="shared" si="2"/>
        <v>0</v>
      </c>
      <c r="I27" s="42">
        <f t="shared" si="3"/>
        <v>0</v>
      </c>
      <c r="J27" s="39">
        <f t="shared" si="4"/>
        <v>0</v>
      </c>
      <c r="K27" s="39">
        <f t="shared" si="5"/>
        <v>0</v>
      </c>
      <c r="L27" s="49">
        <f t="shared" si="6"/>
        <v>0</v>
      </c>
      <c r="M27" s="49">
        <f t="shared" si="7"/>
        <v>0</v>
      </c>
      <c r="N27" s="66"/>
      <c r="O27" s="66"/>
      <c r="P27" s="66"/>
      <c r="Q27" s="66"/>
      <c r="R27" s="66"/>
      <c r="S27" s="66"/>
      <c r="T27" s="66"/>
      <c r="U27" s="66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37">
        <f t="shared" si="8"/>
        <v>0</v>
      </c>
    </row>
    <row r="28" ht="15.75" customHeight="1">
      <c r="A28" s="76" t="str">
        <f>Hub!A28</f>
        <v>LAYS WAVY MEXICAN CHILI 22G 22X48</v>
      </c>
      <c r="B28" s="148">
        <v>1.056</v>
      </c>
      <c r="C28" s="39">
        <v>0.0</v>
      </c>
      <c r="D28" s="39">
        <f t="shared" si="1"/>
        <v>0</v>
      </c>
      <c r="E28" s="41"/>
      <c r="F28" s="49"/>
      <c r="G28" s="49"/>
      <c r="H28" s="42">
        <f t="shared" si="2"/>
        <v>0</v>
      </c>
      <c r="I28" s="42">
        <f t="shared" si="3"/>
        <v>0</v>
      </c>
      <c r="J28" s="39">
        <f t="shared" si="4"/>
        <v>0</v>
      </c>
      <c r="K28" s="39">
        <f t="shared" si="5"/>
        <v>0</v>
      </c>
      <c r="L28" s="49">
        <f t="shared" si="6"/>
        <v>0</v>
      </c>
      <c r="M28" s="49">
        <f t="shared" si="7"/>
        <v>0</v>
      </c>
      <c r="N28" s="66"/>
      <c r="O28" s="66"/>
      <c r="P28" s="66"/>
      <c r="Q28" s="66"/>
      <c r="R28" s="66"/>
      <c r="S28" s="66"/>
      <c r="T28" s="66"/>
      <c r="U28" s="66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37">
        <f t="shared" si="8"/>
        <v>0</v>
      </c>
    </row>
    <row r="29" ht="15.75" customHeight="1">
      <c r="A29" s="76" t="str">
        <f>Hub!A29</f>
        <v>LAYS WAVY B.B.Q 23G (23X48) M</v>
      </c>
      <c r="B29" s="148">
        <v>1.056</v>
      </c>
      <c r="C29" s="39">
        <v>0.0</v>
      </c>
      <c r="D29" s="39">
        <f t="shared" si="1"/>
        <v>0</v>
      </c>
      <c r="E29" s="49"/>
      <c r="F29" s="49"/>
      <c r="G29" s="49"/>
      <c r="H29" s="42">
        <f t="shared" si="2"/>
        <v>0</v>
      </c>
      <c r="I29" s="42">
        <f t="shared" si="3"/>
        <v>0</v>
      </c>
      <c r="J29" s="39">
        <f t="shared" si="4"/>
        <v>0</v>
      </c>
      <c r="K29" s="39">
        <f t="shared" si="5"/>
        <v>0</v>
      </c>
      <c r="L29" s="49">
        <f t="shared" si="6"/>
        <v>0</v>
      </c>
      <c r="M29" s="49">
        <f t="shared" si="7"/>
        <v>0</v>
      </c>
      <c r="N29" s="66"/>
      <c r="O29" s="66"/>
      <c r="P29" s="66"/>
      <c r="Q29" s="66"/>
      <c r="R29" s="66"/>
      <c r="S29" s="66"/>
      <c r="T29" s="66"/>
      <c r="U29" s="66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37">
        <f t="shared" si="8"/>
        <v>0</v>
      </c>
    </row>
    <row r="30" ht="15.75" customHeight="1">
      <c r="A30" s="76" t="str">
        <f>Hub!A30</f>
        <v>LAYS WAVY TOMATO 23G 23X48 M</v>
      </c>
      <c r="B30" s="148">
        <v>1.056</v>
      </c>
      <c r="C30" s="39">
        <v>0.0</v>
      </c>
      <c r="D30" s="39">
        <f t="shared" si="1"/>
        <v>0</v>
      </c>
      <c r="E30" s="49"/>
      <c r="F30" s="49"/>
      <c r="G30" s="49"/>
      <c r="H30" s="42">
        <f t="shared" si="2"/>
        <v>0</v>
      </c>
      <c r="I30" s="42">
        <f t="shared" si="3"/>
        <v>0</v>
      </c>
      <c r="J30" s="39">
        <f t="shared" si="4"/>
        <v>0</v>
      </c>
      <c r="K30" s="39">
        <f t="shared" si="5"/>
        <v>0</v>
      </c>
      <c r="L30" s="49">
        <f t="shared" si="6"/>
        <v>0</v>
      </c>
      <c r="M30" s="49">
        <f t="shared" si="7"/>
        <v>0</v>
      </c>
      <c r="N30" s="66"/>
      <c r="O30" s="66"/>
      <c r="P30" s="66"/>
      <c r="Q30" s="66"/>
      <c r="R30" s="66"/>
      <c r="S30" s="66"/>
      <c r="T30" s="66"/>
      <c r="U30" s="66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37">
        <f t="shared" si="8"/>
        <v>0</v>
      </c>
    </row>
    <row r="31" ht="15.75" customHeight="1">
      <c r="A31" s="78" t="str">
        <f>Hub!A31</f>
        <v>LAYS WAVY FLAMING HOT 22G 22X48</v>
      </c>
      <c r="B31" s="148">
        <v>1.056</v>
      </c>
      <c r="C31" s="39">
        <v>0.0</v>
      </c>
      <c r="D31" s="39">
        <f t="shared" si="1"/>
        <v>0</v>
      </c>
      <c r="E31" s="49"/>
      <c r="F31" s="49"/>
      <c r="G31" s="49"/>
      <c r="H31" s="42">
        <f t="shared" si="2"/>
        <v>0</v>
      </c>
      <c r="I31" s="42">
        <f t="shared" si="3"/>
        <v>0</v>
      </c>
      <c r="J31" s="39">
        <f t="shared" si="4"/>
        <v>0</v>
      </c>
      <c r="K31" s="39">
        <f t="shared" si="5"/>
        <v>0</v>
      </c>
      <c r="L31" s="49">
        <f t="shared" si="6"/>
        <v>0</v>
      </c>
      <c r="M31" s="49">
        <f t="shared" si="7"/>
        <v>0</v>
      </c>
      <c r="N31" s="66"/>
      <c r="O31" s="66"/>
      <c r="P31" s="66"/>
      <c r="Q31" s="66"/>
      <c r="R31" s="66"/>
      <c r="S31" s="66"/>
      <c r="T31" s="66"/>
      <c r="U31" s="66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37">
        <f t="shared" si="8"/>
        <v>0</v>
      </c>
    </row>
    <row r="32" ht="15.75" customHeight="1">
      <c r="A32" s="76" t="str">
        <f>Hub!A32</f>
        <v>LAYS WAVY MEXICAN CHILI 34G 34X24</v>
      </c>
      <c r="B32" s="148">
        <v>0.8160000000000001</v>
      </c>
      <c r="C32" s="39">
        <v>0.0</v>
      </c>
      <c r="D32" s="39">
        <f t="shared" si="1"/>
        <v>0</v>
      </c>
      <c r="E32" s="49"/>
      <c r="F32" s="49"/>
      <c r="G32" s="49"/>
      <c r="H32" s="42">
        <f t="shared" si="2"/>
        <v>0</v>
      </c>
      <c r="I32" s="42">
        <f t="shared" si="3"/>
        <v>0</v>
      </c>
      <c r="J32" s="39">
        <f t="shared" si="4"/>
        <v>0</v>
      </c>
      <c r="K32" s="39">
        <f t="shared" si="5"/>
        <v>0</v>
      </c>
      <c r="L32" s="49">
        <f t="shared" si="6"/>
        <v>0</v>
      </c>
      <c r="M32" s="49">
        <f t="shared" si="7"/>
        <v>0</v>
      </c>
      <c r="N32" s="66"/>
      <c r="O32" s="66"/>
      <c r="P32" s="66"/>
      <c r="Q32" s="66"/>
      <c r="R32" s="66"/>
      <c r="S32" s="66"/>
      <c r="T32" s="66"/>
      <c r="U32" s="66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37">
        <f t="shared" si="8"/>
        <v>0</v>
      </c>
    </row>
    <row r="33" ht="15.75" customHeight="1">
      <c r="A33" s="76" t="str">
        <f>Hub!A33</f>
        <v>LAYS WAVY B.B.Q 35G (35x24) M</v>
      </c>
      <c r="B33" s="148">
        <v>0.8160000000000001</v>
      </c>
      <c r="C33" s="39">
        <v>0.0</v>
      </c>
      <c r="D33" s="39">
        <f t="shared" si="1"/>
        <v>0</v>
      </c>
      <c r="E33" s="49"/>
      <c r="F33" s="49"/>
      <c r="G33" s="49"/>
      <c r="H33" s="42">
        <f t="shared" si="2"/>
        <v>0</v>
      </c>
      <c r="I33" s="42">
        <f t="shared" si="3"/>
        <v>0</v>
      </c>
      <c r="J33" s="39">
        <f t="shared" si="4"/>
        <v>0</v>
      </c>
      <c r="K33" s="39">
        <f t="shared" si="5"/>
        <v>0</v>
      </c>
      <c r="L33" s="49">
        <f t="shared" si="6"/>
        <v>0</v>
      </c>
      <c r="M33" s="49">
        <f t="shared" si="7"/>
        <v>0</v>
      </c>
      <c r="N33" s="66"/>
      <c r="O33" s="66"/>
      <c r="P33" s="66"/>
      <c r="Q33" s="66"/>
      <c r="R33" s="66"/>
      <c r="S33" s="66"/>
      <c r="T33" s="66"/>
      <c r="U33" s="66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37">
        <f t="shared" si="8"/>
        <v>0</v>
      </c>
    </row>
    <row r="34" ht="15.75" customHeight="1">
      <c r="A34" s="76" t="str">
        <f>Hub!A34</f>
        <v>LAYS WAVY TOMATO 35G 35X24 M</v>
      </c>
      <c r="B34" s="148">
        <v>0.8160000000000001</v>
      </c>
      <c r="C34" s="39">
        <v>0.0</v>
      </c>
      <c r="D34" s="39">
        <f t="shared" si="1"/>
        <v>0</v>
      </c>
      <c r="E34" s="49"/>
      <c r="F34" s="49"/>
      <c r="G34" s="49"/>
      <c r="H34" s="42">
        <f t="shared" si="2"/>
        <v>0</v>
      </c>
      <c r="I34" s="42">
        <f t="shared" si="3"/>
        <v>0</v>
      </c>
      <c r="J34" s="39">
        <f t="shared" si="4"/>
        <v>0</v>
      </c>
      <c r="K34" s="39">
        <f t="shared" si="5"/>
        <v>0</v>
      </c>
      <c r="L34" s="49">
        <f t="shared" si="6"/>
        <v>0</v>
      </c>
      <c r="M34" s="49">
        <f t="shared" si="7"/>
        <v>0</v>
      </c>
      <c r="N34" s="66"/>
      <c r="O34" s="66"/>
      <c r="P34" s="66"/>
      <c r="Q34" s="66"/>
      <c r="R34" s="66"/>
      <c r="S34" s="66"/>
      <c r="T34" s="66"/>
      <c r="U34" s="66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37">
        <f t="shared" si="8"/>
        <v>0</v>
      </c>
    </row>
    <row r="35" ht="15.75" customHeight="1">
      <c r="A35" s="78" t="str">
        <f>Hub!A35</f>
        <v>LAYS WAVY FLAMING HOT 34G 34X24</v>
      </c>
      <c r="B35" s="148">
        <v>0.8160000000000001</v>
      </c>
      <c r="C35" s="39">
        <v>0.0</v>
      </c>
      <c r="D35" s="39">
        <f t="shared" si="1"/>
        <v>0</v>
      </c>
      <c r="E35" s="49"/>
      <c r="F35" s="49"/>
      <c r="G35" s="49"/>
      <c r="H35" s="42">
        <f t="shared" si="2"/>
        <v>0</v>
      </c>
      <c r="I35" s="42">
        <f t="shared" si="3"/>
        <v>0</v>
      </c>
      <c r="J35" s="39">
        <f t="shared" si="4"/>
        <v>0</v>
      </c>
      <c r="K35" s="39">
        <f t="shared" si="5"/>
        <v>0</v>
      </c>
      <c r="L35" s="49">
        <f t="shared" si="6"/>
        <v>0</v>
      </c>
      <c r="M35" s="49">
        <f t="shared" si="7"/>
        <v>0</v>
      </c>
      <c r="N35" s="66"/>
      <c r="O35" s="66"/>
      <c r="P35" s="66"/>
      <c r="Q35" s="66"/>
      <c r="R35" s="66"/>
      <c r="S35" s="66"/>
      <c r="T35" s="66"/>
      <c r="U35" s="66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37">
        <f t="shared" si="8"/>
        <v>0</v>
      </c>
    </row>
    <row r="36" ht="15.75" customHeight="1">
      <c r="A36" s="24" t="str">
        <f>Hub!A36</f>
        <v>LAYS WAVY BBQ 63G 63x12 M</v>
      </c>
      <c r="B36" s="148">
        <v>0.756</v>
      </c>
      <c r="C36" s="39">
        <v>0.0</v>
      </c>
      <c r="D36" s="39">
        <f t="shared" si="1"/>
        <v>0</v>
      </c>
      <c r="E36" s="49"/>
      <c r="F36" s="49"/>
      <c r="G36" s="49"/>
      <c r="H36" s="42">
        <f t="shared" si="2"/>
        <v>0</v>
      </c>
      <c r="I36" s="42">
        <f t="shared" si="3"/>
        <v>0</v>
      </c>
      <c r="J36" s="39">
        <f t="shared" si="4"/>
        <v>0</v>
      </c>
      <c r="K36" s="39">
        <f t="shared" si="5"/>
        <v>0</v>
      </c>
      <c r="L36" s="49">
        <f t="shared" si="6"/>
        <v>0</v>
      </c>
      <c r="M36" s="49">
        <f t="shared" si="7"/>
        <v>0</v>
      </c>
      <c r="N36" s="66"/>
      <c r="O36" s="66"/>
      <c r="P36" s="66"/>
      <c r="Q36" s="66"/>
      <c r="R36" s="66"/>
      <c r="S36" s="66"/>
      <c r="T36" s="66"/>
      <c r="U36" s="66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37">
        <f t="shared" si="8"/>
        <v>0</v>
      </c>
    </row>
    <row r="37" ht="15.75" customHeight="1">
      <c r="A37" s="24" t="str">
        <f>Hub!A37</f>
        <v>LAYS WAVY Mexican 60G 60x12 M</v>
      </c>
      <c r="B37" s="148">
        <v>0.72</v>
      </c>
      <c r="C37" s="39">
        <v>0.0</v>
      </c>
      <c r="D37" s="39">
        <f t="shared" si="1"/>
        <v>0</v>
      </c>
      <c r="E37" s="49"/>
      <c r="F37" s="49"/>
      <c r="G37" s="49"/>
      <c r="H37" s="42">
        <f t="shared" si="2"/>
        <v>0</v>
      </c>
      <c r="I37" s="42">
        <f t="shared" si="3"/>
        <v>0</v>
      </c>
      <c r="J37" s="39">
        <f t="shared" si="4"/>
        <v>0</v>
      </c>
      <c r="K37" s="39">
        <f t="shared" si="5"/>
        <v>0</v>
      </c>
      <c r="L37" s="49">
        <f t="shared" si="6"/>
        <v>0</v>
      </c>
      <c r="M37" s="49">
        <f t="shared" si="7"/>
        <v>0</v>
      </c>
      <c r="N37" s="66"/>
      <c r="O37" s="66"/>
      <c r="P37" s="66"/>
      <c r="Q37" s="66"/>
      <c r="R37" s="66"/>
      <c r="S37" s="66"/>
      <c r="T37" s="66"/>
      <c r="U37" s="66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37">
        <f t="shared" si="8"/>
        <v>0</v>
      </c>
    </row>
    <row r="38" ht="15.75" customHeight="1">
      <c r="A38" s="24" t="str">
        <f>Hub!A38</f>
        <v>LAYS WAVY Flaming Hot 64G 64x12 M</v>
      </c>
      <c r="B38" s="148">
        <v>0.72</v>
      </c>
      <c r="C38" s="39">
        <v>0.0</v>
      </c>
      <c r="D38" s="39">
        <f t="shared" si="1"/>
        <v>0</v>
      </c>
      <c r="E38" s="49"/>
      <c r="F38" s="49"/>
      <c r="G38" s="49"/>
      <c r="H38" s="42">
        <f t="shared" si="2"/>
        <v>0</v>
      </c>
      <c r="I38" s="42">
        <f t="shared" si="3"/>
        <v>0</v>
      </c>
      <c r="J38" s="39">
        <f t="shared" si="4"/>
        <v>0</v>
      </c>
      <c r="K38" s="39">
        <f t="shared" si="5"/>
        <v>0</v>
      </c>
      <c r="L38" s="49">
        <f t="shared" si="6"/>
        <v>0</v>
      </c>
      <c r="M38" s="49">
        <f t="shared" si="7"/>
        <v>0</v>
      </c>
      <c r="N38" s="66"/>
      <c r="O38" s="66"/>
      <c r="P38" s="66"/>
      <c r="Q38" s="66"/>
      <c r="R38" s="66"/>
      <c r="S38" s="66"/>
      <c r="T38" s="66"/>
      <c r="U38" s="66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37">
        <f t="shared" si="8"/>
        <v>0</v>
      </c>
    </row>
    <row r="39" ht="15.75" customHeight="1">
      <c r="A39" s="24" t="str">
        <f>Hub!A39</f>
        <v>KURKURE CHUTNEY CHASKA 9G 9X72 M</v>
      </c>
      <c r="B39" s="148">
        <v>0.648</v>
      </c>
      <c r="C39" s="39">
        <v>0.0</v>
      </c>
      <c r="D39" s="39">
        <f t="shared" si="1"/>
        <v>0</v>
      </c>
      <c r="E39" s="49"/>
      <c r="F39" s="49"/>
      <c r="G39" s="49"/>
      <c r="H39" s="42">
        <f t="shared" si="2"/>
        <v>0</v>
      </c>
      <c r="I39" s="42">
        <f t="shared" si="3"/>
        <v>0</v>
      </c>
      <c r="J39" s="39">
        <f t="shared" si="4"/>
        <v>0</v>
      </c>
      <c r="K39" s="39">
        <f t="shared" si="5"/>
        <v>0</v>
      </c>
      <c r="L39" s="49">
        <f t="shared" si="6"/>
        <v>0</v>
      </c>
      <c r="M39" s="49">
        <f t="shared" si="7"/>
        <v>0</v>
      </c>
      <c r="N39" s="66"/>
      <c r="O39" s="66"/>
      <c r="P39" s="66"/>
      <c r="Q39" s="66"/>
      <c r="R39" s="66"/>
      <c r="S39" s="66"/>
      <c r="T39" s="66"/>
      <c r="U39" s="66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37">
        <f t="shared" si="8"/>
        <v>0</v>
      </c>
    </row>
    <row r="40" ht="15.75" customHeight="1">
      <c r="A40" s="24" t="str">
        <f>Hub!A40</f>
        <v>KURKURE RED CHILLI 9G 9X72</v>
      </c>
      <c r="B40" s="148">
        <v>0.648</v>
      </c>
      <c r="C40" s="39">
        <v>0.0</v>
      </c>
      <c r="D40" s="39">
        <f t="shared" si="1"/>
        <v>0</v>
      </c>
      <c r="E40" s="49"/>
      <c r="F40" s="49"/>
      <c r="G40" s="49"/>
      <c r="H40" s="42">
        <f t="shared" si="2"/>
        <v>0</v>
      </c>
      <c r="I40" s="42">
        <f t="shared" si="3"/>
        <v>0</v>
      </c>
      <c r="J40" s="39">
        <f t="shared" si="4"/>
        <v>0</v>
      </c>
      <c r="K40" s="39">
        <f t="shared" si="5"/>
        <v>0</v>
      </c>
      <c r="L40" s="49">
        <f t="shared" si="6"/>
        <v>0</v>
      </c>
      <c r="M40" s="49">
        <f t="shared" si="7"/>
        <v>0</v>
      </c>
      <c r="N40" s="66"/>
      <c r="O40" s="66"/>
      <c r="P40" s="66"/>
      <c r="Q40" s="66"/>
      <c r="R40" s="66"/>
      <c r="S40" s="66"/>
      <c r="T40" s="66"/>
      <c r="U40" s="66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37">
        <f t="shared" si="8"/>
        <v>0</v>
      </c>
    </row>
    <row r="41" ht="15.75" customHeight="1">
      <c r="A41" s="24" t="str">
        <f>Hub!A41</f>
        <v>KURKURE CHUTNEY CHASKA 17G 17X48 M</v>
      </c>
      <c r="B41" s="148">
        <v>0.816</v>
      </c>
      <c r="C41" s="39">
        <v>0.0</v>
      </c>
      <c r="D41" s="39">
        <f t="shared" si="1"/>
        <v>0</v>
      </c>
      <c r="E41" s="49"/>
      <c r="F41" s="41"/>
      <c r="G41" s="49"/>
      <c r="H41" s="42">
        <f t="shared" si="2"/>
        <v>0</v>
      </c>
      <c r="I41" s="42">
        <f t="shared" si="3"/>
        <v>0</v>
      </c>
      <c r="J41" s="39">
        <f t="shared" si="4"/>
        <v>0</v>
      </c>
      <c r="K41" s="39">
        <f t="shared" si="5"/>
        <v>0</v>
      </c>
      <c r="L41" s="49">
        <f t="shared" si="6"/>
        <v>0</v>
      </c>
      <c r="M41" s="49">
        <f t="shared" si="7"/>
        <v>0</v>
      </c>
      <c r="N41" s="66"/>
      <c r="O41" s="66"/>
      <c r="P41" s="66"/>
      <c r="Q41" s="66"/>
      <c r="R41" s="66"/>
      <c r="S41" s="66"/>
      <c r="T41" s="66"/>
      <c r="U41" s="66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5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37">
        <f t="shared" si="8"/>
        <v>0</v>
      </c>
    </row>
    <row r="42" ht="15.75" customHeight="1">
      <c r="A42" s="24" t="str">
        <f>Hub!A42</f>
        <v>KURKURE RED CHILLI 17G 17X48</v>
      </c>
      <c r="B42" s="148">
        <v>0.816</v>
      </c>
      <c r="C42" s="39">
        <v>0.0</v>
      </c>
      <c r="D42" s="39">
        <f t="shared" si="1"/>
        <v>0</v>
      </c>
      <c r="E42" s="49"/>
      <c r="F42" s="49"/>
      <c r="G42" s="49"/>
      <c r="H42" s="42">
        <f t="shared" si="2"/>
        <v>0</v>
      </c>
      <c r="I42" s="42">
        <f t="shared" si="3"/>
        <v>0</v>
      </c>
      <c r="J42" s="39">
        <f t="shared" si="4"/>
        <v>0</v>
      </c>
      <c r="K42" s="39">
        <f t="shared" si="5"/>
        <v>0</v>
      </c>
      <c r="L42" s="49">
        <f t="shared" si="6"/>
        <v>0</v>
      </c>
      <c r="M42" s="49">
        <f t="shared" si="7"/>
        <v>0</v>
      </c>
      <c r="N42" s="66"/>
      <c r="O42" s="66"/>
      <c r="P42" s="66"/>
      <c r="Q42" s="66"/>
      <c r="R42" s="66"/>
      <c r="S42" s="66"/>
      <c r="T42" s="66"/>
      <c r="U42" s="66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37">
        <f t="shared" si="8"/>
        <v>0</v>
      </c>
    </row>
    <row r="43" ht="15.75" customHeight="1">
      <c r="A43" s="86" t="str">
        <f>Hub!A43</f>
        <v>KURKURE TOOFANI MIRCHI 17G 17X48</v>
      </c>
      <c r="B43" s="148">
        <v>0.816</v>
      </c>
      <c r="C43" s="39">
        <v>0.0</v>
      </c>
      <c r="D43" s="39">
        <f t="shared" si="1"/>
        <v>0</v>
      </c>
      <c r="E43" s="49"/>
      <c r="F43" s="49"/>
      <c r="G43" s="49"/>
      <c r="H43" s="42">
        <f t="shared" si="2"/>
        <v>0</v>
      </c>
      <c r="I43" s="42">
        <f t="shared" si="3"/>
        <v>0</v>
      </c>
      <c r="J43" s="39">
        <f t="shared" si="4"/>
        <v>0</v>
      </c>
      <c r="K43" s="39">
        <f t="shared" si="5"/>
        <v>0</v>
      </c>
      <c r="L43" s="49">
        <f t="shared" si="6"/>
        <v>0</v>
      </c>
      <c r="M43" s="49">
        <f t="shared" si="7"/>
        <v>0</v>
      </c>
      <c r="N43" s="66"/>
      <c r="O43" s="66"/>
      <c r="P43" s="66"/>
      <c r="Q43" s="66"/>
      <c r="R43" s="66"/>
      <c r="S43" s="66"/>
      <c r="T43" s="66"/>
      <c r="U43" s="66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37">
        <f t="shared" si="8"/>
        <v>0</v>
      </c>
    </row>
    <row r="44" ht="15.75" customHeight="1">
      <c r="A44" s="24" t="str">
        <f>Hub!A44</f>
        <v>KURKURE CHUTNEY CHASKA 38X24 M</v>
      </c>
      <c r="B44" s="148">
        <v>0.912</v>
      </c>
      <c r="C44" s="39">
        <v>0.0</v>
      </c>
      <c r="D44" s="39">
        <f t="shared" si="1"/>
        <v>0</v>
      </c>
      <c r="E44" s="49"/>
      <c r="F44" s="41"/>
      <c r="G44" s="49"/>
      <c r="H44" s="42">
        <f t="shared" si="2"/>
        <v>0</v>
      </c>
      <c r="I44" s="42">
        <f t="shared" si="3"/>
        <v>0</v>
      </c>
      <c r="J44" s="39">
        <f t="shared" si="4"/>
        <v>0</v>
      </c>
      <c r="K44" s="39">
        <f t="shared" si="5"/>
        <v>0</v>
      </c>
      <c r="L44" s="49">
        <f t="shared" si="6"/>
        <v>0</v>
      </c>
      <c r="M44" s="49">
        <f t="shared" si="7"/>
        <v>0</v>
      </c>
      <c r="N44" s="66"/>
      <c r="O44" s="66"/>
      <c r="P44" s="66"/>
      <c r="Q44" s="66"/>
      <c r="R44" s="66"/>
      <c r="S44" s="66"/>
      <c r="T44" s="66"/>
      <c r="U44" s="66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5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37">
        <f t="shared" si="8"/>
        <v>0</v>
      </c>
    </row>
    <row r="45" ht="15.75" customHeight="1">
      <c r="A45" s="24" t="str">
        <f>Hub!A45</f>
        <v>KURKURE RED CHILI 38G 38X24</v>
      </c>
      <c r="B45" s="148">
        <v>0.912</v>
      </c>
      <c r="C45" s="39">
        <v>0.0</v>
      </c>
      <c r="D45" s="39">
        <f t="shared" si="1"/>
        <v>0</v>
      </c>
      <c r="E45" s="49"/>
      <c r="F45" s="49"/>
      <c r="G45" s="49"/>
      <c r="H45" s="42">
        <f t="shared" si="2"/>
        <v>0</v>
      </c>
      <c r="I45" s="42">
        <f t="shared" si="3"/>
        <v>0</v>
      </c>
      <c r="J45" s="39">
        <f t="shared" si="4"/>
        <v>0</v>
      </c>
      <c r="K45" s="39">
        <f t="shared" si="5"/>
        <v>0</v>
      </c>
      <c r="L45" s="49">
        <f t="shared" si="6"/>
        <v>0</v>
      </c>
      <c r="M45" s="49">
        <f t="shared" si="7"/>
        <v>0</v>
      </c>
      <c r="N45" s="66"/>
      <c r="O45" s="66"/>
      <c r="P45" s="66"/>
      <c r="Q45" s="66"/>
      <c r="R45" s="66"/>
      <c r="S45" s="66"/>
      <c r="T45" s="66"/>
      <c r="U45" s="66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37">
        <f t="shared" si="8"/>
        <v>0</v>
      </c>
    </row>
    <row r="46" ht="15.75" customHeight="1">
      <c r="A46" s="86" t="str">
        <f>Hub!A46</f>
        <v>KURKURE TOOFANI MIRCHI 37G 37X24</v>
      </c>
      <c r="B46" s="148">
        <v>0.912</v>
      </c>
      <c r="C46" s="39">
        <v>0.0</v>
      </c>
      <c r="D46" s="39">
        <f t="shared" si="1"/>
        <v>0</v>
      </c>
      <c r="E46" s="49"/>
      <c r="F46" s="49"/>
      <c r="G46" s="49"/>
      <c r="H46" s="42">
        <f t="shared" si="2"/>
        <v>0</v>
      </c>
      <c r="I46" s="42">
        <f t="shared" si="3"/>
        <v>0</v>
      </c>
      <c r="J46" s="39">
        <f t="shared" si="4"/>
        <v>0</v>
      </c>
      <c r="K46" s="39">
        <f t="shared" si="5"/>
        <v>0</v>
      </c>
      <c r="L46" s="49">
        <f t="shared" si="6"/>
        <v>0</v>
      </c>
      <c r="M46" s="49">
        <f t="shared" si="7"/>
        <v>0</v>
      </c>
      <c r="N46" s="66"/>
      <c r="O46" s="66"/>
      <c r="P46" s="66"/>
      <c r="Q46" s="66"/>
      <c r="R46" s="66"/>
      <c r="S46" s="66"/>
      <c r="T46" s="66"/>
      <c r="U46" s="66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37">
        <f t="shared" si="8"/>
        <v>0</v>
      </c>
    </row>
    <row r="47" ht="15.75" customHeight="1">
      <c r="A47" s="24" t="str">
        <f>Hub!A47</f>
        <v>KURKURE CHUTNEY CHASKA 62G 62X24 M</v>
      </c>
      <c r="B47" s="148">
        <v>1.488</v>
      </c>
      <c r="C47" s="39">
        <v>0.0</v>
      </c>
      <c r="D47" s="39">
        <f t="shared" si="1"/>
        <v>0</v>
      </c>
      <c r="E47" s="41"/>
      <c r="F47" s="49"/>
      <c r="G47" s="49"/>
      <c r="H47" s="42">
        <f t="shared" si="2"/>
        <v>0</v>
      </c>
      <c r="I47" s="42">
        <f t="shared" si="3"/>
        <v>0</v>
      </c>
      <c r="J47" s="39">
        <f t="shared" si="4"/>
        <v>0</v>
      </c>
      <c r="K47" s="39">
        <f t="shared" si="5"/>
        <v>0</v>
      </c>
      <c r="L47" s="49">
        <f t="shared" si="6"/>
        <v>0</v>
      </c>
      <c r="M47" s="49">
        <f t="shared" si="7"/>
        <v>0</v>
      </c>
      <c r="N47" s="66"/>
      <c r="O47" s="66"/>
      <c r="P47" s="66"/>
      <c r="Q47" s="66"/>
      <c r="R47" s="66"/>
      <c r="S47" s="66"/>
      <c r="T47" s="66"/>
      <c r="U47" s="66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37">
        <f t="shared" si="8"/>
        <v>0</v>
      </c>
    </row>
    <row r="48" ht="15.75" customHeight="1">
      <c r="A48" s="24" t="str">
        <f>Hub!A48</f>
        <v>KURKURE RED CHILLI 62G 62X24</v>
      </c>
      <c r="B48" s="148">
        <v>1.488</v>
      </c>
      <c r="C48" s="39">
        <v>0.0</v>
      </c>
      <c r="D48" s="39">
        <f t="shared" si="1"/>
        <v>0</v>
      </c>
      <c r="E48" s="49"/>
      <c r="F48" s="49"/>
      <c r="G48" s="49"/>
      <c r="H48" s="42">
        <f t="shared" si="2"/>
        <v>0</v>
      </c>
      <c r="I48" s="42">
        <f t="shared" si="3"/>
        <v>0</v>
      </c>
      <c r="J48" s="39">
        <f t="shared" si="4"/>
        <v>0</v>
      </c>
      <c r="K48" s="39">
        <f t="shared" si="5"/>
        <v>0</v>
      </c>
      <c r="L48" s="49">
        <f t="shared" si="6"/>
        <v>0</v>
      </c>
      <c r="M48" s="49">
        <f t="shared" si="7"/>
        <v>0</v>
      </c>
      <c r="N48" s="66"/>
      <c r="O48" s="66"/>
      <c r="P48" s="66"/>
      <c r="Q48" s="66"/>
      <c r="R48" s="66"/>
      <c r="S48" s="66"/>
      <c r="T48" s="66"/>
      <c r="U48" s="66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37">
        <f t="shared" si="8"/>
        <v>0</v>
      </c>
    </row>
    <row r="49" ht="15.75" customHeight="1">
      <c r="A49" s="24" t="str">
        <f>Hub!A49</f>
        <v>KURKURE CHATNI CHASKA 110G 110X12</v>
      </c>
      <c r="B49" s="148">
        <v>1.32</v>
      </c>
      <c r="C49" s="39">
        <v>0.0</v>
      </c>
      <c r="D49" s="39">
        <f t="shared" si="1"/>
        <v>0</v>
      </c>
      <c r="E49" s="49"/>
      <c r="F49" s="49"/>
      <c r="G49" s="49"/>
      <c r="H49" s="42">
        <f t="shared" si="2"/>
        <v>0</v>
      </c>
      <c r="I49" s="42">
        <f t="shared" si="3"/>
        <v>0</v>
      </c>
      <c r="J49" s="39">
        <f t="shared" si="4"/>
        <v>0</v>
      </c>
      <c r="K49" s="39">
        <f t="shared" si="5"/>
        <v>0</v>
      </c>
      <c r="L49" s="49">
        <f t="shared" si="6"/>
        <v>0</v>
      </c>
      <c r="M49" s="49">
        <f t="shared" si="7"/>
        <v>0</v>
      </c>
      <c r="N49" s="66"/>
      <c r="O49" s="66"/>
      <c r="P49" s="66"/>
      <c r="Q49" s="66"/>
      <c r="R49" s="66"/>
      <c r="S49" s="66"/>
      <c r="T49" s="66"/>
      <c r="U49" s="66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37">
        <f t="shared" si="8"/>
        <v>0</v>
      </c>
    </row>
    <row r="50" ht="15.75" customHeight="1">
      <c r="A50" s="24" t="str">
        <f>Hub!A50</f>
        <v>KURKURE RED CHILLI 110G 110X12</v>
      </c>
      <c r="B50" s="148">
        <v>1.32</v>
      </c>
      <c r="C50" s="39">
        <v>0.0</v>
      </c>
      <c r="D50" s="39">
        <f t="shared" si="1"/>
        <v>0</v>
      </c>
      <c r="E50" s="49"/>
      <c r="F50" s="49"/>
      <c r="G50" s="49"/>
      <c r="H50" s="42">
        <f t="shared" si="2"/>
        <v>0</v>
      </c>
      <c r="I50" s="42">
        <f t="shared" si="3"/>
        <v>0</v>
      </c>
      <c r="J50" s="39">
        <f t="shared" si="4"/>
        <v>0</v>
      </c>
      <c r="K50" s="39">
        <f t="shared" si="5"/>
        <v>0</v>
      </c>
      <c r="L50" s="49">
        <f t="shared" si="6"/>
        <v>0</v>
      </c>
      <c r="M50" s="49">
        <f t="shared" si="7"/>
        <v>0</v>
      </c>
      <c r="N50" s="66"/>
      <c r="O50" s="66"/>
      <c r="P50" s="66"/>
      <c r="Q50" s="66"/>
      <c r="R50" s="66"/>
      <c r="S50" s="66"/>
      <c r="T50" s="66"/>
      <c r="U50" s="66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37">
        <f t="shared" si="8"/>
        <v>0</v>
      </c>
    </row>
    <row r="51" ht="15.75" customHeight="1">
      <c r="A51" s="88" t="str">
        <f>Hub!A51</f>
        <v>KURKURE NIMKO MIX 10G 10X80</v>
      </c>
      <c r="B51" s="148">
        <v>0.8</v>
      </c>
      <c r="C51" s="39">
        <v>0.0</v>
      </c>
      <c r="D51" s="39">
        <f t="shared" si="1"/>
        <v>0</v>
      </c>
      <c r="E51" s="49"/>
      <c r="F51" s="49"/>
      <c r="G51" s="49"/>
      <c r="H51" s="42">
        <f t="shared" si="2"/>
        <v>0</v>
      </c>
      <c r="I51" s="42">
        <f t="shared" si="3"/>
        <v>0</v>
      </c>
      <c r="J51" s="39">
        <f t="shared" si="4"/>
        <v>0</v>
      </c>
      <c r="K51" s="39">
        <f t="shared" si="5"/>
        <v>0</v>
      </c>
      <c r="L51" s="49">
        <f t="shared" si="6"/>
        <v>0</v>
      </c>
      <c r="M51" s="49">
        <f t="shared" si="7"/>
        <v>0</v>
      </c>
      <c r="N51" s="66"/>
      <c r="O51" s="66"/>
      <c r="P51" s="66"/>
      <c r="Q51" s="66"/>
      <c r="R51" s="66"/>
      <c r="S51" s="66"/>
      <c r="T51" s="66"/>
      <c r="U51" s="66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37">
        <f t="shared" si="8"/>
        <v>0</v>
      </c>
    </row>
    <row r="52" ht="15.75" customHeight="1">
      <c r="A52" s="88" t="str">
        <f>Hub!A52</f>
        <v>KURKURE NIMKO MIX 23G 23X48</v>
      </c>
      <c r="B52" s="148">
        <v>1.104</v>
      </c>
      <c r="C52" s="39">
        <v>0.0</v>
      </c>
      <c r="D52" s="39">
        <f t="shared" si="1"/>
        <v>0</v>
      </c>
      <c r="E52" s="49"/>
      <c r="F52" s="49"/>
      <c r="G52" s="49"/>
      <c r="H52" s="42">
        <f t="shared" si="2"/>
        <v>0</v>
      </c>
      <c r="I52" s="42">
        <f t="shared" si="3"/>
        <v>0</v>
      </c>
      <c r="J52" s="39">
        <f t="shared" si="4"/>
        <v>0</v>
      </c>
      <c r="K52" s="39">
        <f t="shared" si="5"/>
        <v>0</v>
      </c>
      <c r="L52" s="49">
        <f t="shared" si="6"/>
        <v>0</v>
      </c>
      <c r="M52" s="49">
        <f t="shared" si="7"/>
        <v>0</v>
      </c>
      <c r="N52" s="66"/>
      <c r="O52" s="66"/>
      <c r="P52" s="66"/>
      <c r="Q52" s="66"/>
      <c r="R52" s="66"/>
      <c r="S52" s="66"/>
      <c r="T52" s="66"/>
      <c r="U52" s="66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37">
        <f t="shared" si="8"/>
        <v>0</v>
      </c>
    </row>
    <row r="53" ht="15.75" customHeight="1">
      <c r="A53" s="88" t="str">
        <f>Hub!A53</f>
        <v>KURKURE NIMKO MIX 36G 36X48</v>
      </c>
      <c r="B53" s="148">
        <v>1.728</v>
      </c>
      <c r="C53" s="39">
        <v>0.0</v>
      </c>
      <c r="D53" s="39">
        <f t="shared" si="1"/>
        <v>0</v>
      </c>
      <c r="E53" s="49"/>
      <c r="F53" s="49"/>
      <c r="G53" s="49"/>
      <c r="H53" s="42">
        <f t="shared" si="2"/>
        <v>0</v>
      </c>
      <c r="I53" s="42">
        <f t="shared" si="3"/>
        <v>0</v>
      </c>
      <c r="J53" s="39">
        <f t="shared" si="4"/>
        <v>0</v>
      </c>
      <c r="K53" s="39">
        <f t="shared" si="5"/>
        <v>0</v>
      </c>
      <c r="L53" s="49">
        <f t="shared" si="6"/>
        <v>0</v>
      </c>
      <c r="M53" s="49">
        <f t="shared" si="7"/>
        <v>0</v>
      </c>
      <c r="N53" s="66"/>
      <c r="O53" s="66"/>
      <c r="P53" s="66"/>
      <c r="Q53" s="66"/>
      <c r="R53" s="66"/>
      <c r="S53" s="66"/>
      <c r="T53" s="66"/>
      <c r="U53" s="66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37">
        <f t="shared" si="8"/>
        <v>0</v>
      </c>
    </row>
    <row r="54" ht="15.75" customHeight="1">
      <c r="A54" s="88" t="str">
        <f>Hub!A54</f>
        <v>KURKURE NIMKO MIX 65G 65X16</v>
      </c>
      <c r="B54" s="148">
        <v>1.04</v>
      </c>
      <c r="C54" s="39">
        <v>0.0</v>
      </c>
      <c r="D54" s="39">
        <f t="shared" si="1"/>
        <v>0</v>
      </c>
      <c r="E54" s="49"/>
      <c r="F54" s="49"/>
      <c r="G54" s="49"/>
      <c r="H54" s="42">
        <f t="shared" si="2"/>
        <v>0</v>
      </c>
      <c r="I54" s="42">
        <f t="shared" si="3"/>
        <v>0</v>
      </c>
      <c r="J54" s="39">
        <f t="shared" si="4"/>
        <v>0</v>
      </c>
      <c r="K54" s="39">
        <f t="shared" si="5"/>
        <v>0</v>
      </c>
      <c r="L54" s="49">
        <f t="shared" si="6"/>
        <v>0</v>
      </c>
      <c r="M54" s="49">
        <f t="shared" si="7"/>
        <v>0</v>
      </c>
      <c r="N54" s="66"/>
      <c r="O54" s="66"/>
      <c r="P54" s="66"/>
      <c r="Q54" s="66"/>
      <c r="R54" s="66"/>
      <c r="S54" s="66"/>
      <c r="T54" s="66"/>
      <c r="U54" s="66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37">
        <f t="shared" si="8"/>
        <v>0</v>
      </c>
    </row>
    <row r="55" ht="15.75" customHeight="1">
      <c r="A55" s="88" t="str">
        <f>Hub!A55</f>
        <v>KURKURE NIMKO MIX 140G 140X12</v>
      </c>
      <c r="B55" s="148">
        <v>1.68</v>
      </c>
      <c r="C55" s="39">
        <v>0.0</v>
      </c>
      <c r="D55" s="39">
        <f t="shared" si="1"/>
        <v>0</v>
      </c>
      <c r="E55" s="49"/>
      <c r="F55" s="49"/>
      <c r="G55" s="49"/>
      <c r="H55" s="42">
        <f t="shared" si="2"/>
        <v>0</v>
      </c>
      <c r="I55" s="42">
        <f t="shared" si="3"/>
        <v>0</v>
      </c>
      <c r="J55" s="39">
        <f t="shared" si="4"/>
        <v>0</v>
      </c>
      <c r="K55" s="39">
        <f t="shared" si="5"/>
        <v>0</v>
      </c>
      <c r="L55" s="49">
        <f t="shared" si="6"/>
        <v>0</v>
      </c>
      <c r="M55" s="49">
        <f t="shared" si="7"/>
        <v>0</v>
      </c>
      <c r="N55" s="66"/>
      <c r="O55" s="66"/>
      <c r="P55" s="66"/>
      <c r="Q55" s="66"/>
      <c r="R55" s="66"/>
      <c r="S55" s="66"/>
      <c r="T55" s="66"/>
      <c r="U55" s="66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37">
        <f t="shared" si="8"/>
        <v>0</v>
      </c>
    </row>
    <row r="56" ht="15.75" customHeight="1">
      <c r="A56" s="24" t="str">
        <f>Hub!A56</f>
        <v>CHEETOS BITES CHKN VEG 6G 6X96 M</v>
      </c>
      <c r="B56" s="148">
        <v>0.576</v>
      </c>
      <c r="C56" s="39">
        <v>0.0</v>
      </c>
      <c r="D56" s="39">
        <f t="shared" si="1"/>
        <v>0</v>
      </c>
      <c r="E56" s="49"/>
      <c r="F56" s="49"/>
      <c r="G56" s="49"/>
      <c r="H56" s="42">
        <f t="shared" si="2"/>
        <v>0</v>
      </c>
      <c r="I56" s="42">
        <f t="shared" si="3"/>
        <v>0</v>
      </c>
      <c r="J56" s="39">
        <f t="shared" si="4"/>
        <v>0</v>
      </c>
      <c r="K56" s="39">
        <f t="shared" si="5"/>
        <v>0</v>
      </c>
      <c r="L56" s="49">
        <f t="shared" si="6"/>
        <v>0</v>
      </c>
      <c r="M56" s="49">
        <f t="shared" si="7"/>
        <v>0</v>
      </c>
      <c r="N56" s="66"/>
      <c r="O56" s="66"/>
      <c r="P56" s="66"/>
      <c r="Q56" s="66"/>
      <c r="R56" s="66"/>
      <c r="S56" s="66"/>
      <c r="T56" s="66"/>
      <c r="U56" s="66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37">
        <f t="shared" si="8"/>
        <v>0</v>
      </c>
    </row>
    <row r="57" ht="15.75" customHeight="1">
      <c r="A57" s="24" t="str">
        <f>Hub!A57</f>
        <v>CHEETOS X&amp;O 13 gm 13X48</v>
      </c>
      <c r="B57" s="148">
        <v>0.624</v>
      </c>
      <c r="C57" s="39">
        <v>0.0</v>
      </c>
      <c r="D57" s="39">
        <f t="shared" si="1"/>
        <v>0</v>
      </c>
      <c r="E57" s="41"/>
      <c r="F57" s="49"/>
      <c r="G57" s="49"/>
      <c r="H57" s="42">
        <f t="shared" si="2"/>
        <v>0</v>
      </c>
      <c r="I57" s="42">
        <f t="shared" si="3"/>
        <v>0</v>
      </c>
      <c r="J57" s="39">
        <f t="shared" si="4"/>
        <v>0</v>
      </c>
      <c r="K57" s="39">
        <f t="shared" si="5"/>
        <v>0</v>
      </c>
      <c r="L57" s="49">
        <f t="shared" si="6"/>
        <v>0</v>
      </c>
      <c r="M57" s="49">
        <f t="shared" si="7"/>
        <v>0</v>
      </c>
      <c r="N57" s="66"/>
      <c r="O57" s="66"/>
      <c r="P57" s="66"/>
      <c r="Q57" s="66"/>
      <c r="R57" s="66"/>
      <c r="S57" s="66"/>
      <c r="T57" s="66"/>
      <c r="U57" s="66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37">
        <f t="shared" si="8"/>
        <v>0</v>
      </c>
    </row>
    <row r="58" ht="15.75" customHeight="1">
      <c r="A58" s="24" t="str">
        <f>Hub!A58</f>
        <v>CHEETOS PUFF KETCHUP 13G 13X48 M</v>
      </c>
      <c r="B58" s="148">
        <v>0.696</v>
      </c>
      <c r="C58" s="39">
        <v>0.0</v>
      </c>
      <c r="D58" s="39">
        <f t="shared" si="1"/>
        <v>0</v>
      </c>
      <c r="E58" s="49"/>
      <c r="F58" s="49"/>
      <c r="G58" s="49"/>
      <c r="H58" s="42">
        <f t="shared" si="2"/>
        <v>0</v>
      </c>
      <c r="I58" s="42">
        <f t="shared" si="3"/>
        <v>0</v>
      </c>
      <c r="J58" s="39">
        <f t="shared" si="4"/>
        <v>0</v>
      </c>
      <c r="K58" s="39">
        <f t="shared" si="5"/>
        <v>0</v>
      </c>
      <c r="L58" s="49">
        <f t="shared" si="6"/>
        <v>0</v>
      </c>
      <c r="M58" s="49">
        <f t="shared" si="7"/>
        <v>0</v>
      </c>
      <c r="N58" s="66"/>
      <c r="O58" s="66"/>
      <c r="P58" s="66"/>
      <c r="Q58" s="66"/>
      <c r="R58" s="66"/>
      <c r="S58" s="66"/>
      <c r="T58" s="66"/>
      <c r="U58" s="66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37">
        <f t="shared" si="8"/>
        <v>0</v>
      </c>
    </row>
    <row r="59" ht="15.75" customHeight="1">
      <c r="A59" s="24" t="str">
        <f>Hub!A59</f>
        <v>CHEETOS OS CHEESE 13G 13X48 M</v>
      </c>
      <c r="B59" s="148">
        <v>0.624</v>
      </c>
      <c r="C59" s="39">
        <v>0.0</v>
      </c>
      <c r="D59" s="39">
        <f t="shared" si="1"/>
        <v>0</v>
      </c>
      <c r="E59" s="49"/>
      <c r="F59" s="49"/>
      <c r="G59" s="49"/>
      <c r="H59" s="42">
        <f t="shared" si="2"/>
        <v>0</v>
      </c>
      <c r="I59" s="42">
        <f t="shared" si="3"/>
        <v>0</v>
      </c>
      <c r="J59" s="39">
        <f t="shared" si="4"/>
        <v>0</v>
      </c>
      <c r="K59" s="39">
        <f t="shared" si="5"/>
        <v>0</v>
      </c>
      <c r="L59" s="49">
        <f t="shared" si="6"/>
        <v>0</v>
      </c>
      <c r="M59" s="49">
        <f t="shared" si="7"/>
        <v>0</v>
      </c>
      <c r="N59" s="66"/>
      <c r="O59" s="66"/>
      <c r="P59" s="66"/>
      <c r="Q59" s="66"/>
      <c r="R59" s="66"/>
      <c r="S59" s="66"/>
      <c r="T59" s="66"/>
      <c r="U59" s="66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37">
        <f t="shared" si="8"/>
        <v>0</v>
      </c>
    </row>
    <row r="60" ht="15.75" customHeight="1">
      <c r="A60" s="24" t="str">
        <f>Hub!A60</f>
        <v>CHEETOS BITES CHKN VEG 14G 14X48 M</v>
      </c>
      <c r="B60" s="148">
        <v>0.672</v>
      </c>
      <c r="C60" s="39">
        <v>0.0</v>
      </c>
      <c r="D60" s="39">
        <f t="shared" si="1"/>
        <v>0</v>
      </c>
      <c r="E60" s="49"/>
      <c r="F60" s="49"/>
      <c r="G60" s="49"/>
      <c r="H60" s="42">
        <f t="shared" si="2"/>
        <v>0</v>
      </c>
      <c r="I60" s="42">
        <f t="shared" si="3"/>
        <v>0</v>
      </c>
      <c r="J60" s="39">
        <f t="shared" si="4"/>
        <v>0</v>
      </c>
      <c r="K60" s="39">
        <f t="shared" si="5"/>
        <v>0</v>
      </c>
      <c r="L60" s="49">
        <f t="shared" si="6"/>
        <v>0</v>
      </c>
      <c r="M60" s="49">
        <f t="shared" si="7"/>
        <v>0</v>
      </c>
      <c r="N60" s="66"/>
      <c r="O60" s="66"/>
      <c r="P60" s="66"/>
      <c r="Q60" s="66"/>
      <c r="R60" s="66"/>
      <c r="S60" s="66"/>
      <c r="T60" s="66"/>
      <c r="U60" s="66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5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37">
        <f t="shared" si="8"/>
        <v>0</v>
      </c>
    </row>
    <row r="61" ht="15.75" customHeight="1">
      <c r="A61" s="24" t="str">
        <f>Hub!A61</f>
        <v>CHEETOS BITES CHKN VEG  29G 29X24</v>
      </c>
      <c r="B61" s="148">
        <v>0.696</v>
      </c>
      <c r="C61" s="39">
        <v>0.0</v>
      </c>
      <c r="D61" s="39">
        <f t="shared" si="1"/>
        <v>0</v>
      </c>
      <c r="E61" s="49"/>
      <c r="F61" s="49"/>
      <c r="G61" s="49"/>
      <c r="H61" s="42">
        <f t="shared" si="2"/>
        <v>0</v>
      </c>
      <c r="I61" s="42">
        <f t="shared" si="3"/>
        <v>0</v>
      </c>
      <c r="J61" s="39">
        <f t="shared" si="4"/>
        <v>0</v>
      </c>
      <c r="K61" s="39">
        <f t="shared" si="5"/>
        <v>0</v>
      </c>
      <c r="L61" s="49">
        <f t="shared" si="6"/>
        <v>0</v>
      </c>
      <c r="M61" s="49">
        <f t="shared" si="7"/>
        <v>0</v>
      </c>
      <c r="N61" s="66"/>
      <c r="O61" s="66"/>
      <c r="P61" s="66"/>
      <c r="Q61" s="66"/>
      <c r="R61" s="66"/>
      <c r="S61" s="66"/>
      <c r="T61" s="66"/>
      <c r="U61" s="66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5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37">
        <f t="shared" si="8"/>
        <v>0</v>
      </c>
    </row>
    <row r="62" ht="15.75" customHeight="1">
      <c r="A62" s="24" t="str">
        <f>Hub!A62</f>
        <v>CHEETOS OS CHEESE 27G 27X36 M</v>
      </c>
      <c r="B62" s="148">
        <v>0.972</v>
      </c>
      <c r="C62" s="39">
        <v>0.0</v>
      </c>
      <c r="D62" s="39">
        <f t="shared" si="1"/>
        <v>0</v>
      </c>
      <c r="E62" s="49"/>
      <c r="F62" s="49"/>
      <c r="G62" s="49"/>
      <c r="H62" s="42">
        <f t="shared" si="2"/>
        <v>0</v>
      </c>
      <c r="I62" s="42">
        <f t="shared" si="3"/>
        <v>0</v>
      </c>
      <c r="J62" s="39">
        <f t="shared" si="4"/>
        <v>0</v>
      </c>
      <c r="K62" s="39">
        <f t="shared" si="5"/>
        <v>0</v>
      </c>
      <c r="L62" s="49">
        <f t="shared" si="6"/>
        <v>0</v>
      </c>
      <c r="M62" s="49">
        <f t="shared" si="7"/>
        <v>0</v>
      </c>
      <c r="N62" s="66"/>
      <c r="O62" s="66"/>
      <c r="P62" s="66"/>
      <c r="Q62" s="66"/>
      <c r="R62" s="66"/>
      <c r="S62" s="66"/>
      <c r="T62" s="66"/>
      <c r="U62" s="66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37">
        <f t="shared" si="8"/>
        <v>0</v>
      </c>
    </row>
    <row r="63" ht="15.75" customHeight="1">
      <c r="A63" s="24" t="str">
        <f>Hub!A63</f>
        <v>CHEETOS CRUN RFH 30G 31X36 M</v>
      </c>
      <c r="B63" s="148">
        <v>1.08</v>
      </c>
      <c r="C63" s="39">
        <v>0.0</v>
      </c>
      <c r="D63" s="39">
        <f t="shared" si="1"/>
        <v>0</v>
      </c>
      <c r="E63" s="49"/>
      <c r="F63" s="49"/>
      <c r="G63" s="49"/>
      <c r="H63" s="42">
        <f t="shared" si="2"/>
        <v>0</v>
      </c>
      <c r="I63" s="42">
        <f t="shared" si="3"/>
        <v>0</v>
      </c>
      <c r="J63" s="39">
        <f t="shared" si="4"/>
        <v>0</v>
      </c>
      <c r="K63" s="39">
        <f t="shared" si="5"/>
        <v>0</v>
      </c>
      <c r="L63" s="49">
        <f t="shared" si="6"/>
        <v>0</v>
      </c>
      <c r="M63" s="49">
        <f t="shared" si="7"/>
        <v>0</v>
      </c>
      <c r="N63" s="66"/>
      <c r="O63" s="66"/>
      <c r="P63" s="66"/>
      <c r="Q63" s="66"/>
      <c r="R63" s="66"/>
      <c r="S63" s="66"/>
      <c r="T63" s="66"/>
      <c r="U63" s="66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37">
        <f t="shared" si="8"/>
        <v>0</v>
      </c>
    </row>
    <row r="64" ht="15.75" customHeight="1">
      <c r="A64" s="24" t="str">
        <f>Hub!A64</f>
        <v>CHEETOS CRUN RFH 75G 75X12 </v>
      </c>
      <c r="B64" s="148">
        <v>0.9</v>
      </c>
      <c r="C64" s="39">
        <v>0.0</v>
      </c>
      <c r="D64" s="39">
        <f t="shared" si="1"/>
        <v>0</v>
      </c>
      <c r="E64" s="49"/>
      <c r="F64" s="49"/>
      <c r="G64" s="49"/>
      <c r="H64" s="42">
        <f t="shared" si="2"/>
        <v>0</v>
      </c>
      <c r="I64" s="42">
        <f t="shared" si="3"/>
        <v>0</v>
      </c>
      <c r="J64" s="39">
        <f t="shared" si="4"/>
        <v>0</v>
      </c>
      <c r="K64" s="39">
        <f t="shared" si="5"/>
        <v>0</v>
      </c>
      <c r="L64" s="49">
        <f t="shared" si="6"/>
        <v>0</v>
      </c>
      <c r="M64" s="49">
        <f t="shared" si="7"/>
        <v>0</v>
      </c>
      <c r="N64" s="66"/>
      <c r="O64" s="66"/>
      <c r="P64" s="66"/>
      <c r="Q64" s="66"/>
      <c r="R64" s="66"/>
      <c r="S64" s="66"/>
      <c r="T64" s="66"/>
      <c r="U64" s="66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37">
        <f t="shared" si="8"/>
        <v>0</v>
      </c>
    </row>
    <row r="65" ht="15.75" customHeight="1">
      <c r="A65" s="24" t="str">
        <f>Hub!A65</f>
        <v>CHEETOS Kechup 27G 27X36 M</v>
      </c>
      <c r="B65" s="148">
        <v>0.972</v>
      </c>
      <c r="C65" s="39">
        <v>0.0</v>
      </c>
      <c r="D65" s="39">
        <f t="shared" si="1"/>
        <v>0</v>
      </c>
      <c r="E65" s="49"/>
      <c r="F65" s="49"/>
      <c r="G65" s="49"/>
      <c r="H65" s="42">
        <f t="shared" si="2"/>
        <v>0</v>
      </c>
      <c r="I65" s="42">
        <f t="shared" si="3"/>
        <v>0</v>
      </c>
      <c r="J65" s="39">
        <f t="shared" si="4"/>
        <v>0</v>
      </c>
      <c r="K65" s="39">
        <f t="shared" si="5"/>
        <v>0</v>
      </c>
      <c r="L65" s="49">
        <f t="shared" si="6"/>
        <v>0</v>
      </c>
      <c r="M65" s="49">
        <f t="shared" si="7"/>
        <v>0</v>
      </c>
      <c r="N65" s="66"/>
      <c r="O65" s="66"/>
      <c r="P65" s="66"/>
      <c r="Q65" s="66"/>
      <c r="R65" s="66"/>
      <c r="S65" s="66"/>
      <c r="T65" s="66"/>
      <c r="U65" s="66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23">
        <f t="shared" si="8"/>
        <v>0</v>
      </c>
    </row>
    <row r="66" ht="15.75" customHeight="1">
      <c r="A66" s="24" t="str">
        <f>Hub!A66</f>
        <v>Kurkure Peanuts Salted - 31 gm (31x48)</v>
      </c>
      <c r="B66" s="148">
        <v>1.488</v>
      </c>
      <c r="C66" s="39">
        <v>0.0</v>
      </c>
      <c r="D66" s="39">
        <f t="shared" si="1"/>
        <v>0</v>
      </c>
      <c r="E66" s="49"/>
      <c r="F66" s="49"/>
      <c r="G66" s="49"/>
      <c r="H66" s="42">
        <f t="shared" si="2"/>
        <v>0</v>
      </c>
      <c r="I66" s="42">
        <f t="shared" si="3"/>
        <v>0</v>
      </c>
      <c r="J66" s="39">
        <f t="shared" si="4"/>
        <v>0</v>
      </c>
      <c r="K66" s="39">
        <f t="shared" si="5"/>
        <v>0</v>
      </c>
      <c r="L66" s="49">
        <f t="shared" si="6"/>
        <v>0</v>
      </c>
      <c r="M66" s="49">
        <f t="shared" si="7"/>
        <v>0</v>
      </c>
      <c r="N66" s="66"/>
      <c r="O66" s="66"/>
      <c r="P66" s="66"/>
      <c r="Q66" s="66"/>
      <c r="R66" s="66"/>
      <c r="S66" s="66"/>
      <c r="T66" s="66"/>
      <c r="U66" s="66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37">
        <f t="shared" si="8"/>
        <v>0</v>
      </c>
    </row>
    <row r="67" ht="15.75" customHeight="1">
      <c r="A67" s="24" t="str">
        <f>Hub!A67</f>
        <v>Kurkure Peanuts Masala - 31 gm (31x48) </v>
      </c>
      <c r="B67" s="148">
        <v>1.488</v>
      </c>
      <c r="C67" s="39">
        <v>0.0</v>
      </c>
      <c r="D67" s="39">
        <f t="shared" si="1"/>
        <v>0</v>
      </c>
      <c r="E67" s="92"/>
      <c r="F67" s="92"/>
      <c r="G67" s="92"/>
      <c r="H67" s="42">
        <f t="shared" si="2"/>
        <v>0</v>
      </c>
      <c r="I67" s="42">
        <f t="shared" si="3"/>
        <v>0</v>
      </c>
      <c r="J67" s="39">
        <f t="shared" si="4"/>
        <v>0</v>
      </c>
      <c r="K67" s="39">
        <f t="shared" si="5"/>
        <v>0</v>
      </c>
      <c r="L67" s="49">
        <f t="shared" si="6"/>
        <v>0</v>
      </c>
      <c r="M67" s="49">
        <f t="shared" si="7"/>
        <v>0</v>
      </c>
      <c r="N67" s="66"/>
      <c r="O67" s="66"/>
      <c r="P67" s="66"/>
      <c r="Q67" s="66"/>
      <c r="R67" s="66"/>
      <c r="S67" s="66"/>
      <c r="T67" s="66"/>
      <c r="U67" s="66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37">
        <f t="shared" si="8"/>
        <v>0</v>
      </c>
    </row>
    <row r="68" ht="15.75" customHeight="1">
      <c r="A68" s="94" t="s">
        <v>14</v>
      </c>
      <c r="B68" s="94"/>
      <c r="C68" s="96">
        <f t="shared" ref="C68:AS68" si="9">SUM(C4:C67)</f>
        <v>0</v>
      </c>
      <c r="D68" s="96">
        <f t="shared" si="9"/>
        <v>0</v>
      </c>
      <c r="E68" s="100">
        <f t="shared" si="9"/>
        <v>700</v>
      </c>
      <c r="F68" s="100">
        <f t="shared" si="9"/>
        <v>0</v>
      </c>
      <c r="G68" s="100">
        <f t="shared" si="9"/>
        <v>0</v>
      </c>
      <c r="H68" s="100">
        <f t="shared" si="9"/>
        <v>700</v>
      </c>
      <c r="I68" s="100">
        <f t="shared" si="9"/>
        <v>641.6</v>
      </c>
      <c r="J68" s="100">
        <f t="shared" si="9"/>
        <v>30</v>
      </c>
      <c r="K68" s="100">
        <f t="shared" si="9"/>
        <v>28.56</v>
      </c>
      <c r="L68" s="100">
        <f t="shared" si="9"/>
        <v>670</v>
      </c>
      <c r="M68" s="100">
        <f t="shared" si="9"/>
        <v>613.04</v>
      </c>
      <c r="N68" s="102">
        <f t="shared" si="9"/>
        <v>30</v>
      </c>
      <c r="O68" s="102">
        <f t="shared" si="9"/>
        <v>0</v>
      </c>
      <c r="P68" s="102">
        <f t="shared" si="9"/>
        <v>0</v>
      </c>
      <c r="Q68" s="102">
        <f t="shared" si="9"/>
        <v>0</v>
      </c>
      <c r="R68" s="102">
        <f t="shared" si="9"/>
        <v>0</v>
      </c>
      <c r="S68" s="102">
        <f t="shared" si="9"/>
        <v>0</v>
      </c>
      <c r="T68" s="102">
        <f t="shared" si="9"/>
        <v>0</v>
      </c>
      <c r="U68" s="102">
        <f t="shared" si="9"/>
        <v>0</v>
      </c>
      <c r="V68" s="102">
        <f t="shared" si="9"/>
        <v>0</v>
      </c>
      <c r="W68" s="102">
        <f t="shared" si="9"/>
        <v>0</v>
      </c>
      <c r="X68" s="102">
        <f t="shared" si="9"/>
        <v>0</v>
      </c>
      <c r="Y68" s="102">
        <f t="shared" si="9"/>
        <v>0</v>
      </c>
      <c r="Z68" s="102">
        <f t="shared" si="9"/>
        <v>0</v>
      </c>
      <c r="AA68" s="102">
        <f t="shared" si="9"/>
        <v>0</v>
      </c>
      <c r="AB68" s="102">
        <f t="shared" si="9"/>
        <v>0</v>
      </c>
      <c r="AC68" s="102">
        <f t="shared" si="9"/>
        <v>0</v>
      </c>
      <c r="AD68" s="102">
        <f t="shared" si="9"/>
        <v>0</v>
      </c>
      <c r="AE68" s="102">
        <f t="shared" si="9"/>
        <v>0</v>
      </c>
      <c r="AF68" s="102">
        <f t="shared" si="9"/>
        <v>0</v>
      </c>
      <c r="AG68" s="102">
        <f t="shared" si="9"/>
        <v>0</v>
      </c>
      <c r="AH68" s="102">
        <f t="shared" si="9"/>
        <v>0</v>
      </c>
      <c r="AI68" s="102">
        <f t="shared" si="9"/>
        <v>0</v>
      </c>
      <c r="AJ68" s="102">
        <f t="shared" si="9"/>
        <v>0</v>
      </c>
      <c r="AK68" s="102">
        <f t="shared" si="9"/>
        <v>0</v>
      </c>
      <c r="AL68" s="102">
        <f t="shared" si="9"/>
        <v>0</v>
      </c>
      <c r="AM68" s="102">
        <f t="shared" si="9"/>
        <v>0</v>
      </c>
      <c r="AN68" s="102">
        <f t="shared" si="9"/>
        <v>0</v>
      </c>
      <c r="AO68" s="102">
        <f t="shared" si="9"/>
        <v>0</v>
      </c>
      <c r="AP68" s="102">
        <f t="shared" si="9"/>
        <v>0</v>
      </c>
      <c r="AQ68" s="102">
        <f t="shared" si="9"/>
        <v>0</v>
      </c>
      <c r="AR68" s="102">
        <f t="shared" si="9"/>
        <v>0</v>
      </c>
      <c r="AS68" s="102">
        <f t="shared" si="9"/>
        <v>30</v>
      </c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ht="15.75" customHeight="1">
      <c r="A70" s="2"/>
      <c r="B70" s="104" t="s">
        <v>87</v>
      </c>
      <c r="C70" s="106">
        <f t="shared" ref="C70:AS70" si="10">SUM(C4:C38)</f>
        <v>0</v>
      </c>
      <c r="D70" s="106">
        <f t="shared" si="10"/>
        <v>0</v>
      </c>
      <c r="E70" s="105">
        <f t="shared" si="10"/>
        <v>700</v>
      </c>
      <c r="F70" s="105">
        <f t="shared" si="10"/>
        <v>0</v>
      </c>
      <c r="G70" s="105">
        <f t="shared" si="10"/>
        <v>0</v>
      </c>
      <c r="H70" s="105">
        <f t="shared" si="10"/>
        <v>700</v>
      </c>
      <c r="I70" s="105">
        <f t="shared" si="10"/>
        <v>641.6</v>
      </c>
      <c r="J70" s="105">
        <f t="shared" si="10"/>
        <v>30</v>
      </c>
      <c r="K70" s="105">
        <f t="shared" si="10"/>
        <v>28.56</v>
      </c>
      <c r="L70" s="105">
        <f t="shared" si="10"/>
        <v>670</v>
      </c>
      <c r="M70" s="105">
        <f t="shared" si="10"/>
        <v>613.04</v>
      </c>
      <c r="N70" s="105">
        <f t="shared" si="10"/>
        <v>30</v>
      </c>
      <c r="O70" s="105">
        <f t="shared" si="10"/>
        <v>0</v>
      </c>
      <c r="P70" s="105">
        <f t="shared" si="10"/>
        <v>0</v>
      </c>
      <c r="Q70" s="105">
        <f t="shared" si="10"/>
        <v>0</v>
      </c>
      <c r="R70" s="105">
        <f t="shared" si="10"/>
        <v>0</v>
      </c>
      <c r="S70" s="105">
        <f t="shared" si="10"/>
        <v>0</v>
      </c>
      <c r="T70" s="105">
        <f t="shared" si="10"/>
        <v>0</v>
      </c>
      <c r="U70" s="105">
        <f t="shared" si="10"/>
        <v>0</v>
      </c>
      <c r="V70" s="105">
        <f t="shared" si="10"/>
        <v>0</v>
      </c>
      <c r="W70" s="105">
        <f t="shared" si="10"/>
        <v>0</v>
      </c>
      <c r="X70" s="105">
        <f t="shared" si="10"/>
        <v>0</v>
      </c>
      <c r="Y70" s="105">
        <f t="shared" si="10"/>
        <v>0</v>
      </c>
      <c r="Z70" s="105">
        <f t="shared" si="10"/>
        <v>0</v>
      </c>
      <c r="AA70" s="105">
        <f t="shared" si="10"/>
        <v>0</v>
      </c>
      <c r="AB70" s="105">
        <f t="shared" si="10"/>
        <v>0</v>
      </c>
      <c r="AC70" s="105">
        <f t="shared" si="10"/>
        <v>0</v>
      </c>
      <c r="AD70" s="105">
        <f t="shared" si="10"/>
        <v>0</v>
      </c>
      <c r="AE70" s="105">
        <f t="shared" si="10"/>
        <v>0</v>
      </c>
      <c r="AF70" s="105">
        <f t="shared" si="10"/>
        <v>0</v>
      </c>
      <c r="AG70" s="105">
        <f t="shared" si="10"/>
        <v>0</v>
      </c>
      <c r="AH70" s="105">
        <f t="shared" si="10"/>
        <v>0</v>
      </c>
      <c r="AI70" s="105">
        <f t="shared" si="10"/>
        <v>0</v>
      </c>
      <c r="AJ70" s="105">
        <f t="shared" si="10"/>
        <v>0</v>
      </c>
      <c r="AK70" s="105">
        <f t="shared" si="10"/>
        <v>0</v>
      </c>
      <c r="AL70" s="105">
        <f t="shared" si="10"/>
        <v>0</v>
      </c>
      <c r="AM70" s="105">
        <f t="shared" si="10"/>
        <v>0</v>
      </c>
      <c r="AN70" s="105">
        <f t="shared" si="10"/>
        <v>0</v>
      </c>
      <c r="AO70" s="105">
        <f t="shared" si="10"/>
        <v>0</v>
      </c>
      <c r="AP70" s="105">
        <f t="shared" si="10"/>
        <v>0</v>
      </c>
      <c r="AQ70" s="105">
        <f t="shared" si="10"/>
        <v>0</v>
      </c>
      <c r="AR70" s="105">
        <f t="shared" si="10"/>
        <v>0</v>
      </c>
      <c r="AS70" s="105">
        <f t="shared" si="10"/>
        <v>30</v>
      </c>
    </row>
    <row r="71" ht="15.75" customHeight="1">
      <c r="A71" s="2"/>
      <c r="B71" s="104" t="s">
        <v>88</v>
      </c>
      <c r="C71" s="106">
        <f t="shared" ref="C71:AS71" si="11">SUM(C39:C67)</f>
        <v>0</v>
      </c>
      <c r="D71" s="106">
        <f t="shared" si="11"/>
        <v>0</v>
      </c>
      <c r="E71" s="105">
        <f t="shared" si="11"/>
        <v>0</v>
      </c>
      <c r="F71" s="105">
        <f t="shared" si="11"/>
        <v>0</v>
      </c>
      <c r="G71" s="105">
        <f t="shared" si="11"/>
        <v>0</v>
      </c>
      <c r="H71" s="105">
        <f t="shared" si="11"/>
        <v>0</v>
      </c>
      <c r="I71" s="105">
        <f t="shared" si="11"/>
        <v>0</v>
      </c>
      <c r="J71" s="105">
        <f t="shared" si="11"/>
        <v>0</v>
      </c>
      <c r="K71" s="105">
        <f t="shared" si="11"/>
        <v>0</v>
      </c>
      <c r="L71" s="105">
        <f t="shared" si="11"/>
        <v>0</v>
      </c>
      <c r="M71" s="105">
        <f t="shared" si="11"/>
        <v>0</v>
      </c>
      <c r="N71" s="105">
        <f t="shared" si="11"/>
        <v>0</v>
      </c>
      <c r="O71" s="105">
        <f t="shared" si="11"/>
        <v>0</v>
      </c>
      <c r="P71" s="105">
        <f t="shared" si="11"/>
        <v>0</v>
      </c>
      <c r="Q71" s="105">
        <f t="shared" si="11"/>
        <v>0</v>
      </c>
      <c r="R71" s="105">
        <f t="shared" si="11"/>
        <v>0</v>
      </c>
      <c r="S71" s="105">
        <f t="shared" si="11"/>
        <v>0</v>
      </c>
      <c r="T71" s="105">
        <f t="shared" si="11"/>
        <v>0</v>
      </c>
      <c r="U71" s="105">
        <f t="shared" si="11"/>
        <v>0</v>
      </c>
      <c r="V71" s="105">
        <f t="shared" si="11"/>
        <v>0</v>
      </c>
      <c r="W71" s="105">
        <f t="shared" si="11"/>
        <v>0</v>
      </c>
      <c r="X71" s="105">
        <f t="shared" si="11"/>
        <v>0</v>
      </c>
      <c r="Y71" s="105">
        <f t="shared" si="11"/>
        <v>0</v>
      </c>
      <c r="Z71" s="105">
        <f t="shared" si="11"/>
        <v>0</v>
      </c>
      <c r="AA71" s="105">
        <f t="shared" si="11"/>
        <v>0</v>
      </c>
      <c r="AB71" s="105">
        <f t="shared" si="11"/>
        <v>0</v>
      </c>
      <c r="AC71" s="105">
        <f t="shared" si="11"/>
        <v>0</v>
      </c>
      <c r="AD71" s="105">
        <f t="shared" si="11"/>
        <v>0</v>
      </c>
      <c r="AE71" s="105">
        <f t="shared" si="11"/>
        <v>0</v>
      </c>
      <c r="AF71" s="105">
        <f t="shared" si="11"/>
        <v>0</v>
      </c>
      <c r="AG71" s="105">
        <f t="shared" si="11"/>
        <v>0</v>
      </c>
      <c r="AH71" s="105">
        <f t="shared" si="11"/>
        <v>0</v>
      </c>
      <c r="AI71" s="105">
        <f t="shared" si="11"/>
        <v>0</v>
      </c>
      <c r="AJ71" s="105">
        <f t="shared" si="11"/>
        <v>0</v>
      </c>
      <c r="AK71" s="105">
        <f t="shared" si="11"/>
        <v>0</v>
      </c>
      <c r="AL71" s="105">
        <f t="shared" si="11"/>
        <v>0</v>
      </c>
      <c r="AM71" s="105">
        <f t="shared" si="11"/>
        <v>0</v>
      </c>
      <c r="AN71" s="105">
        <f t="shared" si="11"/>
        <v>0</v>
      </c>
      <c r="AO71" s="105">
        <f t="shared" si="11"/>
        <v>0</v>
      </c>
      <c r="AP71" s="105">
        <f t="shared" si="11"/>
        <v>0</v>
      </c>
      <c r="AQ71" s="105">
        <f t="shared" si="11"/>
        <v>0</v>
      </c>
      <c r="AR71" s="105">
        <f t="shared" si="11"/>
        <v>0</v>
      </c>
      <c r="AS71" s="105">
        <f t="shared" si="11"/>
        <v>0</v>
      </c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07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07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07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07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07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07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M$3:$AN$68"/>
  <mergeCells count="9">
    <mergeCell ref="M2:M3"/>
    <mergeCell ref="AS2:AS3"/>
    <mergeCell ref="C1:D1"/>
    <mergeCell ref="E1:G1"/>
    <mergeCell ref="H2:H3"/>
    <mergeCell ref="I2:I3"/>
    <mergeCell ref="J2:J3"/>
    <mergeCell ref="K2:K3"/>
    <mergeCell ref="L2:L3"/>
  </mergeCells>
  <conditionalFormatting sqref="A27">
    <cfRule type="cellIs" dxfId="0" priority="1" operator="equal">
      <formula>"FALSE"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75"/>
    <col customWidth="1" min="2" max="2" width="12.13"/>
    <col customWidth="1" min="3" max="3" width="10.75"/>
    <col customWidth="1" min="4" max="4" width="11.75"/>
    <col customWidth="1" min="5" max="5" width="12.25"/>
    <col customWidth="1" min="6" max="6" width="12.13"/>
    <col customWidth="1" min="7" max="7" width="10.13"/>
    <col customWidth="1" min="8" max="8" width="8.63"/>
    <col customWidth="1" min="9" max="9" width="5.63"/>
    <col customWidth="1" min="10" max="10" width="11.0"/>
    <col customWidth="1" min="11" max="11" width="11.38"/>
    <col customWidth="1" min="12" max="13" width="8.13"/>
    <col customWidth="1" min="14" max="14" width="8.0"/>
    <col customWidth="1" min="15" max="15" width="7.13"/>
    <col customWidth="1" min="16" max="16" width="7.5"/>
    <col customWidth="1" min="17" max="26" width="7.63"/>
  </cols>
  <sheetData>
    <row r="1">
      <c r="A1" s="149"/>
      <c r="C1" s="150" t="s">
        <v>89</v>
      </c>
      <c r="D1" s="151"/>
      <c r="E1" s="151"/>
      <c r="F1" s="151"/>
      <c r="G1" s="152"/>
      <c r="I1" s="149"/>
      <c r="J1" s="153" t="s">
        <v>90</v>
      </c>
      <c r="K1" s="151"/>
      <c r="L1" s="151"/>
      <c r="M1" s="151"/>
      <c r="N1" s="151"/>
      <c r="O1" s="152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>
      <c r="A2" s="154"/>
      <c r="B2" s="155" t="s">
        <v>91</v>
      </c>
      <c r="C2" s="152"/>
      <c r="D2" s="156" t="s">
        <v>5</v>
      </c>
      <c r="E2" s="157"/>
      <c r="F2" s="158"/>
      <c r="G2" s="159"/>
      <c r="H2" s="160"/>
      <c r="I2" s="154"/>
      <c r="J2" s="161" t="s">
        <v>92</v>
      </c>
      <c r="K2" s="162" t="s">
        <v>90</v>
      </c>
      <c r="L2" s="151"/>
      <c r="M2" s="151"/>
      <c r="N2" s="151"/>
      <c r="O2" s="152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</row>
    <row r="3">
      <c r="A3" s="149"/>
      <c r="B3" s="163" t="s">
        <v>93</v>
      </c>
      <c r="C3" s="164" t="s">
        <v>7</v>
      </c>
      <c r="D3" s="163" t="s">
        <v>94</v>
      </c>
      <c r="E3" s="163" t="s">
        <v>95</v>
      </c>
      <c r="F3" s="163" t="s">
        <v>96</v>
      </c>
      <c r="G3" s="165" t="s">
        <v>97</v>
      </c>
      <c r="H3" s="163" t="s">
        <v>98</v>
      </c>
      <c r="I3" s="149"/>
      <c r="J3" s="163" t="s">
        <v>93</v>
      </c>
      <c r="K3" s="166" t="s">
        <v>99</v>
      </c>
      <c r="L3" s="167">
        <v>1.1</v>
      </c>
      <c r="M3" s="168" t="s">
        <v>100</v>
      </c>
      <c r="N3" s="168" t="s">
        <v>101</v>
      </c>
      <c r="O3" s="163" t="s">
        <v>102</v>
      </c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>
      <c r="A4" s="149"/>
      <c r="B4" s="169" t="s">
        <v>103</v>
      </c>
      <c r="C4" s="170">
        <f>Gawadar!D68</f>
        <v>0</v>
      </c>
      <c r="D4" s="171">
        <f>Gawadar!I68</f>
        <v>405.6</v>
      </c>
      <c r="E4" s="171">
        <f>Gawadar!K68</f>
        <v>64.56</v>
      </c>
      <c r="F4" s="171">
        <f t="shared" ref="F4:F8" si="1">+C4+D4-E4</f>
        <v>341.04</v>
      </c>
      <c r="G4" s="172">
        <f>Gawadar!M68</f>
        <v>341.04</v>
      </c>
      <c r="H4" s="173">
        <f t="shared" ref="H4:H8" si="2">+G4-F4</f>
        <v>0</v>
      </c>
      <c r="I4" s="149"/>
      <c r="J4" s="174" t="s">
        <v>103</v>
      </c>
      <c r="K4" s="175">
        <v>500.0</v>
      </c>
      <c r="L4" s="176">
        <f t="shared" ref="L4:L8" si="3">K4*110/100</f>
        <v>550</v>
      </c>
      <c r="M4" s="177">
        <f t="shared" ref="M4:M8" si="4">E4/1000</f>
        <v>0.06456</v>
      </c>
      <c r="N4" s="177">
        <f t="shared" ref="N4:N9" si="5">L4-M4</f>
        <v>549.93544</v>
      </c>
      <c r="O4" s="178">
        <f t="shared" ref="O4:O8" si="6">M4/K4</f>
        <v>0.00012912</v>
      </c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>
      <c r="A5" s="149"/>
      <c r="B5" s="179" t="s">
        <v>104</v>
      </c>
      <c r="C5" s="180">
        <f>Turbat!D68</f>
        <v>0</v>
      </c>
      <c r="D5" s="181">
        <f>Turbat!I68</f>
        <v>318.72</v>
      </c>
      <c r="E5" s="181">
        <f>Turbat!K68</f>
        <v>46.56</v>
      </c>
      <c r="F5" s="181">
        <f t="shared" si="1"/>
        <v>272.16</v>
      </c>
      <c r="G5" s="182">
        <f>Turbat!M68</f>
        <v>272.16</v>
      </c>
      <c r="H5" s="183">
        <f t="shared" si="2"/>
        <v>0</v>
      </c>
      <c r="I5" s="149"/>
      <c r="J5" s="184" t="s">
        <v>104</v>
      </c>
      <c r="K5" s="185">
        <v>400.0</v>
      </c>
      <c r="L5" s="186">
        <f t="shared" si="3"/>
        <v>440</v>
      </c>
      <c r="M5" s="187">
        <f t="shared" si="4"/>
        <v>0.04656</v>
      </c>
      <c r="N5" s="187">
        <f t="shared" si="5"/>
        <v>439.95344</v>
      </c>
      <c r="O5" s="178">
        <f t="shared" si="6"/>
        <v>0.0001164</v>
      </c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</row>
    <row r="6">
      <c r="A6" s="149"/>
      <c r="B6" s="179" t="s">
        <v>105</v>
      </c>
      <c r="C6" s="188">
        <f>Hub!D68</f>
        <v>0</v>
      </c>
      <c r="D6" s="189">
        <f>Hub!I68</f>
        <v>0</v>
      </c>
      <c r="E6" s="189">
        <f>Hub!K68</f>
        <v>0</v>
      </c>
      <c r="F6" s="189">
        <f t="shared" si="1"/>
        <v>0</v>
      </c>
      <c r="G6" s="190">
        <f>Hub!M68</f>
        <v>0</v>
      </c>
      <c r="H6" s="191">
        <f t="shared" si="2"/>
        <v>0</v>
      </c>
      <c r="I6" s="149"/>
      <c r="J6" s="184" t="s">
        <v>105</v>
      </c>
      <c r="K6" s="192">
        <v>700.0</v>
      </c>
      <c r="L6" s="193">
        <f t="shared" si="3"/>
        <v>770</v>
      </c>
      <c r="M6" s="194">
        <f t="shared" si="4"/>
        <v>0</v>
      </c>
      <c r="N6" s="194">
        <f t="shared" si="5"/>
        <v>770</v>
      </c>
      <c r="O6" s="178">
        <f t="shared" si="6"/>
        <v>0</v>
      </c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</row>
    <row r="7">
      <c r="A7" s="149"/>
      <c r="B7" s="179" t="s">
        <v>106</v>
      </c>
      <c r="C7" s="180">
        <f>PNGR!D68</f>
        <v>0</v>
      </c>
      <c r="D7" s="181">
        <f>PNGR!I68</f>
        <v>641.6</v>
      </c>
      <c r="E7" s="181">
        <f>PNGR!K68</f>
        <v>83.2</v>
      </c>
      <c r="F7" s="181">
        <f t="shared" si="1"/>
        <v>558.4</v>
      </c>
      <c r="G7" s="195">
        <f>PNGR!M68</f>
        <v>558.4</v>
      </c>
      <c r="H7" s="183">
        <f t="shared" si="2"/>
        <v>0</v>
      </c>
      <c r="I7" s="149"/>
      <c r="J7" s="184" t="s">
        <v>106</v>
      </c>
      <c r="K7" s="185">
        <v>700.0</v>
      </c>
      <c r="L7" s="186">
        <f t="shared" si="3"/>
        <v>770</v>
      </c>
      <c r="M7" s="187">
        <f t="shared" si="4"/>
        <v>0.0832</v>
      </c>
      <c r="N7" s="187">
        <f t="shared" si="5"/>
        <v>769.9168</v>
      </c>
      <c r="O7" s="178">
        <f t="shared" si="6"/>
        <v>0.0001188571429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</row>
    <row r="8">
      <c r="A8" s="149"/>
      <c r="B8" s="196" t="s">
        <v>107</v>
      </c>
      <c r="C8" s="197">
        <f>Tump!D68</f>
        <v>0</v>
      </c>
      <c r="D8" s="198">
        <f>Tump!I68</f>
        <v>641.6</v>
      </c>
      <c r="E8" s="198">
        <f>Tump!K68</f>
        <v>28.56</v>
      </c>
      <c r="F8" s="198">
        <f t="shared" si="1"/>
        <v>613.04</v>
      </c>
      <c r="G8" s="199">
        <f>Tump!M68</f>
        <v>613.04</v>
      </c>
      <c r="H8" s="200">
        <f t="shared" si="2"/>
        <v>0</v>
      </c>
      <c r="I8" s="149"/>
      <c r="J8" s="201" t="s">
        <v>108</v>
      </c>
      <c r="K8" s="202">
        <v>800.0</v>
      </c>
      <c r="L8" s="203">
        <f t="shared" si="3"/>
        <v>880</v>
      </c>
      <c r="M8" s="204">
        <f t="shared" si="4"/>
        <v>0.02856</v>
      </c>
      <c r="N8" s="204">
        <f t="shared" si="5"/>
        <v>879.97144</v>
      </c>
      <c r="O8" s="178">
        <f t="shared" si="6"/>
        <v>0.0000357</v>
      </c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</row>
    <row r="9">
      <c r="A9" s="2"/>
      <c r="B9" s="205" t="s">
        <v>14</v>
      </c>
      <c r="C9" s="206">
        <f t="shared" ref="C9:H9" si="7">SUM(C4:C8)</f>
        <v>0</v>
      </c>
      <c r="D9" s="207">
        <f t="shared" si="7"/>
        <v>2007.52</v>
      </c>
      <c r="E9" s="207">
        <f t="shared" si="7"/>
        <v>222.88</v>
      </c>
      <c r="F9" s="207">
        <f t="shared" si="7"/>
        <v>1784.64</v>
      </c>
      <c r="G9" s="208">
        <f t="shared" si="7"/>
        <v>1784.64</v>
      </c>
      <c r="H9" s="209">
        <f t="shared" si="7"/>
        <v>0</v>
      </c>
      <c r="I9" s="2"/>
      <c r="J9" s="210" t="s">
        <v>14</v>
      </c>
      <c r="K9" s="211">
        <f t="shared" ref="K9:M9" si="8">SUM(K4:K8)</f>
        <v>3100</v>
      </c>
      <c r="L9" s="212">
        <f t="shared" si="8"/>
        <v>3410</v>
      </c>
      <c r="M9" s="213">
        <f t="shared" si="8"/>
        <v>0.22288</v>
      </c>
      <c r="N9" s="213">
        <f t="shared" si="5"/>
        <v>3409.77712</v>
      </c>
      <c r="O9" s="214">
        <f>M9/L9</f>
        <v>0.00006536070381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49"/>
      <c r="B10" s="215"/>
      <c r="C10" s="216">
        <v>1000.0</v>
      </c>
      <c r="D10" s="216">
        <v>1000.0</v>
      </c>
      <c r="E10" s="216">
        <v>1000.0</v>
      </c>
      <c r="F10" s="216">
        <v>1000.0</v>
      </c>
      <c r="G10" s="216">
        <v>1000.0</v>
      </c>
      <c r="H10" s="216"/>
      <c r="I10" s="149"/>
      <c r="J10" s="149"/>
      <c r="K10" s="215"/>
      <c r="L10" s="217"/>
      <c r="M10" s="149"/>
      <c r="N10" s="149"/>
      <c r="O10" s="217"/>
      <c r="P10" s="218"/>
      <c r="Q10" s="149"/>
      <c r="R10" s="149"/>
      <c r="S10" s="149"/>
      <c r="T10" s="149"/>
      <c r="U10" s="149"/>
      <c r="V10" s="149"/>
      <c r="W10" s="149"/>
      <c r="X10" s="149"/>
      <c r="Y10" s="149"/>
      <c r="Z10" s="149"/>
    </row>
    <row r="11">
      <c r="A11" s="149"/>
      <c r="B11" s="215"/>
      <c r="C11" s="216">
        <v>1000.0</v>
      </c>
      <c r="D11" s="216">
        <v>1000.0</v>
      </c>
      <c r="E11" s="216">
        <v>1000.0</v>
      </c>
      <c r="F11" s="216">
        <v>1000.0</v>
      </c>
      <c r="G11" s="216">
        <v>1000.0</v>
      </c>
      <c r="H11" s="216"/>
      <c r="I11" s="149"/>
      <c r="J11" s="149"/>
      <c r="K11" s="149"/>
      <c r="L11" s="149"/>
      <c r="M11" s="149"/>
      <c r="N11" s="149"/>
      <c r="O11" s="217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</row>
    <row r="12">
      <c r="A12" s="149"/>
      <c r="B12" s="149"/>
      <c r="C12" s="149"/>
      <c r="D12" s="149"/>
      <c r="E12" s="217"/>
      <c r="F12" s="149"/>
      <c r="G12" s="216">
        <v>1000.0</v>
      </c>
      <c r="H12" s="216">
        <v>1000.0</v>
      </c>
      <c r="I12" s="149"/>
      <c r="J12" s="149"/>
      <c r="K12" s="149"/>
      <c r="L12" s="217"/>
      <c r="M12" s="149"/>
      <c r="N12" s="149"/>
      <c r="O12" s="217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</row>
    <row r="13">
      <c r="A13" s="149"/>
      <c r="B13" s="149"/>
      <c r="C13" s="149"/>
      <c r="D13" s="149"/>
      <c r="E13" s="149"/>
      <c r="F13" s="149"/>
      <c r="G13" s="149"/>
      <c r="H13" s="149"/>
      <c r="I13" s="149"/>
      <c r="J13" s="149"/>
      <c r="K13" s="149"/>
      <c r="L13" s="217"/>
      <c r="M13" s="149"/>
      <c r="N13" s="149"/>
      <c r="O13" s="217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</row>
    <row r="14">
      <c r="A14" s="149"/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217"/>
      <c r="M14" s="149"/>
      <c r="N14" s="149"/>
      <c r="O14" s="217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</row>
    <row r="15">
      <c r="A15" s="149"/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217"/>
      <c r="M15" s="149"/>
      <c r="N15" s="149"/>
      <c r="O15" s="217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</row>
    <row r="16">
      <c r="A16" s="149"/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217"/>
      <c r="M16" s="149"/>
      <c r="N16" s="149"/>
      <c r="O16" s="217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</row>
    <row r="17">
      <c r="A17" s="149"/>
      <c r="B17" s="149"/>
      <c r="C17" s="149"/>
      <c r="D17" s="149"/>
      <c r="E17" s="149"/>
      <c r="F17" s="149"/>
      <c r="G17" s="149"/>
      <c r="H17" s="149"/>
      <c r="I17" s="149"/>
      <c r="J17" s="149"/>
      <c r="K17" s="149"/>
      <c r="L17" s="217"/>
      <c r="M17" s="149"/>
      <c r="N17" s="149"/>
      <c r="O17" s="217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</row>
    <row r="18">
      <c r="A18" s="149"/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217"/>
      <c r="M18" s="149"/>
      <c r="N18" s="149"/>
      <c r="O18" s="217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</row>
    <row r="19">
      <c r="A19" s="149"/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217"/>
      <c r="M19" s="149"/>
      <c r="N19" s="149"/>
      <c r="O19" s="217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</row>
    <row r="20">
      <c r="A20" s="149"/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217"/>
      <c r="M20" s="149"/>
      <c r="N20" s="149"/>
      <c r="O20" s="217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</row>
    <row r="21" ht="15.75" customHeight="1">
      <c r="A21" s="149"/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217"/>
      <c r="M21" s="149"/>
      <c r="N21" s="149"/>
      <c r="O21" s="217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</row>
    <row r="22" ht="15.75" customHeight="1">
      <c r="A22" s="149"/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217"/>
      <c r="M22" s="149"/>
      <c r="N22" s="149"/>
      <c r="O22" s="217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</row>
    <row r="23" ht="15.75" customHeight="1">
      <c r="A23" s="149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217"/>
      <c r="M23" s="149"/>
      <c r="N23" s="149"/>
      <c r="O23" s="217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</row>
    <row r="24" ht="15.75" customHeight="1">
      <c r="A24" s="149"/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217"/>
      <c r="M24" s="149"/>
      <c r="N24" s="149"/>
      <c r="O24" s="217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</row>
    <row r="25" ht="15.75" customHeight="1">
      <c r="A25" s="149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217"/>
      <c r="M25" s="149"/>
      <c r="N25" s="149"/>
      <c r="O25" s="217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</row>
    <row r="26" ht="15.75" customHeight="1">
      <c r="A26" s="149"/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217"/>
      <c r="M26" s="149"/>
      <c r="N26" s="149"/>
      <c r="O26" s="217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</row>
    <row r="27" ht="15.75" customHeight="1">
      <c r="A27" s="149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217"/>
      <c r="M27" s="149"/>
      <c r="N27" s="149"/>
      <c r="O27" s="217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</row>
    <row r="28" ht="15.75" customHeight="1">
      <c r="A28" s="149"/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217"/>
      <c r="M28" s="149"/>
      <c r="N28" s="149"/>
      <c r="O28" s="217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</row>
    <row r="29" ht="15.75" customHeight="1">
      <c r="A29" s="149"/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217"/>
      <c r="M29" s="149"/>
      <c r="N29" s="149"/>
      <c r="O29" s="217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</row>
    <row r="30" ht="15.75" customHeight="1">
      <c r="A30" s="149"/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217"/>
      <c r="M30" s="149"/>
      <c r="N30" s="149"/>
      <c r="O30" s="217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</row>
    <row r="31" ht="15.75" customHeight="1">
      <c r="A31" s="149"/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217"/>
      <c r="M31" s="149"/>
      <c r="N31" s="149"/>
      <c r="O31" s="217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</row>
    <row r="32" ht="15.75" customHeight="1">
      <c r="A32" s="149"/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217"/>
      <c r="M32" s="149"/>
      <c r="N32" s="149"/>
      <c r="O32" s="217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</row>
    <row r="33" ht="15.75" customHeight="1">
      <c r="A33" s="149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217"/>
      <c r="M33" s="149"/>
      <c r="N33" s="149"/>
      <c r="O33" s="217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</row>
    <row r="34" ht="15.75" customHeight="1">
      <c r="A34" s="149"/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217"/>
      <c r="M34" s="149"/>
      <c r="N34" s="149"/>
      <c r="O34" s="217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</row>
    <row r="35" ht="15.75" customHeight="1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217"/>
      <c r="M35" s="149"/>
      <c r="N35" s="149"/>
      <c r="O35" s="217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</row>
    <row r="36" ht="15.75" customHeight="1">
      <c r="A36" s="149"/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217"/>
      <c r="M36" s="149"/>
      <c r="N36" s="149"/>
      <c r="O36" s="217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</row>
    <row r="37" ht="15.75" customHeight="1">
      <c r="A37" s="149"/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217"/>
      <c r="M37" s="149"/>
      <c r="N37" s="149"/>
      <c r="O37" s="217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</row>
    <row r="38" ht="15.75" customHeight="1">
      <c r="A38" s="149"/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217"/>
      <c r="M38" s="149"/>
      <c r="N38" s="149"/>
      <c r="O38" s="217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</row>
    <row r="39" ht="15.75" customHeight="1">
      <c r="A39" s="149"/>
      <c r="B39" s="149"/>
      <c r="C39" s="149"/>
      <c r="D39" s="149"/>
      <c r="E39" s="149"/>
      <c r="F39" s="149"/>
      <c r="G39" s="149"/>
      <c r="H39" s="149"/>
      <c r="I39" s="149"/>
      <c r="J39" s="149"/>
      <c r="K39" s="149"/>
      <c r="L39" s="217"/>
      <c r="M39" s="149"/>
      <c r="N39" s="149"/>
      <c r="O39" s="217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</row>
    <row r="40" ht="15.75" customHeight="1">
      <c r="A40" s="149"/>
      <c r="B40" s="149"/>
      <c r="C40" s="149"/>
      <c r="D40" s="149"/>
      <c r="E40" s="149"/>
      <c r="F40" s="149"/>
      <c r="G40" s="149"/>
      <c r="H40" s="149"/>
      <c r="I40" s="149"/>
      <c r="J40" s="149"/>
      <c r="K40" s="149"/>
      <c r="L40" s="217"/>
      <c r="M40" s="149"/>
      <c r="N40" s="149"/>
      <c r="O40" s="217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</row>
    <row r="41" ht="15.75" customHeight="1">
      <c r="A41" s="149"/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217"/>
      <c r="M41" s="149"/>
      <c r="N41" s="149"/>
      <c r="O41" s="217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</row>
    <row r="42" ht="15.75" customHeight="1">
      <c r="A42" s="149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217"/>
      <c r="M42" s="149"/>
      <c r="N42" s="149"/>
      <c r="O42" s="217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</row>
    <row r="43" ht="15.75" customHeight="1">
      <c r="A43" s="149"/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217"/>
      <c r="M43" s="149"/>
      <c r="N43" s="149"/>
      <c r="O43" s="217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</row>
    <row r="44" ht="15.75" customHeight="1">
      <c r="A44" s="149"/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217"/>
      <c r="M44" s="149"/>
      <c r="N44" s="149"/>
      <c r="O44" s="217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</row>
    <row r="45" ht="15.75" customHeight="1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217"/>
      <c r="M45" s="149"/>
      <c r="N45" s="149"/>
      <c r="O45" s="217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</row>
    <row r="46" ht="15.75" customHeight="1">
      <c r="A46" s="149"/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217"/>
      <c r="M46" s="149"/>
      <c r="N46" s="149"/>
      <c r="O46" s="217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</row>
    <row r="47" ht="15.75" customHeight="1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217"/>
      <c r="M47" s="149"/>
      <c r="N47" s="149"/>
      <c r="O47" s="217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  <row r="48" ht="15.75" customHeight="1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217"/>
      <c r="M48" s="149"/>
      <c r="N48" s="149"/>
      <c r="O48" s="217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</row>
    <row r="49" ht="15.75" customHeight="1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217"/>
      <c r="M49" s="149"/>
      <c r="N49" s="149"/>
      <c r="O49" s="217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</row>
    <row r="50" ht="15.75" customHeight="1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217"/>
      <c r="M50" s="149"/>
      <c r="N50" s="149"/>
      <c r="O50" s="217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</row>
    <row r="51" ht="15.75" customHeight="1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217"/>
      <c r="M51" s="149"/>
      <c r="N51" s="149"/>
      <c r="O51" s="217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</row>
    <row r="52" ht="15.75" customHeight="1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217"/>
      <c r="M52" s="149"/>
      <c r="N52" s="149"/>
      <c r="O52" s="217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</row>
    <row r="53" ht="15.75" customHeight="1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217"/>
      <c r="M53" s="149"/>
      <c r="N53" s="149"/>
      <c r="O53" s="217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</row>
    <row r="54" ht="15.75" customHeight="1">
      <c r="A54" s="149"/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217"/>
      <c r="M54" s="149"/>
      <c r="N54" s="149"/>
      <c r="O54" s="217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</row>
    <row r="55" ht="15.75" customHeight="1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217"/>
      <c r="M55" s="149"/>
      <c r="N55" s="149"/>
      <c r="O55" s="217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</row>
    <row r="56" ht="15.75" customHeight="1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217"/>
      <c r="M56" s="149"/>
      <c r="N56" s="149"/>
      <c r="O56" s="217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</row>
    <row r="57" ht="15.75" customHeight="1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217"/>
      <c r="M57" s="149"/>
      <c r="N57" s="149"/>
      <c r="O57" s="217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</row>
    <row r="58" ht="15.75" customHeight="1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217"/>
      <c r="M58" s="149"/>
      <c r="N58" s="149"/>
      <c r="O58" s="217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</row>
    <row r="59" ht="15.75" customHeight="1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217"/>
      <c r="M59" s="149"/>
      <c r="N59" s="149"/>
      <c r="O59" s="217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</row>
    <row r="60" ht="15.75" customHeight="1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217"/>
      <c r="M60" s="149"/>
      <c r="N60" s="149"/>
      <c r="O60" s="217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</row>
    <row r="61" ht="15.75" customHeight="1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217"/>
      <c r="M61" s="149"/>
      <c r="N61" s="149"/>
      <c r="O61" s="217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</row>
    <row r="62" ht="15.75" customHeight="1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217"/>
      <c r="M62" s="149"/>
      <c r="N62" s="149"/>
      <c r="O62" s="217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</row>
    <row r="63" ht="15.75" customHeight="1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217"/>
      <c r="M63" s="149"/>
      <c r="N63" s="149"/>
      <c r="O63" s="217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</row>
    <row r="64" ht="15.75" customHeight="1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217"/>
      <c r="M64" s="149"/>
      <c r="N64" s="149"/>
      <c r="O64" s="217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</row>
    <row r="65" ht="15.75" customHeight="1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217"/>
      <c r="M65" s="149"/>
      <c r="N65" s="149"/>
      <c r="O65" s="217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</row>
    <row r="66" ht="15.75" customHeight="1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217"/>
      <c r="M66" s="149"/>
      <c r="N66" s="149"/>
      <c r="O66" s="217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</row>
    <row r="67" ht="15.75" customHeight="1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217"/>
      <c r="M67" s="149"/>
      <c r="N67" s="149"/>
      <c r="O67" s="217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</row>
    <row r="68" ht="15.75" customHeight="1">
      <c r="A68" s="149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217"/>
      <c r="M68" s="149"/>
      <c r="N68" s="149"/>
      <c r="O68" s="217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</row>
    <row r="69" ht="15.75" customHeight="1">
      <c r="A69" s="149"/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217"/>
      <c r="M69" s="149"/>
      <c r="N69" s="149"/>
      <c r="O69" s="217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</row>
    <row r="70" ht="15.75" customHeight="1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217"/>
      <c r="M70" s="149"/>
      <c r="N70" s="149"/>
      <c r="O70" s="217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</row>
    <row r="71" ht="15.75" customHeight="1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217"/>
      <c r="M71" s="149"/>
      <c r="N71" s="149"/>
      <c r="O71" s="217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</row>
    <row r="72" ht="15.75" customHeight="1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217"/>
      <c r="M72" s="149"/>
      <c r="N72" s="149"/>
      <c r="O72" s="217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</row>
    <row r="73" ht="15.75" customHeight="1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217"/>
      <c r="M73" s="149"/>
      <c r="N73" s="149"/>
      <c r="O73" s="217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</row>
    <row r="74" ht="15.75" customHeight="1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217"/>
      <c r="M74" s="149"/>
      <c r="N74" s="149"/>
      <c r="O74" s="217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</row>
    <row r="75" ht="15.75" customHeight="1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217"/>
      <c r="M75" s="149"/>
      <c r="N75" s="149"/>
      <c r="O75" s="217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</row>
    <row r="76" ht="15.75" customHeight="1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217"/>
      <c r="M76" s="149"/>
      <c r="N76" s="149"/>
      <c r="O76" s="217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</row>
    <row r="77" ht="15.75" customHeight="1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217"/>
      <c r="M77" s="149"/>
      <c r="N77" s="149"/>
      <c r="O77" s="217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</row>
    <row r="78" ht="15.75" customHeight="1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217"/>
      <c r="M78" s="149"/>
      <c r="N78" s="149"/>
      <c r="O78" s="217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</row>
    <row r="79" ht="15.75" customHeight="1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217"/>
      <c r="M79" s="149"/>
      <c r="N79" s="149"/>
      <c r="O79" s="217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</row>
    <row r="80" ht="15.75" customHeight="1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217"/>
      <c r="M80" s="149"/>
      <c r="N80" s="149"/>
      <c r="O80" s="217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</row>
    <row r="81" ht="15.75" customHeight="1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217"/>
      <c r="M81" s="149"/>
      <c r="N81" s="149"/>
      <c r="O81" s="217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</row>
    <row r="82" ht="15.75" customHeight="1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217"/>
      <c r="M82" s="149"/>
      <c r="N82" s="149"/>
      <c r="O82" s="217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</row>
    <row r="83" ht="15.75" customHeight="1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217"/>
      <c r="M83" s="149"/>
      <c r="N83" s="149"/>
      <c r="O83" s="217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</row>
    <row r="84" ht="15.75" customHeight="1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217"/>
      <c r="M84" s="149"/>
      <c r="N84" s="149"/>
      <c r="O84" s="217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</row>
    <row r="85" ht="15.75" customHeight="1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217"/>
      <c r="M85" s="149"/>
      <c r="N85" s="149"/>
      <c r="O85" s="217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</row>
    <row r="86" ht="15.75" customHeight="1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217"/>
      <c r="M86" s="149"/>
      <c r="N86" s="149"/>
      <c r="O86" s="217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</row>
    <row r="87" ht="15.75" customHeight="1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217"/>
      <c r="M87" s="149"/>
      <c r="N87" s="149"/>
      <c r="O87" s="217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</row>
    <row r="88" ht="15.75" customHeight="1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217"/>
      <c r="M88" s="149"/>
      <c r="N88" s="149"/>
      <c r="O88" s="217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</row>
    <row r="89" ht="15.75" customHeight="1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217"/>
      <c r="M89" s="149"/>
      <c r="N89" s="149"/>
      <c r="O89" s="217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</row>
    <row r="90" ht="15.75" customHeight="1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217"/>
      <c r="M90" s="149"/>
      <c r="N90" s="149"/>
      <c r="O90" s="217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</row>
    <row r="91" ht="15.75" customHeight="1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217"/>
      <c r="M91" s="149"/>
      <c r="N91" s="149"/>
      <c r="O91" s="217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</row>
    <row r="92" ht="15.75" customHeight="1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217"/>
      <c r="M92" s="149"/>
      <c r="N92" s="149"/>
      <c r="O92" s="217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</row>
    <row r="93" ht="15.75" customHeight="1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217"/>
      <c r="M93" s="149"/>
      <c r="N93" s="149"/>
      <c r="O93" s="217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</row>
    <row r="94" ht="15.75" customHeight="1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217"/>
      <c r="M94" s="149"/>
      <c r="N94" s="149"/>
      <c r="O94" s="217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</row>
    <row r="95" ht="15.75" customHeight="1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217"/>
      <c r="M95" s="149"/>
      <c r="N95" s="149"/>
      <c r="O95" s="217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</row>
    <row r="96" ht="15.75" customHeight="1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217"/>
      <c r="M96" s="149"/>
      <c r="N96" s="149"/>
      <c r="O96" s="217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</row>
    <row r="97" ht="15.75" customHeight="1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217"/>
      <c r="M97" s="149"/>
      <c r="N97" s="149"/>
      <c r="O97" s="217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</row>
    <row r="98" ht="15.75" customHeight="1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217"/>
      <c r="M98" s="149"/>
      <c r="N98" s="149"/>
      <c r="O98" s="217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</row>
    <row r="99" ht="15.75" customHeight="1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217"/>
      <c r="M99" s="149"/>
      <c r="N99" s="149"/>
      <c r="O99" s="217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</row>
    <row r="100" ht="15.75" customHeight="1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217"/>
      <c r="M100" s="149"/>
      <c r="N100" s="149"/>
      <c r="O100" s="217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</row>
    <row r="101" ht="15.75" customHeight="1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217"/>
      <c r="M101" s="149"/>
      <c r="N101" s="149"/>
      <c r="O101" s="217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</row>
    <row r="102" ht="15.75" customHeight="1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217"/>
      <c r="M102" s="149"/>
      <c r="N102" s="149"/>
      <c r="O102" s="217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</row>
    <row r="103" ht="15.75" customHeight="1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217"/>
      <c r="M103" s="149"/>
      <c r="N103" s="149"/>
      <c r="O103" s="217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</row>
    <row r="104" ht="15.75" customHeight="1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217"/>
      <c r="M104" s="149"/>
      <c r="N104" s="149"/>
      <c r="O104" s="217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</row>
    <row r="105" ht="15.75" customHeight="1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217"/>
      <c r="M105" s="149"/>
      <c r="N105" s="149"/>
      <c r="O105" s="217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</row>
    <row r="106" ht="15.75" customHeight="1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217"/>
      <c r="M106" s="149"/>
      <c r="N106" s="149"/>
      <c r="O106" s="217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</row>
    <row r="107" ht="15.75" customHeight="1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217"/>
      <c r="M107" s="149"/>
      <c r="N107" s="149"/>
      <c r="O107" s="217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</row>
    <row r="108" ht="15.75" customHeight="1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217"/>
      <c r="M108" s="149"/>
      <c r="N108" s="149"/>
      <c r="O108" s="217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</row>
    <row r="109" ht="15.75" customHeight="1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217"/>
      <c r="M109" s="149"/>
      <c r="N109" s="149"/>
      <c r="O109" s="217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</row>
    <row r="110" ht="15.75" customHeight="1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217"/>
      <c r="M110" s="149"/>
      <c r="N110" s="149"/>
      <c r="O110" s="217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</row>
    <row r="111" ht="15.75" customHeight="1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217"/>
      <c r="M111" s="149"/>
      <c r="N111" s="149"/>
      <c r="O111" s="217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</row>
    <row r="112" ht="15.75" customHeight="1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217"/>
      <c r="M112" s="149"/>
      <c r="N112" s="149"/>
      <c r="O112" s="217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</row>
    <row r="113" ht="15.75" customHeight="1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217"/>
      <c r="M113" s="149"/>
      <c r="N113" s="149"/>
      <c r="O113" s="217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</row>
    <row r="114" ht="15.75" customHeight="1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217"/>
      <c r="M114" s="149"/>
      <c r="N114" s="149"/>
      <c r="O114" s="217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</row>
    <row r="115" ht="15.75" customHeight="1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217"/>
      <c r="M115" s="149"/>
      <c r="N115" s="149"/>
      <c r="O115" s="217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</row>
    <row r="116" ht="15.75" customHeight="1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217"/>
      <c r="M116" s="149"/>
      <c r="N116" s="149"/>
      <c r="O116" s="217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</row>
    <row r="117" ht="15.75" customHeight="1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217"/>
      <c r="M117" s="149"/>
      <c r="N117" s="149"/>
      <c r="O117" s="217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</row>
    <row r="118" ht="15.75" customHeight="1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217"/>
      <c r="M118" s="149"/>
      <c r="N118" s="149"/>
      <c r="O118" s="217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</row>
    <row r="119" ht="15.75" customHeight="1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217"/>
      <c r="M119" s="149"/>
      <c r="N119" s="149"/>
      <c r="O119" s="217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</row>
    <row r="120" ht="15.75" customHeight="1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217"/>
      <c r="M120" s="149"/>
      <c r="N120" s="149"/>
      <c r="O120" s="217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</row>
    <row r="121" ht="15.75" customHeight="1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49"/>
      <c r="L121" s="217"/>
      <c r="M121" s="149"/>
      <c r="N121" s="149"/>
      <c r="O121" s="217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</row>
    <row r="122" ht="15.75" customHeight="1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49"/>
      <c r="L122" s="217"/>
      <c r="M122" s="149"/>
      <c r="N122" s="149"/>
      <c r="O122" s="217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</row>
    <row r="123" ht="15.75" customHeight="1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49"/>
      <c r="L123" s="217"/>
      <c r="M123" s="149"/>
      <c r="N123" s="149"/>
      <c r="O123" s="217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</row>
    <row r="124" ht="15.75" customHeight="1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49"/>
      <c r="L124" s="217"/>
      <c r="M124" s="149"/>
      <c r="N124" s="149"/>
      <c r="O124" s="217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</row>
    <row r="125" ht="15.75" customHeight="1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49"/>
      <c r="L125" s="217"/>
      <c r="M125" s="149"/>
      <c r="N125" s="149"/>
      <c r="O125" s="217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</row>
    <row r="126" ht="15.75" customHeight="1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49"/>
      <c r="L126" s="217"/>
      <c r="M126" s="149"/>
      <c r="N126" s="149"/>
      <c r="O126" s="217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</row>
    <row r="127" ht="15.75" customHeight="1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49"/>
      <c r="L127" s="217"/>
      <c r="M127" s="149"/>
      <c r="N127" s="149"/>
      <c r="O127" s="217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</row>
    <row r="128" ht="15.75" customHeight="1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49"/>
      <c r="L128" s="217"/>
      <c r="M128" s="149"/>
      <c r="N128" s="149"/>
      <c r="O128" s="217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</row>
    <row r="129" ht="15.75" customHeight="1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49"/>
      <c r="L129" s="217"/>
      <c r="M129" s="149"/>
      <c r="N129" s="149"/>
      <c r="O129" s="217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</row>
    <row r="130" ht="15.75" customHeight="1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49"/>
      <c r="L130" s="217"/>
      <c r="M130" s="149"/>
      <c r="N130" s="149"/>
      <c r="O130" s="217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</row>
    <row r="131" ht="15.75" customHeight="1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49"/>
      <c r="L131" s="217"/>
      <c r="M131" s="149"/>
      <c r="N131" s="149"/>
      <c r="O131" s="217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</row>
    <row r="132" ht="15.75" customHeight="1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217"/>
      <c r="M132" s="149"/>
      <c r="N132" s="149"/>
      <c r="O132" s="217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</row>
    <row r="133" ht="15.75" customHeight="1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49"/>
      <c r="L133" s="217"/>
      <c r="M133" s="149"/>
      <c r="N133" s="149"/>
      <c r="O133" s="217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</row>
    <row r="134" ht="15.75" customHeight="1">
      <c r="A134" s="149"/>
      <c r="B134" s="149"/>
      <c r="C134" s="149"/>
      <c r="D134" s="149"/>
      <c r="E134" s="149"/>
      <c r="F134" s="149"/>
      <c r="G134" s="149"/>
      <c r="H134" s="149"/>
      <c r="I134" s="149"/>
      <c r="J134" s="149"/>
      <c r="K134" s="149"/>
      <c r="L134" s="217"/>
      <c r="M134" s="149"/>
      <c r="N134" s="149"/>
      <c r="O134" s="217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</row>
    <row r="135" ht="15.75" customHeight="1">
      <c r="A135" s="149"/>
      <c r="B135" s="149"/>
      <c r="C135" s="149"/>
      <c r="D135" s="149"/>
      <c r="E135" s="149"/>
      <c r="F135" s="149"/>
      <c r="G135" s="149"/>
      <c r="H135" s="149"/>
      <c r="I135" s="149"/>
      <c r="J135" s="149"/>
      <c r="K135" s="149"/>
      <c r="L135" s="217"/>
      <c r="M135" s="149"/>
      <c r="N135" s="149"/>
      <c r="O135" s="217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</row>
    <row r="136" ht="15.75" customHeight="1">
      <c r="A136" s="149"/>
      <c r="B136" s="149"/>
      <c r="C136" s="149"/>
      <c r="D136" s="149"/>
      <c r="E136" s="149"/>
      <c r="F136" s="149"/>
      <c r="G136" s="149"/>
      <c r="H136" s="149"/>
      <c r="I136" s="149"/>
      <c r="J136" s="149"/>
      <c r="K136" s="149"/>
      <c r="L136" s="217"/>
      <c r="M136" s="149"/>
      <c r="N136" s="149"/>
      <c r="O136" s="217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</row>
    <row r="137" ht="15.75" customHeight="1">
      <c r="A137" s="149"/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217"/>
      <c r="M137" s="149"/>
      <c r="N137" s="149"/>
      <c r="O137" s="217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</row>
    <row r="138" ht="15.75" customHeight="1">
      <c r="A138" s="149"/>
      <c r="B138" s="149"/>
      <c r="C138" s="149"/>
      <c r="D138" s="149"/>
      <c r="E138" s="149"/>
      <c r="F138" s="149"/>
      <c r="G138" s="149"/>
      <c r="H138" s="149"/>
      <c r="I138" s="149"/>
      <c r="J138" s="149"/>
      <c r="K138" s="149"/>
      <c r="L138" s="217"/>
      <c r="M138" s="149"/>
      <c r="N138" s="149"/>
      <c r="O138" s="217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</row>
    <row r="139" ht="15.75" customHeight="1">
      <c r="A139" s="149"/>
      <c r="B139" s="149"/>
      <c r="C139" s="149"/>
      <c r="D139" s="149"/>
      <c r="E139" s="149"/>
      <c r="F139" s="149"/>
      <c r="G139" s="149"/>
      <c r="H139" s="149"/>
      <c r="I139" s="149"/>
      <c r="J139" s="149"/>
      <c r="K139" s="149"/>
      <c r="L139" s="217"/>
      <c r="M139" s="149"/>
      <c r="N139" s="149"/>
      <c r="O139" s="217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</row>
    <row r="140" ht="15.75" customHeight="1">
      <c r="A140" s="149"/>
      <c r="B140" s="149"/>
      <c r="C140" s="149"/>
      <c r="D140" s="149"/>
      <c r="E140" s="149"/>
      <c r="F140" s="149"/>
      <c r="G140" s="149"/>
      <c r="H140" s="149"/>
      <c r="I140" s="149"/>
      <c r="J140" s="149"/>
      <c r="K140" s="149"/>
      <c r="L140" s="217"/>
      <c r="M140" s="149"/>
      <c r="N140" s="149"/>
      <c r="O140" s="217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</row>
    <row r="141" ht="15.75" customHeight="1">
      <c r="A141" s="149"/>
      <c r="B141" s="149"/>
      <c r="C141" s="149"/>
      <c r="D141" s="149"/>
      <c r="E141" s="149"/>
      <c r="F141" s="149"/>
      <c r="G141" s="149"/>
      <c r="H141" s="149"/>
      <c r="I141" s="149"/>
      <c r="J141" s="149"/>
      <c r="K141" s="149"/>
      <c r="L141" s="217"/>
      <c r="M141" s="149"/>
      <c r="N141" s="149"/>
      <c r="O141" s="217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</row>
    <row r="142" ht="15.75" customHeight="1">
      <c r="A142" s="149"/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217"/>
      <c r="M142" s="149"/>
      <c r="N142" s="149"/>
      <c r="O142" s="217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</row>
    <row r="143" ht="15.75" customHeight="1">
      <c r="A143" s="149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217"/>
      <c r="M143" s="149"/>
      <c r="N143" s="149"/>
      <c r="O143" s="217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</row>
    <row r="144" ht="15.75" customHeight="1">
      <c r="A144" s="149"/>
      <c r="B144" s="149"/>
      <c r="C144" s="149"/>
      <c r="D144" s="149"/>
      <c r="E144" s="149"/>
      <c r="F144" s="149"/>
      <c r="G144" s="149"/>
      <c r="H144" s="149"/>
      <c r="I144" s="149"/>
      <c r="J144" s="149"/>
      <c r="K144" s="149"/>
      <c r="L144" s="217"/>
      <c r="M144" s="149"/>
      <c r="N144" s="149"/>
      <c r="O144" s="217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</row>
    <row r="145" ht="15.75" customHeight="1">
      <c r="A145" s="149"/>
      <c r="B145" s="149"/>
      <c r="C145" s="149"/>
      <c r="D145" s="149"/>
      <c r="E145" s="149"/>
      <c r="F145" s="149"/>
      <c r="G145" s="149"/>
      <c r="H145" s="149"/>
      <c r="I145" s="149"/>
      <c r="J145" s="149"/>
      <c r="K145" s="149"/>
      <c r="L145" s="217"/>
      <c r="M145" s="149"/>
      <c r="N145" s="149"/>
      <c r="O145" s="217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</row>
    <row r="146" ht="15.75" customHeight="1">
      <c r="A146" s="149"/>
      <c r="B146" s="149"/>
      <c r="C146" s="149"/>
      <c r="D146" s="149"/>
      <c r="E146" s="149"/>
      <c r="F146" s="149"/>
      <c r="G146" s="149"/>
      <c r="H146" s="149"/>
      <c r="I146" s="149"/>
      <c r="J146" s="149"/>
      <c r="K146" s="149"/>
      <c r="L146" s="217"/>
      <c r="M146" s="149"/>
      <c r="N146" s="149"/>
      <c r="O146" s="217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</row>
    <row r="147" ht="15.75" customHeight="1">
      <c r="A147" s="149"/>
      <c r="B147" s="149"/>
      <c r="C147" s="149"/>
      <c r="D147" s="149"/>
      <c r="E147" s="149"/>
      <c r="F147" s="149"/>
      <c r="G147" s="149"/>
      <c r="H147" s="149"/>
      <c r="I147" s="149"/>
      <c r="J147" s="149"/>
      <c r="K147" s="149"/>
      <c r="L147" s="217"/>
      <c r="M147" s="149"/>
      <c r="N147" s="149"/>
      <c r="O147" s="217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</row>
    <row r="148" ht="15.75" customHeight="1">
      <c r="A148" s="149"/>
      <c r="B148" s="149"/>
      <c r="C148" s="149"/>
      <c r="D148" s="149"/>
      <c r="E148" s="149"/>
      <c r="F148" s="149"/>
      <c r="G148" s="149"/>
      <c r="H148" s="149"/>
      <c r="I148" s="149"/>
      <c r="J148" s="149"/>
      <c r="K148" s="149"/>
      <c r="L148" s="217"/>
      <c r="M148" s="149"/>
      <c r="N148" s="149"/>
      <c r="O148" s="217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</row>
    <row r="149" ht="15.75" customHeight="1">
      <c r="A149" s="149"/>
      <c r="B149" s="149"/>
      <c r="C149" s="149"/>
      <c r="D149" s="149"/>
      <c r="E149" s="149"/>
      <c r="F149" s="149"/>
      <c r="G149" s="149"/>
      <c r="H149" s="149"/>
      <c r="I149" s="149"/>
      <c r="J149" s="149"/>
      <c r="K149" s="149"/>
      <c r="L149" s="217"/>
      <c r="M149" s="149"/>
      <c r="N149" s="149"/>
      <c r="O149" s="217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</row>
    <row r="150" ht="15.75" customHeight="1">
      <c r="A150" s="149"/>
      <c r="B150" s="149"/>
      <c r="C150" s="149"/>
      <c r="D150" s="149"/>
      <c r="E150" s="149"/>
      <c r="F150" s="149"/>
      <c r="G150" s="149"/>
      <c r="H150" s="149"/>
      <c r="I150" s="149"/>
      <c r="J150" s="149"/>
      <c r="K150" s="149"/>
      <c r="L150" s="217"/>
      <c r="M150" s="149"/>
      <c r="N150" s="149"/>
      <c r="O150" s="217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</row>
    <row r="151" ht="15.75" customHeight="1">
      <c r="A151" s="149"/>
      <c r="B151" s="149"/>
      <c r="C151" s="149"/>
      <c r="D151" s="149"/>
      <c r="E151" s="149"/>
      <c r="F151" s="149"/>
      <c r="G151" s="149"/>
      <c r="H151" s="149"/>
      <c r="I151" s="149"/>
      <c r="J151" s="149"/>
      <c r="K151" s="149"/>
      <c r="L151" s="217"/>
      <c r="M151" s="149"/>
      <c r="N151" s="149"/>
      <c r="O151" s="217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</row>
    <row r="152" ht="15.75" customHeight="1">
      <c r="A152" s="149"/>
      <c r="B152" s="149"/>
      <c r="C152" s="149"/>
      <c r="D152" s="149"/>
      <c r="E152" s="149"/>
      <c r="F152" s="149"/>
      <c r="G152" s="149"/>
      <c r="H152" s="149"/>
      <c r="I152" s="149"/>
      <c r="J152" s="149"/>
      <c r="K152" s="149"/>
      <c r="L152" s="217"/>
      <c r="M152" s="149"/>
      <c r="N152" s="149"/>
      <c r="O152" s="217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</row>
    <row r="153" ht="15.75" customHeight="1">
      <c r="A153" s="149"/>
      <c r="B153" s="149"/>
      <c r="C153" s="149"/>
      <c r="D153" s="149"/>
      <c r="E153" s="149"/>
      <c r="F153" s="149"/>
      <c r="G153" s="149"/>
      <c r="H153" s="149"/>
      <c r="I153" s="149"/>
      <c r="J153" s="149"/>
      <c r="K153" s="149"/>
      <c r="L153" s="217"/>
      <c r="M153" s="149"/>
      <c r="N153" s="149"/>
      <c r="O153" s="217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</row>
    <row r="154" ht="15.75" customHeight="1">
      <c r="A154" s="149"/>
      <c r="B154" s="149"/>
      <c r="C154" s="149"/>
      <c r="D154" s="149"/>
      <c r="E154" s="149"/>
      <c r="F154" s="149"/>
      <c r="G154" s="149"/>
      <c r="H154" s="149"/>
      <c r="I154" s="149"/>
      <c r="J154" s="149"/>
      <c r="K154" s="149"/>
      <c r="L154" s="217"/>
      <c r="M154" s="149"/>
      <c r="N154" s="149"/>
      <c r="O154" s="217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</row>
    <row r="155" ht="15.75" customHeight="1">
      <c r="A155" s="149"/>
      <c r="B155" s="149"/>
      <c r="C155" s="149"/>
      <c r="D155" s="149"/>
      <c r="E155" s="149"/>
      <c r="F155" s="149"/>
      <c r="G155" s="149"/>
      <c r="H155" s="149"/>
      <c r="I155" s="149"/>
      <c r="J155" s="149"/>
      <c r="K155" s="149"/>
      <c r="L155" s="217"/>
      <c r="M155" s="149"/>
      <c r="N155" s="149"/>
      <c r="O155" s="217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</row>
    <row r="156" ht="15.75" customHeight="1">
      <c r="A156" s="149"/>
      <c r="B156" s="149"/>
      <c r="C156" s="149"/>
      <c r="D156" s="149"/>
      <c r="E156" s="149"/>
      <c r="F156" s="149"/>
      <c r="G156" s="149"/>
      <c r="H156" s="149"/>
      <c r="I156" s="149"/>
      <c r="J156" s="149"/>
      <c r="K156" s="149"/>
      <c r="L156" s="217"/>
      <c r="M156" s="149"/>
      <c r="N156" s="149"/>
      <c r="O156" s="217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</row>
    <row r="157" ht="15.75" customHeight="1">
      <c r="A157" s="149"/>
      <c r="B157" s="149"/>
      <c r="C157" s="149"/>
      <c r="D157" s="149"/>
      <c r="E157" s="149"/>
      <c r="F157" s="149"/>
      <c r="G157" s="149"/>
      <c r="H157" s="149"/>
      <c r="I157" s="149"/>
      <c r="J157" s="149"/>
      <c r="K157" s="149"/>
      <c r="L157" s="217"/>
      <c r="M157" s="149"/>
      <c r="N157" s="149"/>
      <c r="O157" s="217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</row>
    <row r="158" ht="15.75" customHeight="1">
      <c r="A158" s="149"/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217"/>
      <c r="M158" s="149"/>
      <c r="N158" s="149"/>
      <c r="O158" s="217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</row>
    <row r="159" ht="15.75" customHeight="1">
      <c r="A159" s="149"/>
      <c r="B159" s="149"/>
      <c r="C159" s="149"/>
      <c r="D159" s="149"/>
      <c r="E159" s="149"/>
      <c r="F159" s="149"/>
      <c r="G159" s="149"/>
      <c r="H159" s="149"/>
      <c r="I159" s="149"/>
      <c r="J159" s="149"/>
      <c r="K159" s="149"/>
      <c r="L159" s="217"/>
      <c r="M159" s="149"/>
      <c r="N159" s="149"/>
      <c r="O159" s="217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</row>
    <row r="160" ht="15.75" customHeight="1">
      <c r="A160" s="149"/>
      <c r="B160" s="149"/>
      <c r="C160" s="149"/>
      <c r="D160" s="149"/>
      <c r="E160" s="149"/>
      <c r="F160" s="149"/>
      <c r="G160" s="149"/>
      <c r="H160" s="149"/>
      <c r="I160" s="149"/>
      <c r="J160" s="149"/>
      <c r="K160" s="149"/>
      <c r="L160" s="217"/>
      <c r="M160" s="149"/>
      <c r="N160" s="149"/>
      <c r="O160" s="217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</row>
    <row r="161" ht="15.75" customHeight="1">
      <c r="A161" s="149"/>
      <c r="B161" s="149"/>
      <c r="C161" s="149"/>
      <c r="D161" s="149"/>
      <c r="E161" s="149"/>
      <c r="F161" s="149"/>
      <c r="G161" s="149"/>
      <c r="H161" s="149"/>
      <c r="I161" s="149"/>
      <c r="J161" s="149"/>
      <c r="K161" s="149"/>
      <c r="L161" s="217"/>
      <c r="M161" s="149"/>
      <c r="N161" s="149"/>
      <c r="O161" s="217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</row>
    <row r="162" ht="15.75" customHeight="1">
      <c r="A162" s="149"/>
      <c r="B162" s="149"/>
      <c r="C162" s="149"/>
      <c r="D162" s="149"/>
      <c r="E162" s="149"/>
      <c r="F162" s="149"/>
      <c r="G162" s="149"/>
      <c r="H162" s="149"/>
      <c r="I162" s="149"/>
      <c r="J162" s="149"/>
      <c r="K162" s="149"/>
      <c r="L162" s="217"/>
      <c r="M162" s="149"/>
      <c r="N162" s="149"/>
      <c r="O162" s="217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</row>
    <row r="163" ht="15.75" customHeight="1">
      <c r="A163" s="149"/>
      <c r="B163" s="149"/>
      <c r="C163" s="149"/>
      <c r="D163" s="149"/>
      <c r="E163" s="149"/>
      <c r="F163" s="149"/>
      <c r="G163" s="149"/>
      <c r="H163" s="149"/>
      <c r="I163" s="149"/>
      <c r="J163" s="149"/>
      <c r="K163" s="149"/>
      <c r="L163" s="217"/>
      <c r="M163" s="149"/>
      <c r="N163" s="149"/>
      <c r="O163" s="217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</row>
    <row r="164" ht="15.75" customHeight="1">
      <c r="A164" s="149"/>
      <c r="B164" s="149"/>
      <c r="C164" s="149"/>
      <c r="D164" s="149"/>
      <c r="E164" s="149"/>
      <c r="F164" s="149"/>
      <c r="G164" s="149"/>
      <c r="H164" s="149"/>
      <c r="I164" s="149"/>
      <c r="J164" s="149"/>
      <c r="K164" s="149"/>
      <c r="L164" s="217"/>
      <c r="M164" s="149"/>
      <c r="N164" s="149"/>
      <c r="O164" s="217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</row>
    <row r="165" ht="15.75" customHeight="1">
      <c r="A165" s="149"/>
      <c r="B165" s="149"/>
      <c r="C165" s="149"/>
      <c r="D165" s="149"/>
      <c r="E165" s="149"/>
      <c r="F165" s="149"/>
      <c r="G165" s="149"/>
      <c r="H165" s="149"/>
      <c r="I165" s="149"/>
      <c r="J165" s="149"/>
      <c r="K165" s="149"/>
      <c r="L165" s="217"/>
      <c r="M165" s="149"/>
      <c r="N165" s="149"/>
      <c r="O165" s="217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</row>
    <row r="166" ht="15.75" customHeight="1">
      <c r="A166" s="149"/>
      <c r="B166" s="149"/>
      <c r="C166" s="149"/>
      <c r="D166" s="149"/>
      <c r="E166" s="149"/>
      <c r="F166" s="149"/>
      <c r="G166" s="149"/>
      <c r="H166" s="149"/>
      <c r="I166" s="149"/>
      <c r="J166" s="149"/>
      <c r="K166" s="149"/>
      <c r="L166" s="217"/>
      <c r="M166" s="149"/>
      <c r="N166" s="149"/>
      <c r="O166" s="217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</row>
    <row r="167" ht="15.75" customHeight="1">
      <c r="A167" s="149"/>
      <c r="B167" s="149"/>
      <c r="C167" s="149"/>
      <c r="D167" s="149"/>
      <c r="E167" s="149"/>
      <c r="F167" s="149"/>
      <c r="G167" s="149"/>
      <c r="H167" s="149"/>
      <c r="I167" s="149"/>
      <c r="J167" s="149"/>
      <c r="K167" s="149"/>
      <c r="L167" s="217"/>
      <c r="M167" s="149"/>
      <c r="N167" s="149"/>
      <c r="O167" s="217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</row>
    <row r="168" ht="15.75" customHeight="1">
      <c r="A168" s="149"/>
      <c r="B168" s="149"/>
      <c r="C168" s="149"/>
      <c r="D168" s="149"/>
      <c r="E168" s="149"/>
      <c r="F168" s="149"/>
      <c r="G168" s="149"/>
      <c r="H168" s="149"/>
      <c r="I168" s="149"/>
      <c r="J168" s="149"/>
      <c r="K168" s="149"/>
      <c r="L168" s="217"/>
      <c r="M168" s="149"/>
      <c r="N168" s="149"/>
      <c r="O168" s="217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</row>
    <row r="169" ht="15.75" customHeight="1">
      <c r="A169" s="149"/>
      <c r="B169" s="149"/>
      <c r="C169" s="149"/>
      <c r="D169" s="149"/>
      <c r="E169" s="149"/>
      <c r="F169" s="149"/>
      <c r="G169" s="149"/>
      <c r="H169" s="149"/>
      <c r="I169" s="149"/>
      <c r="J169" s="149"/>
      <c r="K169" s="149"/>
      <c r="L169" s="217"/>
      <c r="M169" s="149"/>
      <c r="N169" s="149"/>
      <c r="O169" s="217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</row>
    <row r="170" ht="15.75" customHeight="1">
      <c r="A170" s="149"/>
      <c r="B170" s="149"/>
      <c r="C170" s="149"/>
      <c r="D170" s="149"/>
      <c r="E170" s="149"/>
      <c r="F170" s="149"/>
      <c r="G170" s="149"/>
      <c r="H170" s="149"/>
      <c r="I170" s="149"/>
      <c r="J170" s="149"/>
      <c r="K170" s="149"/>
      <c r="L170" s="217"/>
      <c r="M170" s="149"/>
      <c r="N170" s="149"/>
      <c r="O170" s="217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</row>
    <row r="171" ht="15.75" customHeight="1">
      <c r="A171" s="149"/>
      <c r="B171" s="149"/>
      <c r="C171" s="149"/>
      <c r="D171" s="149"/>
      <c r="E171" s="149"/>
      <c r="F171" s="149"/>
      <c r="G171" s="149"/>
      <c r="H171" s="149"/>
      <c r="I171" s="149"/>
      <c r="J171" s="149"/>
      <c r="K171" s="149"/>
      <c r="L171" s="217"/>
      <c r="M171" s="149"/>
      <c r="N171" s="149"/>
      <c r="O171" s="217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</row>
    <row r="172" ht="15.75" customHeight="1">
      <c r="A172" s="149"/>
      <c r="B172" s="149"/>
      <c r="C172" s="149"/>
      <c r="D172" s="149"/>
      <c r="E172" s="149"/>
      <c r="F172" s="149"/>
      <c r="G172" s="149"/>
      <c r="H172" s="149"/>
      <c r="I172" s="149"/>
      <c r="J172" s="149"/>
      <c r="K172" s="149"/>
      <c r="L172" s="217"/>
      <c r="M172" s="149"/>
      <c r="N172" s="149"/>
      <c r="O172" s="217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</row>
    <row r="173" ht="15.75" customHeight="1">
      <c r="A173" s="149"/>
      <c r="B173" s="149"/>
      <c r="C173" s="149"/>
      <c r="D173" s="149"/>
      <c r="E173" s="149"/>
      <c r="F173" s="149"/>
      <c r="G173" s="149"/>
      <c r="H173" s="149"/>
      <c r="I173" s="149"/>
      <c r="J173" s="149"/>
      <c r="K173" s="149"/>
      <c r="L173" s="217"/>
      <c r="M173" s="149"/>
      <c r="N173" s="149"/>
      <c r="O173" s="217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</row>
    <row r="174" ht="15.75" customHeight="1">
      <c r="A174" s="149"/>
      <c r="B174" s="149"/>
      <c r="C174" s="149"/>
      <c r="D174" s="149"/>
      <c r="E174" s="149"/>
      <c r="F174" s="149"/>
      <c r="G174" s="149"/>
      <c r="H174" s="149"/>
      <c r="I174" s="149"/>
      <c r="J174" s="149"/>
      <c r="K174" s="149"/>
      <c r="L174" s="217"/>
      <c r="M174" s="149"/>
      <c r="N174" s="149"/>
      <c r="O174" s="217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</row>
    <row r="175" ht="15.75" customHeight="1">
      <c r="A175" s="149"/>
      <c r="B175" s="149"/>
      <c r="C175" s="149"/>
      <c r="D175" s="149"/>
      <c r="E175" s="149"/>
      <c r="F175" s="149"/>
      <c r="G175" s="149"/>
      <c r="H175" s="149"/>
      <c r="I175" s="149"/>
      <c r="J175" s="149"/>
      <c r="K175" s="149"/>
      <c r="L175" s="217"/>
      <c r="M175" s="149"/>
      <c r="N175" s="149"/>
      <c r="O175" s="217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</row>
    <row r="176" ht="15.75" customHeight="1">
      <c r="A176" s="149"/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217"/>
      <c r="M176" s="149"/>
      <c r="N176" s="149"/>
      <c r="O176" s="217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</row>
    <row r="177" ht="15.75" customHeight="1">
      <c r="A177" s="149"/>
      <c r="B177" s="149"/>
      <c r="C177" s="149"/>
      <c r="D177" s="149"/>
      <c r="E177" s="149"/>
      <c r="F177" s="149"/>
      <c r="G177" s="149"/>
      <c r="H177" s="149"/>
      <c r="I177" s="149"/>
      <c r="J177" s="149"/>
      <c r="K177" s="149"/>
      <c r="L177" s="217"/>
      <c r="M177" s="149"/>
      <c r="N177" s="149"/>
      <c r="O177" s="217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</row>
    <row r="178" ht="15.75" customHeight="1">
      <c r="A178" s="149"/>
      <c r="B178" s="149"/>
      <c r="C178" s="149"/>
      <c r="D178" s="149"/>
      <c r="E178" s="149"/>
      <c r="F178" s="149"/>
      <c r="G178" s="149"/>
      <c r="H178" s="149"/>
      <c r="I178" s="149"/>
      <c r="J178" s="149"/>
      <c r="K178" s="149"/>
      <c r="L178" s="217"/>
      <c r="M178" s="149"/>
      <c r="N178" s="149"/>
      <c r="O178" s="217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</row>
    <row r="179" ht="15.75" customHeight="1">
      <c r="A179" s="149"/>
      <c r="B179" s="149"/>
      <c r="C179" s="149"/>
      <c r="D179" s="149"/>
      <c r="E179" s="149"/>
      <c r="F179" s="149"/>
      <c r="G179" s="149"/>
      <c r="H179" s="149"/>
      <c r="I179" s="149"/>
      <c r="J179" s="149"/>
      <c r="K179" s="149"/>
      <c r="L179" s="217"/>
      <c r="M179" s="149"/>
      <c r="N179" s="149"/>
      <c r="O179" s="217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</row>
    <row r="180" ht="15.75" customHeight="1">
      <c r="A180" s="149"/>
      <c r="B180" s="149"/>
      <c r="C180" s="149"/>
      <c r="D180" s="149"/>
      <c r="E180" s="149"/>
      <c r="F180" s="149"/>
      <c r="G180" s="149"/>
      <c r="H180" s="149"/>
      <c r="I180" s="149"/>
      <c r="J180" s="149"/>
      <c r="K180" s="149"/>
      <c r="L180" s="217"/>
      <c r="M180" s="149"/>
      <c r="N180" s="149"/>
      <c r="O180" s="217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</row>
    <row r="181" ht="15.75" customHeight="1">
      <c r="A181" s="149"/>
      <c r="B181" s="149"/>
      <c r="C181" s="149"/>
      <c r="D181" s="149"/>
      <c r="E181" s="149"/>
      <c r="F181" s="149"/>
      <c r="G181" s="149"/>
      <c r="H181" s="149"/>
      <c r="I181" s="149"/>
      <c r="J181" s="149"/>
      <c r="K181" s="149"/>
      <c r="L181" s="217"/>
      <c r="M181" s="149"/>
      <c r="N181" s="149"/>
      <c r="O181" s="217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</row>
    <row r="182" ht="15.75" customHeight="1">
      <c r="A182" s="149"/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217"/>
      <c r="M182" s="149"/>
      <c r="N182" s="149"/>
      <c r="O182" s="217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</row>
    <row r="183" ht="15.75" customHeight="1">
      <c r="A183" s="149"/>
      <c r="B183" s="149"/>
      <c r="C183" s="149"/>
      <c r="D183" s="149"/>
      <c r="E183" s="149"/>
      <c r="F183" s="149"/>
      <c r="G183" s="149"/>
      <c r="H183" s="149"/>
      <c r="I183" s="149"/>
      <c r="J183" s="149"/>
      <c r="K183" s="149"/>
      <c r="L183" s="217"/>
      <c r="M183" s="149"/>
      <c r="N183" s="149"/>
      <c r="O183" s="217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</row>
    <row r="184" ht="15.75" customHeight="1">
      <c r="A184" s="149"/>
      <c r="B184" s="149"/>
      <c r="C184" s="149"/>
      <c r="D184" s="149"/>
      <c r="E184" s="149"/>
      <c r="F184" s="149"/>
      <c r="G184" s="149"/>
      <c r="H184" s="149"/>
      <c r="I184" s="149"/>
      <c r="J184" s="149"/>
      <c r="K184" s="149"/>
      <c r="L184" s="217"/>
      <c r="M184" s="149"/>
      <c r="N184" s="149"/>
      <c r="O184" s="217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</row>
    <row r="185" ht="15.75" customHeight="1">
      <c r="A185" s="149"/>
      <c r="B185" s="149"/>
      <c r="C185" s="149"/>
      <c r="D185" s="149"/>
      <c r="E185" s="149"/>
      <c r="F185" s="149"/>
      <c r="G185" s="149"/>
      <c r="H185" s="149"/>
      <c r="I185" s="149"/>
      <c r="J185" s="149"/>
      <c r="K185" s="149"/>
      <c r="L185" s="217"/>
      <c r="M185" s="149"/>
      <c r="N185" s="149"/>
      <c r="O185" s="217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</row>
    <row r="186" ht="15.75" customHeight="1">
      <c r="A186" s="149"/>
      <c r="B186" s="149"/>
      <c r="C186" s="149"/>
      <c r="D186" s="149"/>
      <c r="E186" s="149"/>
      <c r="F186" s="149"/>
      <c r="G186" s="149"/>
      <c r="H186" s="149"/>
      <c r="I186" s="149"/>
      <c r="J186" s="149"/>
      <c r="K186" s="149"/>
      <c r="L186" s="217"/>
      <c r="M186" s="149"/>
      <c r="N186" s="149"/>
      <c r="O186" s="217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</row>
    <row r="187" ht="15.75" customHeight="1">
      <c r="A187" s="149"/>
      <c r="B187" s="149"/>
      <c r="C187" s="149"/>
      <c r="D187" s="149"/>
      <c r="E187" s="149"/>
      <c r="F187" s="149"/>
      <c r="G187" s="149"/>
      <c r="H187" s="149"/>
      <c r="I187" s="149"/>
      <c r="J187" s="149"/>
      <c r="K187" s="149"/>
      <c r="L187" s="217"/>
      <c r="M187" s="149"/>
      <c r="N187" s="149"/>
      <c r="O187" s="217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</row>
    <row r="188" ht="15.75" customHeight="1">
      <c r="A188" s="149"/>
      <c r="B188" s="149"/>
      <c r="C188" s="149"/>
      <c r="D188" s="149"/>
      <c r="E188" s="149"/>
      <c r="F188" s="149"/>
      <c r="G188" s="149"/>
      <c r="H188" s="149"/>
      <c r="I188" s="149"/>
      <c r="J188" s="149"/>
      <c r="K188" s="149"/>
      <c r="L188" s="217"/>
      <c r="M188" s="149"/>
      <c r="N188" s="149"/>
      <c r="O188" s="217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</row>
    <row r="189" ht="15.75" customHeight="1">
      <c r="A189" s="149"/>
      <c r="B189" s="149"/>
      <c r="C189" s="149"/>
      <c r="D189" s="149"/>
      <c r="E189" s="149"/>
      <c r="F189" s="149"/>
      <c r="G189" s="149"/>
      <c r="H189" s="149"/>
      <c r="I189" s="149"/>
      <c r="J189" s="149"/>
      <c r="K189" s="149"/>
      <c r="L189" s="217"/>
      <c r="M189" s="149"/>
      <c r="N189" s="149"/>
      <c r="O189" s="217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</row>
    <row r="190" ht="15.75" customHeight="1">
      <c r="A190" s="149"/>
      <c r="B190" s="149"/>
      <c r="C190" s="149"/>
      <c r="D190" s="149"/>
      <c r="E190" s="149"/>
      <c r="F190" s="149"/>
      <c r="G190" s="149"/>
      <c r="H190" s="149"/>
      <c r="I190" s="149"/>
      <c r="J190" s="149"/>
      <c r="K190" s="149"/>
      <c r="L190" s="217"/>
      <c r="M190" s="149"/>
      <c r="N190" s="149"/>
      <c r="O190" s="217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</row>
    <row r="191" ht="15.75" customHeight="1">
      <c r="A191" s="149"/>
      <c r="B191" s="149"/>
      <c r="C191" s="149"/>
      <c r="D191" s="149"/>
      <c r="E191" s="149"/>
      <c r="F191" s="149"/>
      <c r="G191" s="149"/>
      <c r="H191" s="149"/>
      <c r="I191" s="149"/>
      <c r="J191" s="149"/>
      <c r="K191" s="149"/>
      <c r="L191" s="217"/>
      <c r="M191" s="149"/>
      <c r="N191" s="149"/>
      <c r="O191" s="217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</row>
    <row r="192" ht="15.75" customHeight="1">
      <c r="A192" s="149"/>
      <c r="B192" s="149"/>
      <c r="C192" s="149"/>
      <c r="D192" s="149"/>
      <c r="E192" s="149"/>
      <c r="F192" s="149"/>
      <c r="G192" s="149"/>
      <c r="H192" s="149"/>
      <c r="I192" s="149"/>
      <c r="J192" s="149"/>
      <c r="K192" s="149"/>
      <c r="L192" s="217"/>
      <c r="M192" s="149"/>
      <c r="N192" s="149"/>
      <c r="O192" s="217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</row>
    <row r="193" ht="15.75" customHeight="1">
      <c r="A193" s="149"/>
      <c r="B193" s="149"/>
      <c r="C193" s="149"/>
      <c r="D193" s="149"/>
      <c r="E193" s="149"/>
      <c r="F193" s="149"/>
      <c r="G193" s="149"/>
      <c r="H193" s="149"/>
      <c r="I193" s="149"/>
      <c r="J193" s="149"/>
      <c r="K193" s="149"/>
      <c r="L193" s="217"/>
      <c r="M193" s="149"/>
      <c r="N193" s="149"/>
      <c r="O193" s="217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</row>
    <row r="194" ht="15.75" customHeight="1">
      <c r="A194" s="149"/>
      <c r="B194" s="149"/>
      <c r="C194" s="149"/>
      <c r="D194" s="149"/>
      <c r="E194" s="149"/>
      <c r="F194" s="149"/>
      <c r="G194" s="149"/>
      <c r="H194" s="149"/>
      <c r="I194" s="149"/>
      <c r="J194" s="149"/>
      <c r="K194" s="149"/>
      <c r="L194" s="217"/>
      <c r="M194" s="149"/>
      <c r="N194" s="149"/>
      <c r="O194" s="217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</row>
    <row r="195" ht="15.75" customHeight="1">
      <c r="A195" s="149"/>
      <c r="B195" s="149"/>
      <c r="C195" s="149"/>
      <c r="D195" s="149"/>
      <c r="E195" s="149"/>
      <c r="F195" s="149"/>
      <c r="G195" s="149"/>
      <c r="H195" s="149"/>
      <c r="I195" s="149"/>
      <c r="J195" s="149"/>
      <c r="K195" s="149"/>
      <c r="L195" s="217"/>
      <c r="M195" s="149"/>
      <c r="N195" s="149"/>
      <c r="O195" s="217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</row>
    <row r="196" ht="15.75" customHeight="1">
      <c r="A196" s="149"/>
      <c r="B196" s="149"/>
      <c r="C196" s="149"/>
      <c r="D196" s="149"/>
      <c r="E196" s="149"/>
      <c r="F196" s="149"/>
      <c r="G196" s="149"/>
      <c r="H196" s="149"/>
      <c r="I196" s="149"/>
      <c r="J196" s="149"/>
      <c r="K196" s="149"/>
      <c r="L196" s="217"/>
      <c r="M196" s="149"/>
      <c r="N196" s="149"/>
      <c r="O196" s="217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</row>
    <row r="197" ht="15.75" customHeight="1">
      <c r="A197" s="149"/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217"/>
      <c r="M197" s="149"/>
      <c r="N197" s="149"/>
      <c r="O197" s="217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</row>
    <row r="198" ht="15.75" customHeight="1">
      <c r="A198" s="149"/>
      <c r="B198" s="149"/>
      <c r="C198" s="149"/>
      <c r="D198" s="149"/>
      <c r="E198" s="149"/>
      <c r="F198" s="149"/>
      <c r="G198" s="149"/>
      <c r="H198" s="149"/>
      <c r="I198" s="149"/>
      <c r="J198" s="149"/>
      <c r="K198" s="149"/>
      <c r="L198" s="217"/>
      <c r="M198" s="149"/>
      <c r="N198" s="149"/>
      <c r="O198" s="217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</row>
    <row r="199" ht="15.75" customHeight="1">
      <c r="A199" s="149"/>
      <c r="B199" s="149"/>
      <c r="C199" s="149"/>
      <c r="D199" s="149"/>
      <c r="E199" s="149"/>
      <c r="F199" s="149"/>
      <c r="G199" s="149"/>
      <c r="H199" s="149"/>
      <c r="I199" s="149"/>
      <c r="J199" s="149"/>
      <c r="K199" s="149"/>
      <c r="L199" s="217"/>
      <c r="M199" s="149"/>
      <c r="N199" s="149"/>
      <c r="O199" s="217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</row>
    <row r="200" ht="15.75" customHeight="1">
      <c r="A200" s="149"/>
      <c r="B200" s="149"/>
      <c r="C200" s="149"/>
      <c r="D200" s="149"/>
      <c r="E200" s="149"/>
      <c r="F200" s="149"/>
      <c r="G200" s="149"/>
      <c r="H200" s="149"/>
      <c r="I200" s="149"/>
      <c r="J200" s="149"/>
      <c r="K200" s="149"/>
      <c r="L200" s="217"/>
      <c r="M200" s="149"/>
      <c r="N200" s="149"/>
      <c r="O200" s="217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</row>
    <row r="201" ht="15.75" customHeight="1">
      <c r="A201" s="149"/>
      <c r="B201" s="149"/>
      <c r="C201" s="149"/>
      <c r="D201" s="149"/>
      <c r="E201" s="149"/>
      <c r="F201" s="149"/>
      <c r="G201" s="149"/>
      <c r="H201" s="149"/>
      <c r="I201" s="149"/>
      <c r="J201" s="149"/>
      <c r="K201" s="149"/>
      <c r="L201" s="217"/>
      <c r="M201" s="149"/>
      <c r="N201" s="149"/>
      <c r="O201" s="217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</row>
    <row r="202" ht="15.75" customHeight="1">
      <c r="A202" s="149"/>
      <c r="B202" s="149"/>
      <c r="C202" s="149"/>
      <c r="D202" s="149"/>
      <c r="E202" s="149"/>
      <c r="F202" s="149"/>
      <c r="G202" s="149"/>
      <c r="H202" s="149"/>
      <c r="I202" s="149"/>
      <c r="J202" s="149"/>
      <c r="K202" s="149"/>
      <c r="L202" s="217"/>
      <c r="M202" s="149"/>
      <c r="N202" s="149"/>
      <c r="O202" s="217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</row>
    <row r="203" ht="15.75" customHeight="1">
      <c r="A203" s="149"/>
      <c r="B203" s="149"/>
      <c r="C203" s="149"/>
      <c r="D203" s="149"/>
      <c r="E203" s="149"/>
      <c r="F203" s="149"/>
      <c r="G203" s="149"/>
      <c r="H203" s="149"/>
      <c r="I203" s="149"/>
      <c r="J203" s="149"/>
      <c r="K203" s="149"/>
      <c r="L203" s="217"/>
      <c r="M203" s="149"/>
      <c r="N203" s="149"/>
      <c r="O203" s="217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</row>
    <row r="204" ht="15.75" customHeight="1">
      <c r="A204" s="149"/>
      <c r="B204" s="149"/>
      <c r="C204" s="149"/>
      <c r="D204" s="149"/>
      <c r="E204" s="149"/>
      <c r="F204" s="149"/>
      <c r="G204" s="149"/>
      <c r="H204" s="149"/>
      <c r="I204" s="149"/>
      <c r="J204" s="149"/>
      <c r="K204" s="149"/>
      <c r="L204" s="217"/>
      <c r="M204" s="149"/>
      <c r="N204" s="149"/>
      <c r="O204" s="217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</row>
    <row r="205" ht="15.75" customHeight="1">
      <c r="A205" s="149"/>
      <c r="B205" s="149"/>
      <c r="C205" s="149"/>
      <c r="D205" s="149"/>
      <c r="E205" s="149"/>
      <c r="F205" s="149"/>
      <c r="G205" s="149"/>
      <c r="H205" s="149"/>
      <c r="I205" s="149"/>
      <c r="J205" s="149"/>
      <c r="K205" s="149"/>
      <c r="L205" s="217"/>
      <c r="M205" s="149"/>
      <c r="N205" s="149"/>
      <c r="O205" s="217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</row>
    <row r="206" ht="15.75" customHeight="1">
      <c r="A206" s="149"/>
      <c r="B206" s="149"/>
      <c r="C206" s="149"/>
      <c r="D206" s="149"/>
      <c r="E206" s="149"/>
      <c r="F206" s="149"/>
      <c r="G206" s="149"/>
      <c r="H206" s="149"/>
      <c r="I206" s="149"/>
      <c r="J206" s="149"/>
      <c r="K206" s="149"/>
      <c r="L206" s="217"/>
      <c r="M206" s="149"/>
      <c r="N206" s="149"/>
      <c r="O206" s="217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</row>
    <row r="207" ht="15.75" customHeight="1">
      <c r="A207" s="149"/>
      <c r="B207" s="149"/>
      <c r="C207" s="149"/>
      <c r="D207" s="149"/>
      <c r="E207" s="149"/>
      <c r="F207" s="149"/>
      <c r="G207" s="149"/>
      <c r="H207" s="149"/>
      <c r="I207" s="149"/>
      <c r="J207" s="149"/>
      <c r="K207" s="149"/>
      <c r="L207" s="217"/>
      <c r="M207" s="149"/>
      <c r="N207" s="149"/>
      <c r="O207" s="217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</row>
    <row r="208" ht="15.75" customHeight="1">
      <c r="A208" s="149"/>
      <c r="B208" s="149"/>
      <c r="C208" s="149"/>
      <c r="D208" s="149"/>
      <c r="E208" s="149"/>
      <c r="F208" s="149"/>
      <c r="G208" s="149"/>
      <c r="H208" s="149"/>
      <c r="I208" s="149"/>
      <c r="J208" s="149"/>
      <c r="K208" s="149"/>
      <c r="L208" s="217"/>
      <c r="M208" s="149"/>
      <c r="N208" s="149"/>
      <c r="O208" s="217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</row>
    <row r="209" ht="15.75" customHeight="1">
      <c r="A209" s="149"/>
      <c r="B209" s="149"/>
      <c r="C209" s="149"/>
      <c r="D209" s="149"/>
      <c r="E209" s="149"/>
      <c r="F209" s="149"/>
      <c r="G209" s="149"/>
      <c r="H209" s="149"/>
      <c r="I209" s="149"/>
      <c r="J209" s="149"/>
      <c r="K209" s="149"/>
      <c r="L209" s="217"/>
      <c r="M209" s="149"/>
      <c r="N209" s="149"/>
      <c r="O209" s="217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</row>
    <row r="210" ht="15.75" customHeight="1">
      <c r="A210" s="149"/>
      <c r="B210" s="149"/>
      <c r="C210" s="149"/>
      <c r="D210" s="149"/>
      <c r="E210" s="149"/>
      <c r="F210" s="149"/>
      <c r="G210" s="149"/>
      <c r="H210" s="149"/>
      <c r="I210" s="149"/>
      <c r="J210" s="149"/>
      <c r="K210" s="149"/>
      <c r="L210" s="217"/>
      <c r="M210" s="149"/>
      <c r="N210" s="149"/>
      <c r="O210" s="217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</row>
    <row r="211" ht="15.75" customHeight="1">
      <c r="A211" s="149"/>
      <c r="B211" s="149"/>
      <c r="C211" s="149"/>
      <c r="D211" s="149"/>
      <c r="E211" s="149"/>
      <c r="F211" s="149"/>
      <c r="G211" s="149"/>
      <c r="H211" s="149"/>
      <c r="I211" s="149"/>
      <c r="J211" s="149"/>
      <c r="K211" s="149"/>
      <c r="L211" s="217"/>
      <c r="M211" s="149"/>
      <c r="N211" s="149"/>
      <c r="O211" s="217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</row>
    <row r="212" ht="15.75" customHeight="1">
      <c r="A212" s="149"/>
      <c r="B212" s="149"/>
      <c r="C212" s="149"/>
      <c r="D212" s="149"/>
      <c r="E212" s="149"/>
      <c r="F212" s="149"/>
      <c r="G212" s="149"/>
      <c r="H212" s="149"/>
      <c r="I212" s="149"/>
      <c r="J212" s="149"/>
      <c r="K212" s="149"/>
      <c r="L212" s="217"/>
      <c r="M212" s="149"/>
      <c r="N212" s="149"/>
      <c r="O212" s="217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</row>
    <row r="213" ht="15.75" customHeight="1">
      <c r="A213" s="149"/>
      <c r="B213" s="149"/>
      <c r="C213" s="149"/>
      <c r="D213" s="149"/>
      <c r="E213" s="149"/>
      <c r="F213" s="149"/>
      <c r="G213" s="149"/>
      <c r="H213" s="149"/>
      <c r="I213" s="149"/>
      <c r="J213" s="149"/>
      <c r="K213" s="149"/>
      <c r="L213" s="217"/>
      <c r="M213" s="149"/>
      <c r="N213" s="149"/>
      <c r="O213" s="217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</row>
    <row r="214" ht="15.75" customHeight="1">
      <c r="A214" s="149"/>
      <c r="B214" s="149"/>
      <c r="C214" s="149"/>
      <c r="D214" s="149"/>
      <c r="E214" s="149"/>
      <c r="F214" s="149"/>
      <c r="G214" s="149"/>
      <c r="H214" s="149"/>
      <c r="I214" s="149"/>
      <c r="J214" s="149"/>
      <c r="K214" s="149"/>
      <c r="L214" s="217"/>
      <c r="M214" s="149"/>
      <c r="N214" s="149"/>
      <c r="O214" s="217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</row>
    <row r="215" ht="15.75" customHeight="1">
      <c r="A215" s="149"/>
      <c r="B215" s="149"/>
      <c r="C215" s="149"/>
      <c r="D215" s="149"/>
      <c r="E215" s="149"/>
      <c r="F215" s="149"/>
      <c r="G215" s="149"/>
      <c r="H215" s="149"/>
      <c r="I215" s="149"/>
      <c r="J215" s="149"/>
      <c r="K215" s="149"/>
      <c r="L215" s="217"/>
      <c r="M215" s="149"/>
      <c r="N215" s="149"/>
      <c r="O215" s="217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</row>
    <row r="216" ht="15.75" customHeight="1">
      <c r="A216" s="149"/>
      <c r="B216" s="149"/>
      <c r="C216" s="149"/>
      <c r="D216" s="149"/>
      <c r="E216" s="149"/>
      <c r="F216" s="149"/>
      <c r="G216" s="149"/>
      <c r="H216" s="149"/>
      <c r="I216" s="149"/>
      <c r="J216" s="149"/>
      <c r="K216" s="149"/>
      <c r="L216" s="217"/>
      <c r="M216" s="149"/>
      <c r="N216" s="149"/>
      <c r="O216" s="217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</row>
    <row r="217" ht="15.75" customHeight="1">
      <c r="A217" s="149"/>
      <c r="B217" s="149"/>
      <c r="C217" s="149"/>
      <c r="D217" s="149"/>
      <c r="E217" s="149"/>
      <c r="F217" s="149"/>
      <c r="G217" s="149"/>
      <c r="H217" s="149"/>
      <c r="I217" s="149"/>
      <c r="J217" s="149"/>
      <c r="K217" s="149"/>
      <c r="L217" s="217"/>
      <c r="M217" s="149"/>
      <c r="N217" s="149"/>
      <c r="O217" s="217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</row>
    <row r="218" ht="15.75" customHeight="1">
      <c r="A218" s="149"/>
      <c r="B218" s="149"/>
      <c r="C218" s="149"/>
      <c r="D218" s="149"/>
      <c r="E218" s="149"/>
      <c r="F218" s="149"/>
      <c r="G218" s="149"/>
      <c r="H218" s="149"/>
      <c r="I218" s="149"/>
      <c r="J218" s="149"/>
      <c r="K218" s="149"/>
      <c r="L218" s="217"/>
      <c r="M218" s="149"/>
      <c r="N218" s="149"/>
      <c r="O218" s="217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</row>
    <row r="219" ht="15.75" customHeight="1">
      <c r="A219" s="149"/>
      <c r="B219" s="149"/>
      <c r="C219" s="149"/>
      <c r="D219" s="149"/>
      <c r="E219" s="149"/>
      <c r="F219" s="149"/>
      <c r="G219" s="149"/>
      <c r="H219" s="149"/>
      <c r="I219" s="149"/>
      <c r="J219" s="149"/>
      <c r="K219" s="149"/>
      <c r="L219" s="217"/>
      <c r="M219" s="149"/>
      <c r="N219" s="149"/>
      <c r="O219" s="217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</row>
    <row r="220" ht="15.75" customHeight="1">
      <c r="A220" s="149"/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217"/>
      <c r="M220" s="149"/>
      <c r="N220" s="149"/>
      <c r="O220" s="217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1:G1"/>
    <mergeCell ref="J1:O1"/>
    <mergeCell ref="B2:C2"/>
    <mergeCell ref="D2:F2"/>
    <mergeCell ref="K2:O2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0"/>
  <cols>
    <col customWidth="1" min="1" max="1" width="42.5"/>
    <col customWidth="1" min="2" max="2" width="5.88"/>
    <col customWidth="1" hidden="1" min="3" max="3" width="5.5"/>
    <col customWidth="1" hidden="1" min="4" max="5" width="6.75"/>
    <col customWidth="1" hidden="1" min="6" max="11" width="5.5"/>
    <col customWidth="1" hidden="1" min="12" max="21" width="6.38"/>
    <col customWidth="1" hidden="1" min="22" max="22" width="6.75"/>
    <col customWidth="1" hidden="1" min="23" max="25" width="6.38"/>
    <col customWidth="1" hidden="1" min="26" max="26" width="6.75"/>
    <col customWidth="1" hidden="1" min="27" max="27" width="6.38"/>
    <col customWidth="1" hidden="1" min="28" max="29" width="6.75"/>
    <col customWidth="1" hidden="1" min="30" max="30" width="7.63"/>
    <col customWidth="1" hidden="1" min="31" max="31" width="6.88"/>
    <col customWidth="1" hidden="1" min="32" max="32" width="6.75"/>
    <col customWidth="1" hidden="1" min="33" max="33" width="8.0"/>
    <col customWidth="1" hidden="1" min="34" max="34" width="9.63"/>
    <col customWidth="1" hidden="1" min="35" max="35" width="6.5"/>
    <col customWidth="1" min="36" max="37" width="7.13"/>
    <col customWidth="1" min="38" max="38" width="8.13"/>
    <col customWidth="1" min="39" max="39" width="7.25"/>
    <col customWidth="1" min="40" max="40" width="8.13"/>
    <col customWidth="1" min="41" max="43" width="7.13"/>
    <col customWidth="1" min="44" max="44" width="7.88"/>
    <col customWidth="1" min="45" max="46" width="7.0"/>
    <col customWidth="1" min="47" max="49" width="7.13"/>
    <col customWidth="1" min="50" max="51" width="6.5"/>
    <col customWidth="1" min="52" max="52" width="7.13"/>
    <col customWidth="1" min="53" max="53" width="7.0"/>
    <col customWidth="1" min="54" max="59" width="7.13"/>
    <col customWidth="1" min="60" max="60" width="7.0"/>
    <col customWidth="1" min="61" max="65" width="7.13"/>
    <col customWidth="1" min="66" max="66" width="7.0"/>
    <col customWidth="1" min="67" max="67" width="9.0"/>
    <col customWidth="1" min="68" max="71" width="7.63"/>
  </cols>
  <sheetData>
    <row r="1" ht="15.0" customHeight="1">
      <c r="A1" s="219" t="str">
        <f>Hub!A1</f>
        <v>Aug Sale Management</v>
      </c>
      <c r="B1" s="220"/>
    </row>
    <row r="2" ht="15.75" customHeight="1">
      <c r="A2" s="221"/>
      <c r="B2" s="222"/>
    </row>
    <row r="3" ht="32.25" customHeight="1">
      <c r="A3" s="223" t="s">
        <v>109</v>
      </c>
      <c r="B3" s="224" t="s">
        <v>110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6"/>
      <c r="AH3" s="227" t="s">
        <v>111</v>
      </c>
      <c r="AI3" s="228"/>
      <c r="AJ3" s="229"/>
      <c r="AK3" s="230"/>
      <c r="AL3" s="230"/>
      <c r="AM3" s="230"/>
      <c r="AN3" s="230"/>
      <c r="AO3" s="230"/>
      <c r="AP3" s="230"/>
      <c r="AQ3" s="230"/>
      <c r="AR3" s="230"/>
      <c r="AS3" s="230"/>
      <c r="AT3" s="230"/>
      <c r="AU3" s="229"/>
      <c r="AV3" s="230"/>
      <c r="AW3" s="230"/>
      <c r="AX3" s="230"/>
      <c r="AY3" s="230"/>
      <c r="AZ3" s="230"/>
      <c r="BA3" s="230"/>
      <c r="BB3" s="230"/>
      <c r="BC3" s="230"/>
      <c r="BD3" s="230"/>
      <c r="BE3" s="230"/>
      <c r="BF3" s="230"/>
      <c r="BG3" s="230"/>
      <c r="BH3" s="230"/>
      <c r="BI3" s="230"/>
      <c r="BJ3" s="230"/>
      <c r="BK3" s="230"/>
      <c r="BL3" s="230"/>
      <c r="BM3" s="230"/>
      <c r="BN3" s="231"/>
      <c r="BO3" s="232" t="s">
        <v>112</v>
      </c>
    </row>
    <row r="4" ht="32.25" customHeight="1">
      <c r="A4" s="233" t="s">
        <v>113</v>
      </c>
      <c r="B4" s="234"/>
      <c r="C4" s="235">
        <v>44378.0</v>
      </c>
      <c r="D4" s="235">
        <v>44379.0</v>
      </c>
      <c r="E4" s="235">
        <v>44380.0</v>
      </c>
      <c r="F4" s="235">
        <v>44381.0</v>
      </c>
      <c r="G4" s="235">
        <v>44382.0</v>
      </c>
      <c r="H4" s="235">
        <v>44383.0</v>
      </c>
      <c r="I4" s="235">
        <v>44384.0</v>
      </c>
      <c r="J4" s="235">
        <v>44385.0</v>
      </c>
      <c r="K4" s="235">
        <v>44386.0</v>
      </c>
      <c r="L4" s="235">
        <v>44387.0</v>
      </c>
      <c r="M4" s="235">
        <v>44388.0</v>
      </c>
      <c r="N4" s="235">
        <v>44389.0</v>
      </c>
      <c r="O4" s="235">
        <v>44390.0</v>
      </c>
      <c r="P4" s="235">
        <v>44391.0</v>
      </c>
      <c r="Q4" s="235">
        <v>44392.0</v>
      </c>
      <c r="R4" s="235">
        <v>44393.0</v>
      </c>
      <c r="S4" s="235">
        <v>44394.0</v>
      </c>
      <c r="T4" s="235">
        <v>44395.0</v>
      </c>
      <c r="U4" s="235">
        <v>44396.0</v>
      </c>
      <c r="V4" s="235">
        <v>44397.0</v>
      </c>
      <c r="W4" s="235">
        <v>44398.0</v>
      </c>
      <c r="X4" s="235">
        <v>44399.0</v>
      </c>
      <c r="Y4" s="235">
        <v>44400.0</v>
      </c>
      <c r="Z4" s="235">
        <v>44401.0</v>
      </c>
      <c r="AA4" s="235">
        <v>44402.0</v>
      </c>
      <c r="AB4" s="235">
        <v>44403.0</v>
      </c>
      <c r="AC4" s="235">
        <v>44404.0</v>
      </c>
      <c r="AD4" s="235">
        <v>44405.0</v>
      </c>
      <c r="AE4" s="235">
        <v>44406.0</v>
      </c>
      <c r="AF4" s="235">
        <v>44407.0</v>
      </c>
      <c r="AG4" s="235">
        <v>44408.0</v>
      </c>
      <c r="AH4" s="221"/>
      <c r="AI4" s="149"/>
      <c r="AJ4" s="139">
        <f>Hub!N2</f>
        <v>44409</v>
      </c>
      <c r="AK4" s="139">
        <f>Hub!O2</f>
        <v>44410</v>
      </c>
      <c r="AL4" s="139">
        <f>Hub!P2</f>
        <v>44411</v>
      </c>
      <c r="AM4" s="139">
        <f>Hub!Q2</f>
        <v>44412</v>
      </c>
      <c r="AN4" s="139">
        <f>Hub!R2</f>
        <v>44413</v>
      </c>
      <c r="AO4" s="139">
        <f>Hub!S2</f>
        <v>44414</v>
      </c>
      <c r="AP4" s="139">
        <f>Hub!T2</f>
        <v>44415</v>
      </c>
      <c r="AQ4" s="139">
        <f>Hub!U2</f>
        <v>44416</v>
      </c>
      <c r="AR4" s="139">
        <f>Hub!V2</f>
        <v>44417</v>
      </c>
      <c r="AS4" s="139">
        <f>Hub!W2</f>
        <v>44418</v>
      </c>
      <c r="AT4" s="236">
        <f>Hub!X2</f>
        <v>44419</v>
      </c>
      <c r="AU4" s="139">
        <f>Hub!Y2</f>
        <v>44420</v>
      </c>
      <c r="AV4" s="139">
        <f>Hub!Z2</f>
        <v>44421</v>
      </c>
      <c r="AW4" s="139">
        <f>Hub!AA2</f>
        <v>44422</v>
      </c>
      <c r="AX4" s="139">
        <f>Hub!AB2</f>
        <v>44423</v>
      </c>
      <c r="AY4" s="139">
        <f>Hub!AC2</f>
        <v>44424</v>
      </c>
      <c r="AZ4" s="139">
        <f>Hub!AD2</f>
        <v>44425</v>
      </c>
      <c r="BA4" s="139">
        <f>Hub!AE2</f>
        <v>44426</v>
      </c>
      <c r="BB4" s="139">
        <f>Hub!AF2</f>
        <v>44427</v>
      </c>
      <c r="BC4" s="139">
        <f>Hub!AG2</f>
        <v>44428</v>
      </c>
      <c r="BD4" s="139">
        <f>Hub!AH2</f>
        <v>44429</v>
      </c>
      <c r="BE4" s="139">
        <f>Hub!AI2</f>
        <v>44430</v>
      </c>
      <c r="BF4" s="139">
        <f>Hub!AJ2</f>
        <v>44431</v>
      </c>
      <c r="BG4" s="139">
        <f>Hub!AK2</f>
        <v>44432</v>
      </c>
      <c r="BH4" s="139">
        <f>Hub!AL2</f>
        <v>44433</v>
      </c>
      <c r="BI4" s="139">
        <f>Hub!AM2</f>
        <v>44434</v>
      </c>
      <c r="BJ4" s="139">
        <f>Hub!AN2</f>
        <v>44435</v>
      </c>
      <c r="BK4" s="139">
        <f>Hub!AO2</f>
        <v>44436</v>
      </c>
      <c r="BL4" s="139">
        <f>Hub!AP2</f>
        <v>44437</v>
      </c>
      <c r="BM4" s="139">
        <f>Hub!AQ2</f>
        <v>44438</v>
      </c>
      <c r="BN4" s="139">
        <f>Hub!AR2</f>
        <v>44439</v>
      </c>
      <c r="BO4" s="221"/>
    </row>
    <row r="5" ht="15.75" customHeight="1">
      <c r="A5" s="237" t="s">
        <v>114</v>
      </c>
      <c r="B5" s="224"/>
      <c r="C5" s="238" t="s">
        <v>20</v>
      </c>
      <c r="D5" s="238" t="s">
        <v>21</v>
      </c>
      <c r="E5" s="238" t="s">
        <v>22</v>
      </c>
      <c r="F5" s="238" t="s">
        <v>16</v>
      </c>
      <c r="G5" s="238" t="s">
        <v>17</v>
      </c>
      <c r="H5" s="238" t="s">
        <v>18</v>
      </c>
      <c r="I5" s="238" t="s">
        <v>19</v>
      </c>
      <c r="J5" s="238" t="s">
        <v>20</v>
      </c>
      <c r="K5" s="238" t="s">
        <v>21</v>
      </c>
      <c r="L5" s="238" t="s">
        <v>22</v>
      </c>
      <c r="M5" s="238" t="s">
        <v>16</v>
      </c>
      <c r="N5" s="238" t="s">
        <v>17</v>
      </c>
      <c r="O5" s="238" t="s">
        <v>18</v>
      </c>
      <c r="P5" s="238" t="s">
        <v>19</v>
      </c>
      <c r="Q5" s="238" t="s">
        <v>20</v>
      </c>
      <c r="R5" s="238" t="s">
        <v>21</v>
      </c>
      <c r="S5" s="238" t="s">
        <v>22</v>
      </c>
      <c r="T5" s="238" t="s">
        <v>16</v>
      </c>
      <c r="U5" s="238" t="s">
        <v>17</v>
      </c>
      <c r="V5" s="238" t="s">
        <v>18</v>
      </c>
      <c r="W5" s="238" t="s">
        <v>19</v>
      </c>
      <c r="X5" s="238" t="s">
        <v>20</v>
      </c>
      <c r="Y5" s="238" t="s">
        <v>21</v>
      </c>
      <c r="Z5" s="238" t="s">
        <v>22</v>
      </c>
      <c r="AA5" s="238" t="s">
        <v>16</v>
      </c>
      <c r="AB5" s="238" t="s">
        <v>17</v>
      </c>
      <c r="AC5" s="238" t="s">
        <v>18</v>
      </c>
      <c r="AD5" s="238" t="s">
        <v>19</v>
      </c>
      <c r="AE5" s="238" t="s">
        <v>20</v>
      </c>
      <c r="AF5" s="238" t="s">
        <v>21</v>
      </c>
      <c r="AG5" s="238" t="s">
        <v>22</v>
      </c>
      <c r="AH5" s="239"/>
      <c r="AI5" s="240"/>
      <c r="AJ5" s="142" t="str">
        <f>Hub!N3</f>
        <v>Sun</v>
      </c>
      <c r="AK5" s="142" t="str">
        <f>Hub!O3</f>
        <v>Mon</v>
      </c>
      <c r="AL5" s="142" t="str">
        <f>Hub!P3</f>
        <v>Tue</v>
      </c>
      <c r="AM5" s="142" t="str">
        <f>Hub!Q3</f>
        <v>Wed</v>
      </c>
      <c r="AN5" s="142" t="str">
        <f>Hub!R3</f>
        <v>Thu</v>
      </c>
      <c r="AO5" s="142" t="str">
        <f>Hub!S3</f>
        <v>Fri</v>
      </c>
      <c r="AP5" s="142" t="str">
        <f>Hub!T3</f>
        <v>Sat</v>
      </c>
      <c r="AQ5" s="142" t="str">
        <f>Hub!U3</f>
        <v>Sun</v>
      </c>
      <c r="AR5" s="142" t="str">
        <f>Hub!V3</f>
        <v>Mon</v>
      </c>
      <c r="AS5" s="142" t="str">
        <f>Hub!W3</f>
        <v>Tue</v>
      </c>
      <c r="AT5" s="241" t="str">
        <f>Hub!X3</f>
        <v>Wed</v>
      </c>
      <c r="AU5" s="142" t="str">
        <f>Hub!Y3</f>
        <v>Thu</v>
      </c>
      <c r="AV5" s="142" t="str">
        <f>Hub!Z3</f>
        <v>Fri</v>
      </c>
      <c r="AW5" s="142" t="str">
        <f>Hub!AA3</f>
        <v>Sat</v>
      </c>
      <c r="AX5" s="142" t="str">
        <f>Hub!AB3</f>
        <v>Sun</v>
      </c>
      <c r="AY5" s="142" t="str">
        <f>Hub!AC3</f>
        <v>Mon</v>
      </c>
      <c r="AZ5" s="142" t="str">
        <f>Hub!AD3</f>
        <v>Tue</v>
      </c>
      <c r="BA5" s="142" t="str">
        <f>Hub!AE3</f>
        <v>Wed</v>
      </c>
      <c r="BB5" s="142" t="str">
        <f>Hub!AF3</f>
        <v>Thu</v>
      </c>
      <c r="BC5" s="142" t="str">
        <f>Hub!AG3</f>
        <v>Fri</v>
      </c>
      <c r="BD5" s="142" t="str">
        <f>Hub!AH3</f>
        <v>Sat</v>
      </c>
      <c r="BE5" s="142" t="str">
        <f>Hub!AI3</f>
        <v>Sun</v>
      </c>
      <c r="BF5" s="142" t="str">
        <f>Hub!AJ3</f>
        <v>Mon</v>
      </c>
      <c r="BG5" s="142" t="str">
        <f>Hub!AK3</f>
        <v>Tue</v>
      </c>
      <c r="BH5" s="142" t="str">
        <f>Hub!AL3</f>
        <v>Wed</v>
      </c>
      <c r="BI5" s="142" t="str">
        <f>Hub!AM3</f>
        <v>Thu</v>
      </c>
      <c r="BJ5" s="142" t="str">
        <f>Hub!AN3</f>
        <v>Fri</v>
      </c>
      <c r="BK5" s="142" t="str">
        <f>Hub!AO3</f>
        <v>Sat</v>
      </c>
      <c r="BL5" s="142" t="str">
        <f>Hub!AP3</f>
        <v>Sun</v>
      </c>
      <c r="BM5" s="142" t="str">
        <f>Hub!AQ3</f>
        <v>Mon</v>
      </c>
      <c r="BN5" s="142" t="str">
        <f>Hub!AR3</f>
        <v>Tue</v>
      </c>
      <c r="BO5" s="239"/>
    </row>
    <row r="6" ht="15.75" customHeight="1">
      <c r="A6" s="242" t="s">
        <v>23</v>
      </c>
      <c r="B6" s="117">
        <v>0.704</v>
      </c>
      <c r="C6" s="243">
        <f>Hub!N4+Gawadar!N4+Turbat!N4+PNGR!N4+Tump!N4</f>
        <v>35</v>
      </c>
      <c r="D6" s="243">
        <f>Hub!O4+Gawadar!O4+Turbat!O4+PNGR!O4+Tump!O4</f>
        <v>0</v>
      </c>
      <c r="E6" s="243">
        <f>Hub!P4+Gawadar!P4+Turbat!P4+PNGR!P4+Tump!P4</f>
        <v>0</v>
      </c>
      <c r="F6" s="243">
        <f>Hub!Q4+Gawadar!Q4+Turbat!Q4+PNGR!Q4+Tump!Q4</f>
        <v>0</v>
      </c>
      <c r="G6" s="243">
        <f>Hub!R4+Gawadar!R4+Turbat!R4+PNGR!R4+Tump!R4</f>
        <v>0</v>
      </c>
      <c r="H6" s="243">
        <f>Hub!S4+Gawadar!S4+Turbat!S4+PNGR!S4+Tump!S4</f>
        <v>0</v>
      </c>
      <c r="I6" s="243">
        <f>Hub!T4+Gawadar!T4+Turbat!T4+PNGR!T4+Tump!T4</f>
        <v>0</v>
      </c>
      <c r="J6" s="243">
        <f>Hub!U4+Gawadar!U4+Turbat!U4+PNGR!U4+Tump!U4</f>
        <v>0</v>
      </c>
      <c r="K6" s="243">
        <f>Hub!V4+Gawadar!V4+Turbat!V4+PNGR!V4+Tump!V4</f>
        <v>0</v>
      </c>
      <c r="L6" s="243">
        <f>Hub!W4+Gawadar!W4+Turbat!W4+PNGR!W4+Tump!W4</f>
        <v>0</v>
      </c>
      <c r="M6" s="243">
        <f>Hub!X4+Gawadar!X4+Turbat!X4+PNGR!X4+Tump!X4</f>
        <v>0</v>
      </c>
      <c r="N6" s="243">
        <f>Hub!Y4+Gawadar!Y4+Turbat!Y4+PNGR!Y4+Tump!Y4</f>
        <v>0</v>
      </c>
      <c r="O6" s="243">
        <f>Hub!Z4+Gawadar!Z4+Turbat!Z4+PNGR!Z4+Tump!Z4</f>
        <v>0</v>
      </c>
      <c r="P6" s="243">
        <f>Hub!AA4+Gawadar!AA4+Turbat!AA4+PNGR!AA4+Tump!AA4</f>
        <v>0</v>
      </c>
      <c r="Q6" s="243">
        <f>Hub!AB4+Gawadar!AB4+Turbat!AB4+PNGR!AB4+Tump!AB4</f>
        <v>0</v>
      </c>
      <c r="R6" s="243">
        <f>Hub!AC4+Gawadar!AC4+Turbat!AC4+PNGR!AC4+Tump!AC4</f>
        <v>0</v>
      </c>
      <c r="S6" s="243">
        <f>Hub!AD4+Gawadar!AD4+Turbat!AD4+PNGR!AD4+Tump!AD4</f>
        <v>0</v>
      </c>
      <c r="T6" s="243">
        <f>Hub!AE4+Gawadar!AE4+Turbat!AE4+PNGR!AE4+Tump!AE4</f>
        <v>0</v>
      </c>
      <c r="U6" s="243">
        <f>Hub!AF4+Gawadar!AF4+Turbat!AF4+PNGR!AF4+Tump!AF4</f>
        <v>0</v>
      </c>
      <c r="V6" s="243">
        <f>Hub!AG4+Gawadar!AG4+Turbat!AG4+PNGR!AG4+Tump!AG4</f>
        <v>0</v>
      </c>
      <c r="W6" s="243">
        <f>Hub!AH4+Gawadar!AH4+Turbat!AH4+PNGR!AH4+Tump!AH4</f>
        <v>0</v>
      </c>
      <c r="X6" s="243">
        <f>Hub!AI4+Gawadar!AI4+Turbat!AI4+PNGR!AI4+Tump!AI4</f>
        <v>0</v>
      </c>
      <c r="Y6" s="243">
        <f>Hub!AJ4+Gawadar!AJ4+Turbat!AJ4+PNGR!AJ4+Tump!AJ4</f>
        <v>0</v>
      </c>
      <c r="Z6" s="243">
        <f>Hub!AK4+Gawadar!AK4+Turbat!AK4+PNGR!AK4+Tump!AK4</f>
        <v>0</v>
      </c>
      <c r="AA6" s="243">
        <f>Hub!AL4+Gawadar!AL4+Turbat!AL4+PNGR!AL4+Tump!AL4</f>
        <v>0</v>
      </c>
      <c r="AB6" s="243">
        <f>Hub!AM4+Gawadar!AM4+Turbat!AM4+PNGR!AM4+Tump!AM4</f>
        <v>0</v>
      </c>
      <c r="AC6" s="243">
        <f>Hub!AN4+Gawadar!AN4+Turbat!AN4+PNGR!AN4+Tump!AN4</f>
        <v>0</v>
      </c>
      <c r="AD6" s="243">
        <f>Hub!AO4+Gawadar!AO4+Turbat!AO4+PNGR!AO4+Tump!AO4</f>
        <v>0</v>
      </c>
      <c r="AE6" s="243">
        <f>Hub!AP4+Gawadar!AP4+Turbat!AP4+PNGR!AP4+Tump!AP4</f>
        <v>0</v>
      </c>
      <c r="AF6" s="243">
        <f>Hub!AQ4+Gawadar!AQ4+Turbat!AQ4+PNGR!AQ4+Tump!AQ4</f>
        <v>0</v>
      </c>
      <c r="AG6" s="243">
        <f>Hub!AR4+Gawadar!AR4+Turbat!AR4+PNGR!AR4+Tump!AR4</f>
        <v>0</v>
      </c>
      <c r="AH6" s="244">
        <f t="shared" ref="AH6:AH70" si="2">SUM(C6:AG6)</f>
        <v>35</v>
      </c>
      <c r="AJ6" s="245">
        <f t="shared" ref="AJ6:BN6" si="1">+C6*$B$6</f>
        <v>24.64</v>
      </c>
      <c r="AK6" s="246">
        <f t="shared" si="1"/>
        <v>0</v>
      </c>
      <c r="AL6" s="247">
        <f t="shared" si="1"/>
        <v>0</v>
      </c>
      <c r="AM6" s="246">
        <f t="shared" si="1"/>
        <v>0</v>
      </c>
      <c r="AN6" s="247">
        <f t="shared" si="1"/>
        <v>0</v>
      </c>
      <c r="AO6" s="246">
        <f t="shared" si="1"/>
        <v>0</v>
      </c>
      <c r="AP6" s="247">
        <f t="shared" si="1"/>
        <v>0</v>
      </c>
      <c r="AQ6" s="246">
        <f t="shared" si="1"/>
        <v>0</v>
      </c>
      <c r="AR6" s="247">
        <f t="shared" si="1"/>
        <v>0</v>
      </c>
      <c r="AS6" s="246">
        <f t="shared" si="1"/>
        <v>0</v>
      </c>
      <c r="AT6" s="247">
        <f t="shared" si="1"/>
        <v>0</v>
      </c>
      <c r="AU6" s="246">
        <f t="shared" si="1"/>
        <v>0</v>
      </c>
      <c r="AV6" s="247">
        <f t="shared" si="1"/>
        <v>0</v>
      </c>
      <c r="AW6" s="246">
        <f t="shared" si="1"/>
        <v>0</v>
      </c>
      <c r="AX6" s="247">
        <f t="shared" si="1"/>
        <v>0</v>
      </c>
      <c r="AY6" s="246">
        <f t="shared" si="1"/>
        <v>0</v>
      </c>
      <c r="AZ6" s="247">
        <f t="shared" si="1"/>
        <v>0</v>
      </c>
      <c r="BA6" s="246">
        <f t="shared" si="1"/>
        <v>0</v>
      </c>
      <c r="BB6" s="247">
        <f t="shared" si="1"/>
        <v>0</v>
      </c>
      <c r="BC6" s="246">
        <f t="shared" si="1"/>
        <v>0</v>
      </c>
      <c r="BD6" s="247">
        <f t="shared" si="1"/>
        <v>0</v>
      </c>
      <c r="BE6" s="246">
        <f t="shared" si="1"/>
        <v>0</v>
      </c>
      <c r="BF6" s="247">
        <f t="shared" si="1"/>
        <v>0</v>
      </c>
      <c r="BG6" s="246">
        <f t="shared" si="1"/>
        <v>0</v>
      </c>
      <c r="BH6" s="247">
        <f t="shared" si="1"/>
        <v>0</v>
      </c>
      <c r="BI6" s="246">
        <f t="shared" si="1"/>
        <v>0</v>
      </c>
      <c r="BJ6" s="247">
        <f t="shared" si="1"/>
        <v>0</v>
      </c>
      <c r="BK6" s="246">
        <f t="shared" si="1"/>
        <v>0</v>
      </c>
      <c r="BL6" s="247">
        <f t="shared" si="1"/>
        <v>0</v>
      </c>
      <c r="BM6" s="247">
        <f t="shared" si="1"/>
        <v>0</v>
      </c>
      <c r="BN6" s="246">
        <f t="shared" si="1"/>
        <v>0</v>
      </c>
      <c r="BO6" s="248">
        <f t="shared" ref="BO6:BO70" si="4">SUM(AJ6:BN6)</f>
        <v>24.64</v>
      </c>
      <c r="BQ6" s="218"/>
    </row>
    <row r="7" ht="15.75" customHeight="1">
      <c r="A7" s="242" t="s">
        <v>24</v>
      </c>
      <c r="B7" s="117">
        <v>0.704</v>
      </c>
      <c r="C7" s="243">
        <f>Hub!N5+Gawadar!N5+Turbat!N5+PNGR!N5+Tump!N5</f>
        <v>35</v>
      </c>
      <c r="D7" s="243">
        <f>Hub!O5+Gawadar!O5+Turbat!O5+PNGR!O5+Tump!O5</f>
        <v>0</v>
      </c>
      <c r="E7" s="243">
        <f>Hub!P5+Gawadar!P5+Turbat!P5+PNGR!P5+Tump!P5</f>
        <v>0</v>
      </c>
      <c r="F7" s="243">
        <f>Hub!Q5+Gawadar!Q5+Turbat!Q5+PNGR!Q5+Tump!Q5</f>
        <v>0</v>
      </c>
      <c r="G7" s="243">
        <f>Hub!R5+Gawadar!R5+Turbat!R5+PNGR!R5+Tump!R5</f>
        <v>0</v>
      </c>
      <c r="H7" s="243">
        <f>Hub!S5+Gawadar!S5+Turbat!S5+PNGR!S5+Tump!S5</f>
        <v>0</v>
      </c>
      <c r="I7" s="243">
        <f>Hub!T5+Gawadar!T5+Turbat!T5+PNGR!T5+Tump!T5</f>
        <v>0</v>
      </c>
      <c r="J7" s="243">
        <f>Hub!U5+Gawadar!U5+Turbat!U5+PNGR!U5+Tump!U5</f>
        <v>0</v>
      </c>
      <c r="K7" s="243">
        <f>Hub!V5+Gawadar!V5+Turbat!V5+PNGR!V5+Tump!V5</f>
        <v>0</v>
      </c>
      <c r="L7" s="243">
        <f>Hub!W5+Gawadar!W5+Turbat!W5+PNGR!W5+Tump!W5</f>
        <v>0</v>
      </c>
      <c r="M7" s="243">
        <f>Hub!X5+Gawadar!X5+Turbat!X5+PNGR!X5+Tump!X5</f>
        <v>0</v>
      </c>
      <c r="N7" s="243">
        <f>Hub!Y5+Gawadar!Y5+Turbat!Y5+PNGR!Y5+Tump!Y5</f>
        <v>0</v>
      </c>
      <c r="O7" s="243">
        <f>Hub!Z5+Gawadar!Z5+Turbat!Z5+PNGR!Z5+Tump!Z5</f>
        <v>0</v>
      </c>
      <c r="P7" s="243">
        <f>Hub!AA5+Gawadar!AA5+Turbat!AA5+PNGR!AA5+Tump!AA5</f>
        <v>0</v>
      </c>
      <c r="Q7" s="243">
        <f>Hub!AB5+Gawadar!AB5+Turbat!AB5+PNGR!AB5+Tump!AB5</f>
        <v>0</v>
      </c>
      <c r="R7" s="243">
        <f>Hub!AC5+Gawadar!AC5+Turbat!AC5+PNGR!AC5+Tump!AC5</f>
        <v>0</v>
      </c>
      <c r="S7" s="243">
        <f>Hub!AD5+Gawadar!AD5+Turbat!AD5+PNGR!AD5+Tump!AD5</f>
        <v>0</v>
      </c>
      <c r="T7" s="243">
        <f>Hub!AE5+Gawadar!AE5+Turbat!AE5+PNGR!AE5+Tump!AE5</f>
        <v>0</v>
      </c>
      <c r="U7" s="243">
        <f>Hub!AF5+Gawadar!AF5+Turbat!AF5+PNGR!AF5+Tump!AF5</f>
        <v>0</v>
      </c>
      <c r="V7" s="243">
        <f>Hub!AG5+Gawadar!AG5+Turbat!AG5+PNGR!AG5+Tump!AG5</f>
        <v>0</v>
      </c>
      <c r="W7" s="243">
        <f>Hub!AH5+Gawadar!AH5+Turbat!AH5+PNGR!AH5+Tump!AH5</f>
        <v>0</v>
      </c>
      <c r="X7" s="243">
        <f>Hub!AI5+Gawadar!AI5+Turbat!AI5+PNGR!AI5+Tump!AI5</f>
        <v>0</v>
      </c>
      <c r="Y7" s="243">
        <f>Hub!AJ5+Gawadar!AJ5+Turbat!AJ5+PNGR!AJ5+Tump!AJ5</f>
        <v>0</v>
      </c>
      <c r="Z7" s="243">
        <f>Hub!AK5+Gawadar!AK5+Turbat!AK5+PNGR!AK5+Tump!AK5</f>
        <v>0</v>
      </c>
      <c r="AA7" s="243">
        <f>Hub!AL5+Gawadar!AL5+Turbat!AL5+PNGR!AL5+Tump!AL5</f>
        <v>0</v>
      </c>
      <c r="AB7" s="243">
        <f>Hub!AM5+Gawadar!AM5+Turbat!AM5+PNGR!AM5+Tump!AM5</f>
        <v>0</v>
      </c>
      <c r="AC7" s="243">
        <f>Hub!AN5+Gawadar!AN5+Turbat!AN5+PNGR!AN5+Tump!AN5</f>
        <v>0</v>
      </c>
      <c r="AD7" s="243">
        <f>Hub!AO5+Gawadar!AO5+Turbat!AO5+PNGR!AO5+Tump!AO5</f>
        <v>0</v>
      </c>
      <c r="AE7" s="243">
        <f>Hub!AP5+Gawadar!AP5+Turbat!AP5+PNGR!AP5+Tump!AP5</f>
        <v>0</v>
      </c>
      <c r="AF7" s="243">
        <f>Hub!AQ5+Gawadar!AQ5+Turbat!AQ5+PNGR!AQ5+Tump!AQ5</f>
        <v>0</v>
      </c>
      <c r="AG7" s="243">
        <f>Hub!AR5+Gawadar!AR5+Turbat!AR5+PNGR!AR5+Tump!AR5</f>
        <v>0</v>
      </c>
      <c r="AH7" s="249">
        <f t="shared" si="2"/>
        <v>35</v>
      </c>
      <c r="AJ7" s="250">
        <f t="shared" ref="AJ7:BN7" si="3">+C7*$B$7</f>
        <v>24.64</v>
      </c>
      <c r="AK7" s="251">
        <f t="shared" si="3"/>
        <v>0</v>
      </c>
      <c r="AL7" s="252">
        <f t="shared" si="3"/>
        <v>0</v>
      </c>
      <c r="AM7" s="251">
        <f t="shared" si="3"/>
        <v>0</v>
      </c>
      <c r="AN7" s="252">
        <f t="shared" si="3"/>
        <v>0</v>
      </c>
      <c r="AO7" s="251">
        <f t="shared" si="3"/>
        <v>0</v>
      </c>
      <c r="AP7" s="252">
        <f t="shared" si="3"/>
        <v>0</v>
      </c>
      <c r="AQ7" s="251">
        <f t="shared" si="3"/>
        <v>0</v>
      </c>
      <c r="AR7" s="252">
        <f t="shared" si="3"/>
        <v>0</v>
      </c>
      <c r="AS7" s="251">
        <f t="shared" si="3"/>
        <v>0</v>
      </c>
      <c r="AT7" s="252">
        <f t="shared" si="3"/>
        <v>0</v>
      </c>
      <c r="AU7" s="251">
        <f t="shared" si="3"/>
        <v>0</v>
      </c>
      <c r="AV7" s="252">
        <f t="shared" si="3"/>
        <v>0</v>
      </c>
      <c r="AW7" s="251">
        <f t="shared" si="3"/>
        <v>0</v>
      </c>
      <c r="AX7" s="252">
        <f t="shared" si="3"/>
        <v>0</v>
      </c>
      <c r="AY7" s="251">
        <f t="shared" si="3"/>
        <v>0</v>
      </c>
      <c r="AZ7" s="252">
        <f t="shared" si="3"/>
        <v>0</v>
      </c>
      <c r="BA7" s="251">
        <f t="shared" si="3"/>
        <v>0</v>
      </c>
      <c r="BB7" s="252">
        <f t="shared" si="3"/>
        <v>0</v>
      </c>
      <c r="BC7" s="251">
        <f t="shared" si="3"/>
        <v>0</v>
      </c>
      <c r="BD7" s="252">
        <f t="shared" si="3"/>
        <v>0</v>
      </c>
      <c r="BE7" s="251">
        <f t="shared" si="3"/>
        <v>0</v>
      </c>
      <c r="BF7" s="252">
        <f t="shared" si="3"/>
        <v>0</v>
      </c>
      <c r="BG7" s="251">
        <f t="shared" si="3"/>
        <v>0</v>
      </c>
      <c r="BH7" s="252">
        <f t="shared" si="3"/>
        <v>0</v>
      </c>
      <c r="BI7" s="251">
        <f t="shared" si="3"/>
        <v>0</v>
      </c>
      <c r="BJ7" s="252">
        <f t="shared" si="3"/>
        <v>0</v>
      </c>
      <c r="BK7" s="251">
        <f t="shared" si="3"/>
        <v>0</v>
      </c>
      <c r="BL7" s="252">
        <f t="shared" si="3"/>
        <v>0</v>
      </c>
      <c r="BM7" s="252">
        <f t="shared" si="3"/>
        <v>0</v>
      </c>
      <c r="BN7" s="251">
        <f t="shared" si="3"/>
        <v>0</v>
      </c>
      <c r="BO7" s="253">
        <f t="shared" si="4"/>
        <v>24.64</v>
      </c>
      <c r="BQ7" s="218"/>
    </row>
    <row r="8" ht="15.75" customHeight="1">
      <c r="A8" s="242" t="s">
        <v>25</v>
      </c>
      <c r="B8" s="117">
        <v>0.704</v>
      </c>
      <c r="C8" s="243">
        <f>Hub!N6+Gawadar!N6+Turbat!N6+PNGR!N6+Tump!N6</f>
        <v>25</v>
      </c>
      <c r="D8" s="243">
        <f>Hub!O6+Gawadar!O6+Turbat!O6+PNGR!O6+Tump!O6</f>
        <v>0</v>
      </c>
      <c r="E8" s="243">
        <f>Hub!P6+Gawadar!P6+Turbat!P6+PNGR!P6+Tump!P6</f>
        <v>0</v>
      </c>
      <c r="F8" s="243">
        <f>Hub!Q6+Gawadar!Q6+Turbat!Q6+PNGR!Q6+Tump!Q6</f>
        <v>0</v>
      </c>
      <c r="G8" s="243">
        <f>Hub!R6+Gawadar!R6+Turbat!R6+PNGR!R6+Tump!R6</f>
        <v>0</v>
      </c>
      <c r="H8" s="243">
        <f>Hub!S6+Gawadar!S6+Turbat!S6+PNGR!S6+Tump!S6</f>
        <v>0</v>
      </c>
      <c r="I8" s="243">
        <f>Hub!T6+Gawadar!T6+Turbat!T6+PNGR!T6+Tump!T6</f>
        <v>0</v>
      </c>
      <c r="J8" s="243">
        <f>Hub!U6+Gawadar!U6+Turbat!U6+PNGR!U6+Tump!U6</f>
        <v>0</v>
      </c>
      <c r="K8" s="243">
        <f>Hub!V6+Gawadar!V6+Turbat!V6+PNGR!V6+Tump!V6</f>
        <v>0</v>
      </c>
      <c r="L8" s="243">
        <f>Hub!W6+Gawadar!W6+Turbat!W6+PNGR!W6+Tump!W6</f>
        <v>0</v>
      </c>
      <c r="M8" s="243">
        <f>Hub!X6+Gawadar!X6+Turbat!X6+PNGR!X6+Tump!X6</f>
        <v>0</v>
      </c>
      <c r="N8" s="243">
        <f>Hub!Y6+Gawadar!Y6+Turbat!Y6+PNGR!Y6+Tump!Y6</f>
        <v>0</v>
      </c>
      <c r="O8" s="243">
        <f>Hub!Z6+Gawadar!Z6+Turbat!Z6+PNGR!Z6+Tump!Z6</f>
        <v>0</v>
      </c>
      <c r="P8" s="243">
        <f>Hub!AA6+Gawadar!AA6+Turbat!AA6+PNGR!AA6+Tump!AA6</f>
        <v>0</v>
      </c>
      <c r="Q8" s="243">
        <f>Hub!AB6+Gawadar!AB6+Turbat!AB6+PNGR!AB6+Tump!AB6</f>
        <v>0</v>
      </c>
      <c r="R8" s="243">
        <f>Hub!AC6+Gawadar!AC6+Turbat!AC6+PNGR!AC6+Tump!AC6</f>
        <v>0</v>
      </c>
      <c r="S8" s="243">
        <f>Hub!AD6+Gawadar!AD6+Turbat!AD6+PNGR!AD6+Tump!AD6</f>
        <v>0</v>
      </c>
      <c r="T8" s="243">
        <f>Hub!AE6+Gawadar!AE6+Turbat!AE6+PNGR!AE6+Tump!AE6</f>
        <v>0</v>
      </c>
      <c r="U8" s="243">
        <f>Hub!AF6+Gawadar!AF6+Turbat!AF6+PNGR!AF6+Tump!AF6</f>
        <v>0</v>
      </c>
      <c r="V8" s="243">
        <f>Hub!AG6+Gawadar!AG6+Turbat!AG6+PNGR!AG6+Tump!AG6</f>
        <v>0</v>
      </c>
      <c r="W8" s="243">
        <f>Hub!AH6+Gawadar!AH6+Turbat!AH6+PNGR!AH6+Tump!AH6</f>
        <v>0</v>
      </c>
      <c r="X8" s="243">
        <f>Hub!AI6+Gawadar!AI6+Turbat!AI6+PNGR!AI6+Tump!AI6</f>
        <v>0</v>
      </c>
      <c r="Y8" s="243">
        <f>Hub!AJ6+Gawadar!AJ6+Turbat!AJ6+PNGR!AJ6+Tump!AJ6</f>
        <v>0</v>
      </c>
      <c r="Z8" s="243">
        <f>Hub!AK6+Gawadar!AK6+Turbat!AK6+PNGR!AK6+Tump!AK6</f>
        <v>0</v>
      </c>
      <c r="AA8" s="243">
        <f>Hub!AL6+Gawadar!AL6+Turbat!AL6+PNGR!AL6+Tump!AL6</f>
        <v>0</v>
      </c>
      <c r="AB8" s="243">
        <f>Hub!AM6+Gawadar!AM6+Turbat!AM6+PNGR!AM6+Tump!AM6</f>
        <v>0</v>
      </c>
      <c r="AC8" s="243">
        <f>Hub!AN6+Gawadar!AN6+Turbat!AN6+PNGR!AN6+Tump!AN6</f>
        <v>0</v>
      </c>
      <c r="AD8" s="243">
        <f>Hub!AO6+Gawadar!AO6+Turbat!AO6+PNGR!AO6+Tump!AO6</f>
        <v>0</v>
      </c>
      <c r="AE8" s="243">
        <f>Hub!AP6+Gawadar!AP6+Turbat!AP6+PNGR!AP6+Tump!AP6</f>
        <v>0</v>
      </c>
      <c r="AF8" s="243">
        <f>Hub!AQ6+Gawadar!AQ6+Turbat!AQ6+PNGR!AQ6+Tump!AQ6</f>
        <v>0</v>
      </c>
      <c r="AG8" s="243">
        <f>Hub!AR6+Gawadar!AR6+Turbat!AR6+PNGR!AR6+Tump!AR6</f>
        <v>0</v>
      </c>
      <c r="AH8" s="249">
        <f t="shared" si="2"/>
        <v>25</v>
      </c>
      <c r="AJ8" s="250">
        <f t="shared" ref="AJ8:BN8" si="5">+C8*$B$8</f>
        <v>17.6</v>
      </c>
      <c r="AK8" s="251">
        <f t="shared" si="5"/>
        <v>0</v>
      </c>
      <c r="AL8" s="252">
        <f t="shared" si="5"/>
        <v>0</v>
      </c>
      <c r="AM8" s="251">
        <f t="shared" si="5"/>
        <v>0</v>
      </c>
      <c r="AN8" s="252">
        <f t="shared" si="5"/>
        <v>0</v>
      </c>
      <c r="AO8" s="251">
        <f t="shared" si="5"/>
        <v>0</v>
      </c>
      <c r="AP8" s="252">
        <f t="shared" si="5"/>
        <v>0</v>
      </c>
      <c r="AQ8" s="251">
        <f t="shared" si="5"/>
        <v>0</v>
      </c>
      <c r="AR8" s="252">
        <f t="shared" si="5"/>
        <v>0</v>
      </c>
      <c r="AS8" s="251">
        <f t="shared" si="5"/>
        <v>0</v>
      </c>
      <c r="AT8" s="252">
        <f t="shared" si="5"/>
        <v>0</v>
      </c>
      <c r="AU8" s="251">
        <f t="shared" si="5"/>
        <v>0</v>
      </c>
      <c r="AV8" s="252">
        <f t="shared" si="5"/>
        <v>0</v>
      </c>
      <c r="AW8" s="251">
        <f t="shared" si="5"/>
        <v>0</v>
      </c>
      <c r="AX8" s="252">
        <f t="shared" si="5"/>
        <v>0</v>
      </c>
      <c r="AY8" s="251">
        <f t="shared" si="5"/>
        <v>0</v>
      </c>
      <c r="AZ8" s="252">
        <f t="shared" si="5"/>
        <v>0</v>
      </c>
      <c r="BA8" s="251">
        <f t="shared" si="5"/>
        <v>0</v>
      </c>
      <c r="BB8" s="252">
        <f t="shared" si="5"/>
        <v>0</v>
      </c>
      <c r="BC8" s="251">
        <f t="shared" si="5"/>
        <v>0</v>
      </c>
      <c r="BD8" s="252">
        <f t="shared" si="5"/>
        <v>0</v>
      </c>
      <c r="BE8" s="251">
        <f t="shared" si="5"/>
        <v>0</v>
      </c>
      <c r="BF8" s="252">
        <f t="shared" si="5"/>
        <v>0</v>
      </c>
      <c r="BG8" s="251">
        <f t="shared" si="5"/>
        <v>0</v>
      </c>
      <c r="BH8" s="252">
        <f t="shared" si="5"/>
        <v>0</v>
      </c>
      <c r="BI8" s="251">
        <f t="shared" si="5"/>
        <v>0</v>
      </c>
      <c r="BJ8" s="252">
        <f t="shared" si="5"/>
        <v>0</v>
      </c>
      <c r="BK8" s="251">
        <f t="shared" si="5"/>
        <v>0</v>
      </c>
      <c r="BL8" s="252">
        <f t="shared" si="5"/>
        <v>0</v>
      </c>
      <c r="BM8" s="252">
        <f t="shared" si="5"/>
        <v>0</v>
      </c>
      <c r="BN8" s="251">
        <f t="shared" si="5"/>
        <v>0</v>
      </c>
      <c r="BO8" s="253">
        <f t="shared" si="4"/>
        <v>17.6</v>
      </c>
      <c r="BQ8" s="218"/>
    </row>
    <row r="9" ht="15.75" customHeight="1">
      <c r="A9" s="242" t="s">
        <v>26</v>
      </c>
      <c r="B9" s="117">
        <v>0.704</v>
      </c>
      <c r="C9" s="243">
        <f>Hub!N7+Gawadar!N7+Turbat!N7+PNGR!N7+Tump!N7</f>
        <v>0</v>
      </c>
      <c r="D9" s="243">
        <f>Hub!O7+Gawadar!O7+Turbat!O7+PNGR!O7+Tump!O7</f>
        <v>0</v>
      </c>
      <c r="E9" s="243">
        <f>Hub!P7+Gawadar!P7+Turbat!P7+PNGR!P7+Tump!P7</f>
        <v>0</v>
      </c>
      <c r="F9" s="243">
        <f>Hub!Q7+Gawadar!Q7+Turbat!Q7+PNGR!Q7+Tump!Q7</f>
        <v>0</v>
      </c>
      <c r="G9" s="243">
        <f>Hub!R7+Gawadar!R7+Turbat!R7+PNGR!R7+Tump!R7</f>
        <v>0</v>
      </c>
      <c r="H9" s="243">
        <f>Hub!S7+Gawadar!S7+Turbat!S7+PNGR!S7+Tump!S7</f>
        <v>0</v>
      </c>
      <c r="I9" s="243">
        <f>Hub!T7+Gawadar!T7+Turbat!T7+PNGR!T7+Tump!T7</f>
        <v>0</v>
      </c>
      <c r="J9" s="243">
        <f>Hub!U7+Gawadar!U7+Turbat!U7+PNGR!U7+Tump!U7</f>
        <v>0</v>
      </c>
      <c r="K9" s="243">
        <f>Hub!V7+Gawadar!V7+Turbat!V7+PNGR!V7+Tump!V7</f>
        <v>0</v>
      </c>
      <c r="L9" s="243">
        <f>Hub!W7+Gawadar!W7+Turbat!W7+PNGR!W7+Tump!W7</f>
        <v>0</v>
      </c>
      <c r="M9" s="243">
        <f>Hub!X7+Gawadar!X7+Turbat!X7+PNGR!X7+Tump!X7</f>
        <v>0</v>
      </c>
      <c r="N9" s="243">
        <f>Hub!Y7+Gawadar!Y7+Turbat!Y7+PNGR!Y7+Tump!Y7</f>
        <v>0</v>
      </c>
      <c r="O9" s="243">
        <f>Hub!Z7+Gawadar!Z7+Turbat!Z7+PNGR!Z7+Tump!Z7</f>
        <v>0</v>
      </c>
      <c r="P9" s="243">
        <f>Hub!AA7+Gawadar!AA7+Turbat!AA7+PNGR!AA7+Tump!AA7</f>
        <v>0</v>
      </c>
      <c r="Q9" s="243">
        <f>Hub!AB7+Gawadar!AB7+Turbat!AB7+PNGR!AB7+Tump!AB7</f>
        <v>0</v>
      </c>
      <c r="R9" s="243">
        <f>Hub!AC7+Gawadar!AC7+Turbat!AC7+PNGR!AC7+Tump!AC7</f>
        <v>0</v>
      </c>
      <c r="S9" s="243">
        <f>Hub!AD7+Gawadar!AD7+Turbat!AD7+PNGR!AD7+Tump!AD7</f>
        <v>0</v>
      </c>
      <c r="T9" s="243">
        <f>Hub!AE7+Gawadar!AE7+Turbat!AE7+PNGR!AE7+Tump!AE7</f>
        <v>0</v>
      </c>
      <c r="U9" s="243">
        <f>Hub!AF7+Gawadar!AF7+Turbat!AF7+PNGR!AF7+Tump!AF7</f>
        <v>0</v>
      </c>
      <c r="V9" s="243">
        <f>Hub!AG7+Gawadar!AG7+Turbat!AG7+PNGR!AG7+Tump!AG7</f>
        <v>0</v>
      </c>
      <c r="W9" s="243">
        <f>Hub!AH7+Gawadar!AH7+Turbat!AH7+PNGR!AH7+Tump!AH7</f>
        <v>0</v>
      </c>
      <c r="X9" s="243">
        <f>Hub!AI7+Gawadar!AI7+Turbat!AI7+PNGR!AI7+Tump!AI7</f>
        <v>0</v>
      </c>
      <c r="Y9" s="243">
        <f>Hub!AJ7+Gawadar!AJ7+Turbat!AJ7+PNGR!AJ7+Tump!AJ7</f>
        <v>0</v>
      </c>
      <c r="Z9" s="243">
        <f>Hub!AK7+Gawadar!AK7+Turbat!AK7+PNGR!AK7+Tump!AK7</f>
        <v>0</v>
      </c>
      <c r="AA9" s="243">
        <f>Hub!AL7+Gawadar!AL7+Turbat!AL7+PNGR!AL7+Tump!AL7</f>
        <v>0</v>
      </c>
      <c r="AB9" s="243">
        <f>Hub!AM7+Gawadar!AM7+Turbat!AM7+PNGR!AM7+Tump!AM7</f>
        <v>0</v>
      </c>
      <c r="AC9" s="243">
        <f>Hub!AN7+Gawadar!AN7+Turbat!AN7+PNGR!AN7+Tump!AN7</f>
        <v>0</v>
      </c>
      <c r="AD9" s="243">
        <f>Hub!AO7+Gawadar!AO7+Turbat!AO7+PNGR!AO7+Tump!AO7</f>
        <v>0</v>
      </c>
      <c r="AE9" s="243">
        <f>Hub!AP7+Gawadar!AP7+Turbat!AP7+PNGR!AP7+Tump!AP7</f>
        <v>0</v>
      </c>
      <c r="AF9" s="243">
        <f>Hub!AQ7+Gawadar!AQ7+Turbat!AQ7+PNGR!AQ7+Tump!AQ7</f>
        <v>0</v>
      </c>
      <c r="AG9" s="243">
        <f>Hub!AR7+Gawadar!AR7+Turbat!AR7+PNGR!AR7+Tump!AR7</f>
        <v>0</v>
      </c>
      <c r="AH9" s="249">
        <f t="shared" si="2"/>
        <v>0</v>
      </c>
      <c r="AJ9" s="250">
        <f t="shared" ref="AJ9:BN9" si="6">+C9*$B$9</f>
        <v>0</v>
      </c>
      <c r="AK9" s="251">
        <f t="shared" si="6"/>
        <v>0</v>
      </c>
      <c r="AL9" s="252">
        <f t="shared" si="6"/>
        <v>0</v>
      </c>
      <c r="AM9" s="251">
        <f t="shared" si="6"/>
        <v>0</v>
      </c>
      <c r="AN9" s="252">
        <f t="shared" si="6"/>
        <v>0</v>
      </c>
      <c r="AO9" s="251">
        <f t="shared" si="6"/>
        <v>0</v>
      </c>
      <c r="AP9" s="252">
        <f t="shared" si="6"/>
        <v>0</v>
      </c>
      <c r="AQ9" s="251">
        <f t="shared" si="6"/>
        <v>0</v>
      </c>
      <c r="AR9" s="252">
        <f t="shared" si="6"/>
        <v>0</v>
      </c>
      <c r="AS9" s="251">
        <f t="shared" si="6"/>
        <v>0</v>
      </c>
      <c r="AT9" s="252">
        <f t="shared" si="6"/>
        <v>0</v>
      </c>
      <c r="AU9" s="251">
        <f t="shared" si="6"/>
        <v>0</v>
      </c>
      <c r="AV9" s="252">
        <f t="shared" si="6"/>
        <v>0</v>
      </c>
      <c r="AW9" s="251">
        <f t="shared" si="6"/>
        <v>0</v>
      </c>
      <c r="AX9" s="252">
        <f t="shared" si="6"/>
        <v>0</v>
      </c>
      <c r="AY9" s="251">
        <f t="shared" si="6"/>
        <v>0</v>
      </c>
      <c r="AZ9" s="252">
        <f t="shared" si="6"/>
        <v>0</v>
      </c>
      <c r="BA9" s="251">
        <f t="shared" si="6"/>
        <v>0</v>
      </c>
      <c r="BB9" s="252">
        <f t="shared" si="6"/>
        <v>0</v>
      </c>
      <c r="BC9" s="251">
        <f t="shared" si="6"/>
        <v>0</v>
      </c>
      <c r="BD9" s="252">
        <f t="shared" si="6"/>
        <v>0</v>
      </c>
      <c r="BE9" s="251">
        <f t="shared" si="6"/>
        <v>0</v>
      </c>
      <c r="BF9" s="252">
        <f t="shared" si="6"/>
        <v>0</v>
      </c>
      <c r="BG9" s="251">
        <f t="shared" si="6"/>
        <v>0</v>
      </c>
      <c r="BH9" s="252">
        <f t="shared" si="6"/>
        <v>0</v>
      </c>
      <c r="BI9" s="251">
        <f t="shared" si="6"/>
        <v>0</v>
      </c>
      <c r="BJ9" s="252">
        <f t="shared" si="6"/>
        <v>0</v>
      </c>
      <c r="BK9" s="251">
        <f t="shared" si="6"/>
        <v>0</v>
      </c>
      <c r="BL9" s="252">
        <f t="shared" si="6"/>
        <v>0</v>
      </c>
      <c r="BM9" s="252">
        <f t="shared" si="6"/>
        <v>0</v>
      </c>
      <c r="BN9" s="251">
        <f t="shared" si="6"/>
        <v>0</v>
      </c>
      <c r="BO9" s="253">
        <f t="shared" si="4"/>
        <v>0</v>
      </c>
      <c r="BQ9" s="218"/>
    </row>
    <row r="10" ht="15.75" customHeight="1">
      <c r="A10" s="242" t="s">
        <v>27</v>
      </c>
      <c r="B10" s="117">
        <v>0.704</v>
      </c>
      <c r="C10" s="243">
        <f>Hub!N8+Gawadar!N8+Turbat!N8+PNGR!N8+Tump!N8</f>
        <v>0</v>
      </c>
      <c r="D10" s="243">
        <f>Hub!O8+Gawadar!O8+Turbat!O8+PNGR!O8+Tump!O8</f>
        <v>0</v>
      </c>
      <c r="E10" s="243">
        <f>Hub!P8+Gawadar!P8+Turbat!P8+PNGR!P8+Tump!P8</f>
        <v>0</v>
      </c>
      <c r="F10" s="243">
        <f>Hub!Q8+Gawadar!Q8+Turbat!Q8+PNGR!Q8+Tump!Q8</f>
        <v>0</v>
      </c>
      <c r="G10" s="243">
        <f>Hub!R8+Gawadar!R8+Turbat!R8+PNGR!R8+Tump!R8</f>
        <v>0</v>
      </c>
      <c r="H10" s="243">
        <f>Hub!S8+Gawadar!S8+Turbat!S8+PNGR!S8+Tump!S8</f>
        <v>0</v>
      </c>
      <c r="I10" s="243">
        <f>Hub!T8+Gawadar!T8+Turbat!T8+PNGR!T8+Tump!T8</f>
        <v>0</v>
      </c>
      <c r="J10" s="243">
        <f>Hub!U8+Gawadar!U8+Turbat!U8+PNGR!U8+Tump!U8</f>
        <v>0</v>
      </c>
      <c r="K10" s="243">
        <f>Hub!V8+Gawadar!V8+Turbat!V8+PNGR!V8+Tump!V8</f>
        <v>0</v>
      </c>
      <c r="L10" s="243">
        <f>Hub!W8+Gawadar!W8+Turbat!W8+PNGR!W8+Tump!W8</f>
        <v>0</v>
      </c>
      <c r="M10" s="243">
        <f>Hub!X8+Gawadar!X8+Turbat!X8+PNGR!X8+Tump!X8</f>
        <v>0</v>
      </c>
      <c r="N10" s="243">
        <f>Hub!Y8+Gawadar!Y8+Turbat!Y8+PNGR!Y8+Tump!Y8</f>
        <v>0</v>
      </c>
      <c r="O10" s="243">
        <f>Hub!Z8+Gawadar!Z8+Turbat!Z8+PNGR!Z8+Tump!Z8</f>
        <v>0</v>
      </c>
      <c r="P10" s="243">
        <f>Hub!AA8+Gawadar!AA8+Turbat!AA8+PNGR!AA8+Tump!AA8</f>
        <v>0</v>
      </c>
      <c r="Q10" s="243">
        <f>Hub!AB8+Gawadar!AB8+Turbat!AB8+PNGR!AB8+Tump!AB8</f>
        <v>0</v>
      </c>
      <c r="R10" s="243">
        <f>Hub!AC8+Gawadar!AC8+Turbat!AC8+PNGR!AC8+Tump!AC8</f>
        <v>0</v>
      </c>
      <c r="S10" s="243">
        <f>Hub!AD8+Gawadar!AD8+Turbat!AD8+PNGR!AD8+Tump!AD8</f>
        <v>0</v>
      </c>
      <c r="T10" s="243">
        <f>Hub!AE8+Gawadar!AE8+Turbat!AE8+PNGR!AE8+Tump!AE8</f>
        <v>0</v>
      </c>
      <c r="U10" s="243">
        <f>Hub!AF8+Gawadar!AF8+Turbat!AF8+PNGR!AF8+Tump!AF8</f>
        <v>0</v>
      </c>
      <c r="V10" s="243">
        <f>Hub!AG8+Gawadar!AG8+Turbat!AG8+PNGR!AG8+Tump!AG8</f>
        <v>0</v>
      </c>
      <c r="W10" s="243">
        <f>Hub!AH8+Gawadar!AH8+Turbat!AH8+PNGR!AH8+Tump!AH8</f>
        <v>0</v>
      </c>
      <c r="X10" s="243">
        <f>Hub!AI8+Gawadar!AI8+Turbat!AI8+PNGR!AI8+Tump!AI8</f>
        <v>0</v>
      </c>
      <c r="Y10" s="243">
        <f>Hub!AJ8+Gawadar!AJ8+Turbat!AJ8+PNGR!AJ8+Tump!AJ8</f>
        <v>0</v>
      </c>
      <c r="Z10" s="243">
        <f>Hub!AK8+Gawadar!AK8+Turbat!AK8+PNGR!AK8+Tump!AK8</f>
        <v>0</v>
      </c>
      <c r="AA10" s="243">
        <f>Hub!AL8+Gawadar!AL8+Turbat!AL8+PNGR!AL8+Tump!AL8</f>
        <v>0</v>
      </c>
      <c r="AB10" s="243">
        <f>Hub!AM8+Gawadar!AM8+Turbat!AM8+PNGR!AM8+Tump!AM8</f>
        <v>0</v>
      </c>
      <c r="AC10" s="243">
        <f>Hub!AN8+Gawadar!AN8+Turbat!AN8+PNGR!AN8+Tump!AN8</f>
        <v>0</v>
      </c>
      <c r="AD10" s="243">
        <f>Hub!AO8+Gawadar!AO8+Turbat!AO8+PNGR!AO8+Tump!AO8</f>
        <v>0</v>
      </c>
      <c r="AE10" s="243">
        <f>Hub!AP8+Gawadar!AP8+Turbat!AP8+PNGR!AP8+Tump!AP8</f>
        <v>0</v>
      </c>
      <c r="AF10" s="243">
        <f>Hub!AQ8+Gawadar!AQ8+Turbat!AQ8+PNGR!AQ8+Tump!AQ8</f>
        <v>0</v>
      </c>
      <c r="AG10" s="243">
        <f>Hub!AR8+Gawadar!AR8+Turbat!AR8+PNGR!AR8+Tump!AR8</f>
        <v>0</v>
      </c>
      <c r="AH10" s="249">
        <f t="shared" si="2"/>
        <v>0</v>
      </c>
      <c r="AJ10" s="250">
        <f t="shared" ref="AJ10:BN10" si="7">+C10*$B$10</f>
        <v>0</v>
      </c>
      <c r="AK10" s="251">
        <f t="shared" si="7"/>
        <v>0</v>
      </c>
      <c r="AL10" s="252">
        <f t="shared" si="7"/>
        <v>0</v>
      </c>
      <c r="AM10" s="251">
        <f t="shared" si="7"/>
        <v>0</v>
      </c>
      <c r="AN10" s="252">
        <f t="shared" si="7"/>
        <v>0</v>
      </c>
      <c r="AO10" s="251">
        <f t="shared" si="7"/>
        <v>0</v>
      </c>
      <c r="AP10" s="252">
        <f t="shared" si="7"/>
        <v>0</v>
      </c>
      <c r="AQ10" s="251">
        <f t="shared" si="7"/>
        <v>0</v>
      </c>
      <c r="AR10" s="252">
        <f t="shared" si="7"/>
        <v>0</v>
      </c>
      <c r="AS10" s="251">
        <f t="shared" si="7"/>
        <v>0</v>
      </c>
      <c r="AT10" s="252">
        <f t="shared" si="7"/>
        <v>0</v>
      </c>
      <c r="AU10" s="251">
        <f t="shared" si="7"/>
        <v>0</v>
      </c>
      <c r="AV10" s="252">
        <f t="shared" si="7"/>
        <v>0</v>
      </c>
      <c r="AW10" s="251">
        <f t="shared" si="7"/>
        <v>0</v>
      </c>
      <c r="AX10" s="252">
        <f t="shared" si="7"/>
        <v>0</v>
      </c>
      <c r="AY10" s="251">
        <f t="shared" si="7"/>
        <v>0</v>
      </c>
      <c r="AZ10" s="252">
        <f t="shared" si="7"/>
        <v>0</v>
      </c>
      <c r="BA10" s="251">
        <f t="shared" si="7"/>
        <v>0</v>
      </c>
      <c r="BB10" s="252">
        <f t="shared" si="7"/>
        <v>0</v>
      </c>
      <c r="BC10" s="251">
        <f t="shared" si="7"/>
        <v>0</v>
      </c>
      <c r="BD10" s="252">
        <f t="shared" si="7"/>
        <v>0</v>
      </c>
      <c r="BE10" s="251">
        <f t="shared" si="7"/>
        <v>0</v>
      </c>
      <c r="BF10" s="252">
        <f t="shared" si="7"/>
        <v>0</v>
      </c>
      <c r="BG10" s="251">
        <f t="shared" si="7"/>
        <v>0</v>
      </c>
      <c r="BH10" s="252">
        <f t="shared" si="7"/>
        <v>0</v>
      </c>
      <c r="BI10" s="251">
        <f t="shared" si="7"/>
        <v>0</v>
      </c>
      <c r="BJ10" s="252">
        <f t="shared" si="7"/>
        <v>0</v>
      </c>
      <c r="BK10" s="251">
        <f t="shared" si="7"/>
        <v>0</v>
      </c>
      <c r="BL10" s="252">
        <f t="shared" si="7"/>
        <v>0</v>
      </c>
      <c r="BM10" s="252">
        <f t="shared" si="7"/>
        <v>0</v>
      </c>
      <c r="BN10" s="251">
        <f t="shared" si="7"/>
        <v>0</v>
      </c>
      <c r="BO10" s="253">
        <f t="shared" si="4"/>
        <v>0</v>
      </c>
      <c r="BQ10" s="218"/>
    </row>
    <row r="11" ht="15.75" customHeight="1">
      <c r="A11" s="254" t="s">
        <v>28</v>
      </c>
      <c r="B11" s="121">
        <v>1.2</v>
      </c>
      <c r="C11" s="243">
        <f>Hub!N9+Gawadar!N9+Turbat!N9+PNGR!N9+Tump!N9</f>
        <v>45</v>
      </c>
      <c r="D11" s="243">
        <f>Hub!O9+Gawadar!O9+Turbat!O9+PNGR!O9+Tump!O9</f>
        <v>0</v>
      </c>
      <c r="E11" s="243">
        <f>Hub!P9+Gawadar!P9+Turbat!P9+PNGR!P9+Tump!P9</f>
        <v>0</v>
      </c>
      <c r="F11" s="243">
        <f>Hub!Q9+Gawadar!Q9+Turbat!Q9+PNGR!Q9+Tump!Q9</f>
        <v>0</v>
      </c>
      <c r="G11" s="243">
        <f>Hub!R9+Gawadar!R9+Turbat!R9+PNGR!R9+Tump!R9</f>
        <v>0</v>
      </c>
      <c r="H11" s="243">
        <f>Hub!S9+Gawadar!S9+Turbat!S9+PNGR!S9+Tump!S9</f>
        <v>0</v>
      </c>
      <c r="I11" s="243">
        <f>Hub!T9+Gawadar!T9+Turbat!T9+PNGR!T9+Tump!T9</f>
        <v>0</v>
      </c>
      <c r="J11" s="243">
        <f>Hub!U9+Gawadar!U9+Turbat!U9+PNGR!U9+Tump!U9</f>
        <v>0</v>
      </c>
      <c r="K11" s="243">
        <f>Hub!V9+Gawadar!V9+Turbat!V9+PNGR!V9+Tump!V9</f>
        <v>0</v>
      </c>
      <c r="L11" s="243">
        <f>Hub!W9+Gawadar!W9+Turbat!W9+PNGR!W9+Tump!W9</f>
        <v>0</v>
      </c>
      <c r="M11" s="243">
        <f>Hub!X9+Gawadar!X9+Turbat!X9+PNGR!X9+Tump!X9</f>
        <v>0</v>
      </c>
      <c r="N11" s="243">
        <f>Hub!Y9+Gawadar!Y9+Turbat!Y9+PNGR!Y9+Tump!Y9</f>
        <v>0</v>
      </c>
      <c r="O11" s="243">
        <f>Hub!Z9+Gawadar!Z9+Turbat!Z9+PNGR!Z9+Tump!Z9</f>
        <v>0</v>
      </c>
      <c r="P11" s="243">
        <f>Hub!AA9+Gawadar!AA9+Turbat!AA9+PNGR!AA9+Tump!AA9</f>
        <v>0</v>
      </c>
      <c r="Q11" s="243">
        <f>Hub!AB9+Gawadar!AB9+Turbat!AB9+PNGR!AB9+Tump!AB9</f>
        <v>0</v>
      </c>
      <c r="R11" s="243">
        <f>Hub!AC9+Gawadar!AC9+Turbat!AC9+PNGR!AC9+Tump!AC9</f>
        <v>0</v>
      </c>
      <c r="S11" s="243">
        <f>Hub!AD9+Gawadar!AD9+Turbat!AD9+PNGR!AD9+Tump!AD9</f>
        <v>0</v>
      </c>
      <c r="T11" s="243">
        <f>Hub!AE9+Gawadar!AE9+Turbat!AE9+PNGR!AE9+Tump!AE9</f>
        <v>0</v>
      </c>
      <c r="U11" s="243">
        <f>Hub!AF9+Gawadar!AF9+Turbat!AF9+PNGR!AF9+Tump!AF9</f>
        <v>0</v>
      </c>
      <c r="V11" s="243">
        <f>Hub!AG9+Gawadar!AG9+Turbat!AG9+PNGR!AG9+Tump!AG9</f>
        <v>0</v>
      </c>
      <c r="W11" s="243">
        <f>Hub!AH9+Gawadar!AH9+Turbat!AH9+PNGR!AH9+Tump!AH9</f>
        <v>0</v>
      </c>
      <c r="X11" s="243">
        <f>Hub!AI9+Gawadar!AI9+Turbat!AI9+PNGR!AI9+Tump!AI9</f>
        <v>0</v>
      </c>
      <c r="Y11" s="243">
        <f>Hub!AJ9+Gawadar!AJ9+Turbat!AJ9+PNGR!AJ9+Tump!AJ9</f>
        <v>0</v>
      </c>
      <c r="Z11" s="243">
        <f>Hub!AK9+Gawadar!AK9+Turbat!AK9+PNGR!AK9+Tump!AK9</f>
        <v>0</v>
      </c>
      <c r="AA11" s="243">
        <f>Hub!AL9+Gawadar!AL9+Turbat!AL9+PNGR!AL9+Tump!AL9</f>
        <v>0</v>
      </c>
      <c r="AB11" s="243">
        <f>Hub!AM9+Gawadar!AM9+Turbat!AM9+PNGR!AM9+Tump!AM9</f>
        <v>0</v>
      </c>
      <c r="AC11" s="243">
        <f>Hub!AN9+Gawadar!AN9+Turbat!AN9+PNGR!AN9+Tump!AN9</f>
        <v>0</v>
      </c>
      <c r="AD11" s="243">
        <f>Hub!AO9+Gawadar!AO9+Turbat!AO9+PNGR!AO9+Tump!AO9</f>
        <v>0</v>
      </c>
      <c r="AE11" s="243">
        <f>Hub!AP9+Gawadar!AP9+Turbat!AP9+PNGR!AP9+Tump!AP9</f>
        <v>0</v>
      </c>
      <c r="AF11" s="243">
        <f>Hub!AQ9+Gawadar!AQ9+Turbat!AQ9+PNGR!AQ9+Tump!AQ9</f>
        <v>0</v>
      </c>
      <c r="AG11" s="243">
        <f>Hub!AR9+Gawadar!AR9+Turbat!AR9+PNGR!AR9+Tump!AR9</f>
        <v>0</v>
      </c>
      <c r="AH11" s="249">
        <f t="shared" si="2"/>
        <v>45</v>
      </c>
      <c r="AJ11" s="250">
        <f t="shared" ref="AJ11:BN11" si="8">+C11*$B$11</f>
        <v>54</v>
      </c>
      <c r="AK11" s="251">
        <f t="shared" si="8"/>
        <v>0</v>
      </c>
      <c r="AL11" s="252">
        <f t="shared" si="8"/>
        <v>0</v>
      </c>
      <c r="AM11" s="251">
        <f t="shared" si="8"/>
        <v>0</v>
      </c>
      <c r="AN11" s="252">
        <f t="shared" si="8"/>
        <v>0</v>
      </c>
      <c r="AO11" s="251">
        <f t="shared" si="8"/>
        <v>0</v>
      </c>
      <c r="AP11" s="252">
        <f t="shared" si="8"/>
        <v>0</v>
      </c>
      <c r="AQ11" s="251">
        <f t="shared" si="8"/>
        <v>0</v>
      </c>
      <c r="AR11" s="252">
        <f t="shared" si="8"/>
        <v>0</v>
      </c>
      <c r="AS11" s="251">
        <f t="shared" si="8"/>
        <v>0</v>
      </c>
      <c r="AT11" s="252">
        <f t="shared" si="8"/>
        <v>0</v>
      </c>
      <c r="AU11" s="251">
        <f t="shared" si="8"/>
        <v>0</v>
      </c>
      <c r="AV11" s="252">
        <f t="shared" si="8"/>
        <v>0</v>
      </c>
      <c r="AW11" s="251">
        <f t="shared" si="8"/>
        <v>0</v>
      </c>
      <c r="AX11" s="252">
        <f t="shared" si="8"/>
        <v>0</v>
      </c>
      <c r="AY11" s="251">
        <f t="shared" si="8"/>
        <v>0</v>
      </c>
      <c r="AZ11" s="252">
        <f t="shared" si="8"/>
        <v>0</v>
      </c>
      <c r="BA11" s="251">
        <f t="shared" si="8"/>
        <v>0</v>
      </c>
      <c r="BB11" s="252">
        <f t="shared" si="8"/>
        <v>0</v>
      </c>
      <c r="BC11" s="251">
        <f t="shared" si="8"/>
        <v>0</v>
      </c>
      <c r="BD11" s="252">
        <f t="shared" si="8"/>
        <v>0</v>
      </c>
      <c r="BE11" s="251">
        <f t="shared" si="8"/>
        <v>0</v>
      </c>
      <c r="BF11" s="252">
        <f t="shared" si="8"/>
        <v>0</v>
      </c>
      <c r="BG11" s="251">
        <f t="shared" si="8"/>
        <v>0</v>
      </c>
      <c r="BH11" s="252">
        <f t="shared" si="8"/>
        <v>0</v>
      </c>
      <c r="BI11" s="251">
        <f t="shared" si="8"/>
        <v>0</v>
      </c>
      <c r="BJ11" s="252">
        <f t="shared" si="8"/>
        <v>0</v>
      </c>
      <c r="BK11" s="251">
        <f t="shared" si="8"/>
        <v>0</v>
      </c>
      <c r="BL11" s="252">
        <f t="shared" si="8"/>
        <v>0</v>
      </c>
      <c r="BM11" s="252">
        <f t="shared" si="8"/>
        <v>0</v>
      </c>
      <c r="BN11" s="251">
        <f t="shared" si="8"/>
        <v>0</v>
      </c>
      <c r="BO11" s="253">
        <f t="shared" si="4"/>
        <v>54</v>
      </c>
      <c r="BQ11" s="218"/>
    </row>
    <row r="12" ht="15.75" customHeight="1">
      <c r="A12" s="254" t="s">
        <v>29</v>
      </c>
      <c r="B12" s="121">
        <v>1.2</v>
      </c>
      <c r="C12" s="243">
        <f>Hub!N10+Gawadar!N10+Turbat!N10+PNGR!N10+Tump!N10</f>
        <v>30</v>
      </c>
      <c r="D12" s="243">
        <f>Hub!O10+Gawadar!O10+Turbat!O10+PNGR!O10+Tump!O10</f>
        <v>0</v>
      </c>
      <c r="E12" s="243">
        <f>Hub!P10+Gawadar!P10+Turbat!P10+PNGR!P10+Tump!P10</f>
        <v>0</v>
      </c>
      <c r="F12" s="243">
        <f>Hub!Q10+Gawadar!Q10+Turbat!Q10+PNGR!Q10+Tump!Q10</f>
        <v>0</v>
      </c>
      <c r="G12" s="243">
        <f>Hub!R10+Gawadar!R10+Turbat!R10+PNGR!R10+Tump!R10</f>
        <v>0</v>
      </c>
      <c r="H12" s="243">
        <f>Hub!S10+Gawadar!S10+Turbat!S10+PNGR!S10+Tump!S10</f>
        <v>0</v>
      </c>
      <c r="I12" s="243">
        <f>Hub!T10+Gawadar!T10+Turbat!T10+PNGR!T10+Tump!T10</f>
        <v>0</v>
      </c>
      <c r="J12" s="243">
        <f>Hub!U10+Gawadar!U10+Turbat!U10+PNGR!U10+Tump!U10</f>
        <v>0</v>
      </c>
      <c r="K12" s="243">
        <f>Hub!V10+Gawadar!V10+Turbat!V10+PNGR!V10+Tump!V10</f>
        <v>0</v>
      </c>
      <c r="L12" s="243">
        <f>Hub!W10+Gawadar!W10+Turbat!W10+PNGR!W10+Tump!W10</f>
        <v>0</v>
      </c>
      <c r="M12" s="243">
        <f>Hub!X10+Gawadar!X10+Turbat!X10+PNGR!X10+Tump!X10</f>
        <v>0</v>
      </c>
      <c r="N12" s="243">
        <f>Hub!Y10+Gawadar!Y10+Turbat!Y10+PNGR!Y10+Tump!Y10</f>
        <v>0</v>
      </c>
      <c r="O12" s="243">
        <f>Hub!Z10+Gawadar!Z10+Turbat!Z10+PNGR!Z10+Tump!Z10</f>
        <v>0</v>
      </c>
      <c r="P12" s="243">
        <f>Hub!AA10+Gawadar!AA10+Turbat!AA10+PNGR!AA10+Tump!AA10</f>
        <v>0</v>
      </c>
      <c r="Q12" s="243">
        <f>Hub!AB10+Gawadar!AB10+Turbat!AB10+PNGR!AB10+Tump!AB10</f>
        <v>0</v>
      </c>
      <c r="R12" s="243">
        <f>Hub!AC10+Gawadar!AC10+Turbat!AC10+PNGR!AC10+Tump!AC10</f>
        <v>0</v>
      </c>
      <c r="S12" s="243">
        <f>Hub!AD10+Gawadar!AD10+Turbat!AD10+PNGR!AD10+Tump!AD10</f>
        <v>0</v>
      </c>
      <c r="T12" s="243">
        <f>Hub!AE10+Gawadar!AE10+Turbat!AE10+PNGR!AE10+Tump!AE10</f>
        <v>0</v>
      </c>
      <c r="U12" s="243">
        <f>Hub!AF10+Gawadar!AF10+Turbat!AF10+PNGR!AF10+Tump!AF10</f>
        <v>0</v>
      </c>
      <c r="V12" s="243">
        <f>Hub!AG10+Gawadar!AG10+Turbat!AG10+PNGR!AG10+Tump!AG10</f>
        <v>0</v>
      </c>
      <c r="W12" s="243">
        <f>Hub!AH10+Gawadar!AH10+Turbat!AH10+PNGR!AH10+Tump!AH10</f>
        <v>0</v>
      </c>
      <c r="X12" s="243">
        <f>Hub!AI10+Gawadar!AI10+Turbat!AI10+PNGR!AI10+Tump!AI10</f>
        <v>0</v>
      </c>
      <c r="Y12" s="243">
        <f>Hub!AJ10+Gawadar!AJ10+Turbat!AJ10+PNGR!AJ10+Tump!AJ10</f>
        <v>0</v>
      </c>
      <c r="Z12" s="243">
        <f>Hub!AK10+Gawadar!AK10+Turbat!AK10+PNGR!AK10+Tump!AK10</f>
        <v>0</v>
      </c>
      <c r="AA12" s="243">
        <f>Hub!AL10+Gawadar!AL10+Turbat!AL10+PNGR!AL10+Tump!AL10</f>
        <v>0</v>
      </c>
      <c r="AB12" s="243">
        <f>Hub!AM10+Gawadar!AM10+Turbat!AM10+PNGR!AM10+Tump!AM10</f>
        <v>0</v>
      </c>
      <c r="AC12" s="243">
        <f>Hub!AN10+Gawadar!AN10+Turbat!AN10+PNGR!AN10+Tump!AN10</f>
        <v>0</v>
      </c>
      <c r="AD12" s="243">
        <f>Hub!AO10+Gawadar!AO10+Turbat!AO10+PNGR!AO10+Tump!AO10</f>
        <v>0</v>
      </c>
      <c r="AE12" s="243">
        <f>Hub!AP10+Gawadar!AP10+Turbat!AP10+PNGR!AP10+Tump!AP10</f>
        <v>0</v>
      </c>
      <c r="AF12" s="243">
        <f>Hub!AQ10+Gawadar!AQ10+Turbat!AQ10+PNGR!AQ10+Tump!AQ10</f>
        <v>0</v>
      </c>
      <c r="AG12" s="243">
        <f>Hub!AR10+Gawadar!AR10+Turbat!AR10+PNGR!AR10+Tump!AR10</f>
        <v>0</v>
      </c>
      <c r="AH12" s="249">
        <f t="shared" si="2"/>
        <v>30</v>
      </c>
      <c r="AJ12" s="250">
        <f t="shared" ref="AJ12:BN12" si="9">+C12*$B$12</f>
        <v>36</v>
      </c>
      <c r="AK12" s="251">
        <f t="shared" si="9"/>
        <v>0</v>
      </c>
      <c r="AL12" s="252">
        <f t="shared" si="9"/>
        <v>0</v>
      </c>
      <c r="AM12" s="251">
        <f t="shared" si="9"/>
        <v>0</v>
      </c>
      <c r="AN12" s="252">
        <f t="shared" si="9"/>
        <v>0</v>
      </c>
      <c r="AO12" s="251">
        <f t="shared" si="9"/>
        <v>0</v>
      </c>
      <c r="AP12" s="252">
        <f t="shared" si="9"/>
        <v>0</v>
      </c>
      <c r="AQ12" s="251">
        <f t="shared" si="9"/>
        <v>0</v>
      </c>
      <c r="AR12" s="252">
        <f t="shared" si="9"/>
        <v>0</v>
      </c>
      <c r="AS12" s="251">
        <f t="shared" si="9"/>
        <v>0</v>
      </c>
      <c r="AT12" s="252">
        <f t="shared" si="9"/>
        <v>0</v>
      </c>
      <c r="AU12" s="251">
        <f t="shared" si="9"/>
        <v>0</v>
      </c>
      <c r="AV12" s="252">
        <f t="shared" si="9"/>
        <v>0</v>
      </c>
      <c r="AW12" s="251">
        <f t="shared" si="9"/>
        <v>0</v>
      </c>
      <c r="AX12" s="252">
        <f t="shared" si="9"/>
        <v>0</v>
      </c>
      <c r="AY12" s="251">
        <f t="shared" si="9"/>
        <v>0</v>
      </c>
      <c r="AZ12" s="252">
        <f t="shared" si="9"/>
        <v>0</v>
      </c>
      <c r="BA12" s="251">
        <f t="shared" si="9"/>
        <v>0</v>
      </c>
      <c r="BB12" s="252">
        <f t="shared" si="9"/>
        <v>0</v>
      </c>
      <c r="BC12" s="251">
        <f t="shared" si="9"/>
        <v>0</v>
      </c>
      <c r="BD12" s="252">
        <f t="shared" si="9"/>
        <v>0</v>
      </c>
      <c r="BE12" s="251">
        <f t="shared" si="9"/>
        <v>0</v>
      </c>
      <c r="BF12" s="252">
        <f t="shared" si="9"/>
        <v>0</v>
      </c>
      <c r="BG12" s="251">
        <f t="shared" si="9"/>
        <v>0</v>
      </c>
      <c r="BH12" s="252">
        <f t="shared" si="9"/>
        <v>0</v>
      </c>
      <c r="BI12" s="251">
        <f t="shared" si="9"/>
        <v>0</v>
      </c>
      <c r="BJ12" s="252">
        <f t="shared" si="9"/>
        <v>0</v>
      </c>
      <c r="BK12" s="251">
        <f t="shared" si="9"/>
        <v>0</v>
      </c>
      <c r="BL12" s="252">
        <f t="shared" si="9"/>
        <v>0</v>
      </c>
      <c r="BM12" s="252">
        <f t="shared" si="9"/>
        <v>0</v>
      </c>
      <c r="BN12" s="251">
        <f t="shared" si="9"/>
        <v>0</v>
      </c>
      <c r="BO12" s="253">
        <f t="shared" si="4"/>
        <v>36</v>
      </c>
      <c r="BQ12" s="218"/>
    </row>
    <row r="13" ht="15.75" customHeight="1">
      <c r="A13" s="254" t="s">
        <v>30</v>
      </c>
      <c r="B13" s="121">
        <v>1.2</v>
      </c>
      <c r="C13" s="243">
        <f>Hub!N11+Gawadar!N11+Turbat!N11+PNGR!N11+Tump!N11</f>
        <v>55</v>
      </c>
      <c r="D13" s="243">
        <f>Hub!O11+Gawadar!O11+Turbat!O11+PNGR!O11+Tump!O11</f>
        <v>0</v>
      </c>
      <c r="E13" s="243">
        <f>Hub!P11+Gawadar!P11+Turbat!P11+PNGR!P11+Tump!P11</f>
        <v>0</v>
      </c>
      <c r="F13" s="243">
        <f>Hub!Q11+Gawadar!Q11+Turbat!Q11+PNGR!Q11+Tump!Q11</f>
        <v>0</v>
      </c>
      <c r="G13" s="243">
        <f>Hub!R11+Gawadar!R11+Turbat!R11+PNGR!R11+Tump!R11</f>
        <v>0</v>
      </c>
      <c r="H13" s="243">
        <f>Hub!S11+Gawadar!S11+Turbat!S11+PNGR!S11+Tump!S11</f>
        <v>0</v>
      </c>
      <c r="I13" s="243">
        <f>Hub!T11+Gawadar!T11+Turbat!T11+PNGR!T11+Tump!T11</f>
        <v>0</v>
      </c>
      <c r="J13" s="243">
        <f>Hub!U11+Gawadar!U11+Turbat!U11+PNGR!U11+Tump!U11</f>
        <v>0</v>
      </c>
      <c r="K13" s="243">
        <f>Hub!V11+Gawadar!V11+Turbat!V11+PNGR!V11+Tump!V11</f>
        <v>0</v>
      </c>
      <c r="L13" s="243">
        <f>Hub!W11+Gawadar!W11+Turbat!W11+PNGR!W11+Tump!W11</f>
        <v>0</v>
      </c>
      <c r="M13" s="243">
        <f>Hub!X11+Gawadar!X11+Turbat!X11+PNGR!X11+Tump!X11</f>
        <v>0</v>
      </c>
      <c r="N13" s="243">
        <f>Hub!Y11+Gawadar!Y11+Turbat!Y11+PNGR!Y11+Tump!Y11</f>
        <v>0</v>
      </c>
      <c r="O13" s="243">
        <f>Hub!Z11+Gawadar!Z11+Turbat!Z11+PNGR!Z11+Tump!Z11</f>
        <v>0</v>
      </c>
      <c r="P13" s="243">
        <f>Hub!AA11+Gawadar!AA11+Turbat!AA11+PNGR!AA11+Tump!AA11</f>
        <v>0</v>
      </c>
      <c r="Q13" s="243">
        <f>Hub!AB11+Gawadar!AB11+Turbat!AB11+PNGR!AB11+Tump!AB11</f>
        <v>0</v>
      </c>
      <c r="R13" s="243">
        <f>Hub!AC11+Gawadar!AC11+Turbat!AC11+PNGR!AC11+Tump!AC11</f>
        <v>0</v>
      </c>
      <c r="S13" s="243">
        <f>Hub!AD11+Gawadar!AD11+Turbat!AD11+PNGR!AD11+Tump!AD11</f>
        <v>0</v>
      </c>
      <c r="T13" s="243">
        <f>Hub!AE11+Gawadar!AE11+Turbat!AE11+PNGR!AE11+Tump!AE11</f>
        <v>0</v>
      </c>
      <c r="U13" s="243">
        <f>Hub!AF11+Gawadar!AF11+Turbat!AF11+PNGR!AF11+Tump!AF11</f>
        <v>0</v>
      </c>
      <c r="V13" s="243">
        <f>Hub!AG11+Gawadar!AG11+Turbat!AG11+PNGR!AG11+Tump!AG11</f>
        <v>0</v>
      </c>
      <c r="W13" s="243">
        <f>Hub!AH11+Gawadar!AH11+Turbat!AH11+PNGR!AH11+Tump!AH11</f>
        <v>0</v>
      </c>
      <c r="X13" s="243">
        <f>Hub!AI11+Gawadar!AI11+Turbat!AI11+PNGR!AI11+Tump!AI11</f>
        <v>0</v>
      </c>
      <c r="Y13" s="243">
        <f>Hub!AJ11+Gawadar!AJ11+Turbat!AJ11+PNGR!AJ11+Tump!AJ11</f>
        <v>0</v>
      </c>
      <c r="Z13" s="243">
        <f>Hub!AK11+Gawadar!AK11+Turbat!AK11+PNGR!AK11+Tump!AK11</f>
        <v>0</v>
      </c>
      <c r="AA13" s="243">
        <f>Hub!AL11+Gawadar!AL11+Turbat!AL11+PNGR!AL11+Tump!AL11</f>
        <v>0</v>
      </c>
      <c r="AB13" s="243">
        <f>Hub!AM11+Gawadar!AM11+Turbat!AM11+PNGR!AM11+Tump!AM11</f>
        <v>0</v>
      </c>
      <c r="AC13" s="243">
        <f>Hub!AN11+Gawadar!AN11+Turbat!AN11+PNGR!AN11+Tump!AN11</f>
        <v>0</v>
      </c>
      <c r="AD13" s="243">
        <f>Hub!AO11+Gawadar!AO11+Turbat!AO11+PNGR!AO11+Tump!AO11</f>
        <v>0</v>
      </c>
      <c r="AE13" s="243">
        <f>Hub!AP11+Gawadar!AP11+Turbat!AP11+PNGR!AP11+Tump!AP11</f>
        <v>0</v>
      </c>
      <c r="AF13" s="243">
        <f>Hub!AQ11+Gawadar!AQ11+Turbat!AQ11+PNGR!AQ11+Tump!AQ11</f>
        <v>0</v>
      </c>
      <c r="AG13" s="243">
        <f>Hub!AR11+Gawadar!AR11+Turbat!AR11+PNGR!AR11+Tump!AR11</f>
        <v>0</v>
      </c>
      <c r="AH13" s="249">
        <f t="shared" si="2"/>
        <v>55</v>
      </c>
      <c r="AJ13" s="250">
        <f t="shared" ref="AJ13:BN13" si="10">+C13*$B$13</f>
        <v>66</v>
      </c>
      <c r="AK13" s="251">
        <f t="shared" si="10"/>
        <v>0</v>
      </c>
      <c r="AL13" s="252">
        <f t="shared" si="10"/>
        <v>0</v>
      </c>
      <c r="AM13" s="251">
        <f t="shared" si="10"/>
        <v>0</v>
      </c>
      <c r="AN13" s="252">
        <f t="shared" si="10"/>
        <v>0</v>
      </c>
      <c r="AO13" s="251">
        <f t="shared" si="10"/>
        <v>0</v>
      </c>
      <c r="AP13" s="252">
        <f t="shared" si="10"/>
        <v>0</v>
      </c>
      <c r="AQ13" s="251">
        <f t="shared" si="10"/>
        <v>0</v>
      </c>
      <c r="AR13" s="252">
        <f t="shared" si="10"/>
        <v>0</v>
      </c>
      <c r="AS13" s="251">
        <f t="shared" si="10"/>
        <v>0</v>
      </c>
      <c r="AT13" s="252">
        <f t="shared" si="10"/>
        <v>0</v>
      </c>
      <c r="AU13" s="251">
        <f t="shared" si="10"/>
        <v>0</v>
      </c>
      <c r="AV13" s="252">
        <f t="shared" si="10"/>
        <v>0</v>
      </c>
      <c r="AW13" s="251">
        <f t="shared" si="10"/>
        <v>0</v>
      </c>
      <c r="AX13" s="252">
        <f t="shared" si="10"/>
        <v>0</v>
      </c>
      <c r="AY13" s="251">
        <f t="shared" si="10"/>
        <v>0</v>
      </c>
      <c r="AZ13" s="252">
        <f t="shared" si="10"/>
        <v>0</v>
      </c>
      <c r="BA13" s="251">
        <f t="shared" si="10"/>
        <v>0</v>
      </c>
      <c r="BB13" s="252">
        <f t="shared" si="10"/>
        <v>0</v>
      </c>
      <c r="BC13" s="251">
        <f t="shared" si="10"/>
        <v>0</v>
      </c>
      <c r="BD13" s="252">
        <f t="shared" si="10"/>
        <v>0</v>
      </c>
      <c r="BE13" s="251">
        <f t="shared" si="10"/>
        <v>0</v>
      </c>
      <c r="BF13" s="252">
        <f t="shared" si="10"/>
        <v>0</v>
      </c>
      <c r="BG13" s="251">
        <f t="shared" si="10"/>
        <v>0</v>
      </c>
      <c r="BH13" s="252">
        <f t="shared" si="10"/>
        <v>0</v>
      </c>
      <c r="BI13" s="251">
        <f t="shared" si="10"/>
        <v>0</v>
      </c>
      <c r="BJ13" s="252">
        <f t="shared" si="10"/>
        <v>0</v>
      </c>
      <c r="BK13" s="251">
        <f t="shared" si="10"/>
        <v>0</v>
      </c>
      <c r="BL13" s="252">
        <f t="shared" si="10"/>
        <v>0</v>
      </c>
      <c r="BM13" s="252">
        <f t="shared" si="10"/>
        <v>0</v>
      </c>
      <c r="BN13" s="251">
        <f t="shared" si="10"/>
        <v>0</v>
      </c>
      <c r="BO13" s="253">
        <f t="shared" si="4"/>
        <v>66</v>
      </c>
      <c r="BQ13" s="218"/>
    </row>
    <row r="14" ht="15.75" customHeight="1">
      <c r="A14" s="254" t="s">
        <v>31</v>
      </c>
      <c r="B14" s="121">
        <v>1.2</v>
      </c>
      <c r="C14" s="243">
        <f>Hub!N12+Gawadar!N12+Turbat!N12+PNGR!N12+Tump!N12</f>
        <v>0</v>
      </c>
      <c r="D14" s="243">
        <f>Hub!O12+Gawadar!O12+Turbat!O12+PNGR!O12+Tump!O12</f>
        <v>0</v>
      </c>
      <c r="E14" s="243">
        <f>Hub!P12+Gawadar!P12+Turbat!P12+PNGR!P12+Tump!P12</f>
        <v>0</v>
      </c>
      <c r="F14" s="243">
        <f>Hub!Q12+Gawadar!Q12+Turbat!Q12+PNGR!Q12+Tump!Q12</f>
        <v>0</v>
      </c>
      <c r="G14" s="243">
        <f>Hub!R12+Gawadar!R12+Turbat!R12+PNGR!R12+Tump!R12</f>
        <v>0</v>
      </c>
      <c r="H14" s="243">
        <f>Hub!S12+Gawadar!S12+Turbat!S12+PNGR!S12+Tump!S12</f>
        <v>0</v>
      </c>
      <c r="I14" s="243">
        <f>Hub!T12+Gawadar!T12+Turbat!T12+PNGR!T12+Tump!T12</f>
        <v>0</v>
      </c>
      <c r="J14" s="243">
        <f>Hub!U12+Gawadar!U12+Turbat!U12+PNGR!U12+Tump!U12</f>
        <v>0</v>
      </c>
      <c r="K14" s="243">
        <f>Hub!V12+Gawadar!V12+Turbat!V12+PNGR!V12+Tump!V12</f>
        <v>0</v>
      </c>
      <c r="L14" s="243">
        <f>Hub!W12+Gawadar!W12+Turbat!W12+PNGR!W12+Tump!W12</f>
        <v>0</v>
      </c>
      <c r="M14" s="243">
        <f>Hub!X12+Gawadar!X12+Turbat!X12+PNGR!X12+Tump!X12</f>
        <v>0</v>
      </c>
      <c r="N14" s="243">
        <f>Hub!Y12+Gawadar!Y12+Turbat!Y12+PNGR!Y12+Tump!Y12</f>
        <v>0</v>
      </c>
      <c r="O14" s="243">
        <f>Hub!Z12+Gawadar!Z12+Turbat!Z12+PNGR!Z12+Tump!Z12</f>
        <v>0</v>
      </c>
      <c r="P14" s="243">
        <f>Hub!AA12+Gawadar!AA12+Turbat!AA12+PNGR!AA12+Tump!AA12</f>
        <v>0</v>
      </c>
      <c r="Q14" s="243">
        <f>Hub!AB12+Gawadar!AB12+Turbat!AB12+PNGR!AB12+Tump!AB12</f>
        <v>0</v>
      </c>
      <c r="R14" s="243">
        <f>Hub!AC12+Gawadar!AC12+Turbat!AC12+PNGR!AC12+Tump!AC12</f>
        <v>0</v>
      </c>
      <c r="S14" s="243">
        <f>Hub!AD12+Gawadar!AD12+Turbat!AD12+PNGR!AD12+Tump!AD12</f>
        <v>0</v>
      </c>
      <c r="T14" s="243">
        <f>Hub!AE12+Gawadar!AE12+Turbat!AE12+PNGR!AE12+Tump!AE12</f>
        <v>0</v>
      </c>
      <c r="U14" s="243">
        <f>Hub!AF12+Gawadar!AF12+Turbat!AF12+PNGR!AF12+Tump!AF12</f>
        <v>0</v>
      </c>
      <c r="V14" s="243">
        <f>Hub!AG12+Gawadar!AG12+Turbat!AG12+PNGR!AG12+Tump!AG12</f>
        <v>0</v>
      </c>
      <c r="W14" s="243">
        <f>Hub!AH12+Gawadar!AH12+Turbat!AH12+PNGR!AH12+Tump!AH12</f>
        <v>0</v>
      </c>
      <c r="X14" s="243">
        <f>Hub!AI12+Gawadar!AI12+Turbat!AI12+PNGR!AI12+Tump!AI12</f>
        <v>0</v>
      </c>
      <c r="Y14" s="243">
        <f>Hub!AJ12+Gawadar!AJ12+Turbat!AJ12+PNGR!AJ12+Tump!AJ12</f>
        <v>0</v>
      </c>
      <c r="Z14" s="243">
        <f>Hub!AK12+Gawadar!AK12+Turbat!AK12+PNGR!AK12+Tump!AK12</f>
        <v>0</v>
      </c>
      <c r="AA14" s="243">
        <f>Hub!AL12+Gawadar!AL12+Turbat!AL12+PNGR!AL12+Tump!AL12</f>
        <v>0</v>
      </c>
      <c r="AB14" s="243">
        <f>Hub!AM12+Gawadar!AM12+Turbat!AM12+PNGR!AM12+Tump!AM12</f>
        <v>0</v>
      </c>
      <c r="AC14" s="243">
        <f>Hub!AN12+Gawadar!AN12+Turbat!AN12+PNGR!AN12+Tump!AN12</f>
        <v>0</v>
      </c>
      <c r="AD14" s="243">
        <f>Hub!AO12+Gawadar!AO12+Turbat!AO12+PNGR!AO12+Tump!AO12</f>
        <v>0</v>
      </c>
      <c r="AE14" s="243">
        <f>Hub!AP12+Gawadar!AP12+Turbat!AP12+PNGR!AP12+Tump!AP12</f>
        <v>0</v>
      </c>
      <c r="AF14" s="243">
        <f>Hub!AQ12+Gawadar!AQ12+Turbat!AQ12+PNGR!AQ12+Tump!AQ12</f>
        <v>0</v>
      </c>
      <c r="AG14" s="243">
        <f>Hub!AR12+Gawadar!AR12+Turbat!AR12+PNGR!AR12+Tump!AR12</f>
        <v>0</v>
      </c>
      <c r="AH14" s="249">
        <f t="shared" si="2"/>
        <v>0</v>
      </c>
      <c r="AJ14" s="250">
        <f t="shared" ref="AJ14:BN14" si="11">+C14*$B$14</f>
        <v>0</v>
      </c>
      <c r="AK14" s="251">
        <f t="shared" si="11"/>
        <v>0</v>
      </c>
      <c r="AL14" s="252">
        <f t="shared" si="11"/>
        <v>0</v>
      </c>
      <c r="AM14" s="251">
        <f t="shared" si="11"/>
        <v>0</v>
      </c>
      <c r="AN14" s="252">
        <f t="shared" si="11"/>
        <v>0</v>
      </c>
      <c r="AO14" s="251">
        <f t="shared" si="11"/>
        <v>0</v>
      </c>
      <c r="AP14" s="252">
        <f t="shared" si="11"/>
        <v>0</v>
      </c>
      <c r="AQ14" s="251">
        <f t="shared" si="11"/>
        <v>0</v>
      </c>
      <c r="AR14" s="252">
        <f t="shared" si="11"/>
        <v>0</v>
      </c>
      <c r="AS14" s="251">
        <f t="shared" si="11"/>
        <v>0</v>
      </c>
      <c r="AT14" s="252">
        <f t="shared" si="11"/>
        <v>0</v>
      </c>
      <c r="AU14" s="251">
        <f t="shared" si="11"/>
        <v>0</v>
      </c>
      <c r="AV14" s="252">
        <f t="shared" si="11"/>
        <v>0</v>
      </c>
      <c r="AW14" s="251">
        <f t="shared" si="11"/>
        <v>0</v>
      </c>
      <c r="AX14" s="252">
        <f t="shared" si="11"/>
        <v>0</v>
      </c>
      <c r="AY14" s="251">
        <f t="shared" si="11"/>
        <v>0</v>
      </c>
      <c r="AZ14" s="252">
        <f t="shared" si="11"/>
        <v>0</v>
      </c>
      <c r="BA14" s="251">
        <f t="shared" si="11"/>
        <v>0</v>
      </c>
      <c r="BB14" s="252">
        <f t="shared" si="11"/>
        <v>0</v>
      </c>
      <c r="BC14" s="251">
        <f t="shared" si="11"/>
        <v>0</v>
      </c>
      <c r="BD14" s="252">
        <f t="shared" si="11"/>
        <v>0</v>
      </c>
      <c r="BE14" s="251">
        <f t="shared" si="11"/>
        <v>0</v>
      </c>
      <c r="BF14" s="252">
        <f t="shared" si="11"/>
        <v>0</v>
      </c>
      <c r="BG14" s="251">
        <f t="shared" si="11"/>
        <v>0</v>
      </c>
      <c r="BH14" s="252">
        <f t="shared" si="11"/>
        <v>0</v>
      </c>
      <c r="BI14" s="251">
        <f t="shared" si="11"/>
        <v>0</v>
      </c>
      <c r="BJ14" s="252">
        <f t="shared" si="11"/>
        <v>0</v>
      </c>
      <c r="BK14" s="251">
        <f t="shared" si="11"/>
        <v>0</v>
      </c>
      <c r="BL14" s="252">
        <f t="shared" si="11"/>
        <v>0</v>
      </c>
      <c r="BM14" s="252">
        <f t="shared" si="11"/>
        <v>0</v>
      </c>
      <c r="BN14" s="251">
        <f t="shared" si="11"/>
        <v>0</v>
      </c>
      <c r="BO14" s="253">
        <f t="shared" si="4"/>
        <v>0</v>
      </c>
      <c r="BQ14" s="218"/>
    </row>
    <row r="15" ht="15.75" customHeight="1">
      <c r="A15" s="254" t="s">
        <v>32</v>
      </c>
      <c r="B15" s="121">
        <v>1.2</v>
      </c>
      <c r="C15" s="243">
        <f>Hub!N13+Gawadar!N13+Turbat!N13+PNGR!N13+Tump!N13</f>
        <v>0</v>
      </c>
      <c r="D15" s="243">
        <f>Hub!O13+Gawadar!O13+Turbat!O13+PNGR!O13+Tump!O13</f>
        <v>0</v>
      </c>
      <c r="E15" s="243">
        <f>Hub!P13+Gawadar!P13+Turbat!P13+PNGR!P13+Tump!P13</f>
        <v>0</v>
      </c>
      <c r="F15" s="243">
        <f>Hub!Q13+Gawadar!Q13+Turbat!Q13+PNGR!Q13+Tump!Q13</f>
        <v>0</v>
      </c>
      <c r="G15" s="243">
        <f>Hub!R13+Gawadar!R13+Turbat!R13+PNGR!R13+Tump!R13</f>
        <v>0</v>
      </c>
      <c r="H15" s="243">
        <f>Hub!S13+Gawadar!S13+Turbat!S13+PNGR!S13+Tump!S13</f>
        <v>0</v>
      </c>
      <c r="I15" s="243">
        <f>Hub!T13+Gawadar!T13+Turbat!T13+PNGR!T13+Tump!T13</f>
        <v>0</v>
      </c>
      <c r="J15" s="243">
        <f>Hub!U13+Gawadar!U13+Turbat!U13+PNGR!U13+Tump!U13</f>
        <v>0</v>
      </c>
      <c r="K15" s="243">
        <f>Hub!V13+Gawadar!V13+Turbat!V13+PNGR!V13+Tump!V13</f>
        <v>0</v>
      </c>
      <c r="L15" s="243">
        <f>Hub!W13+Gawadar!W13+Turbat!W13+PNGR!W13+Tump!W13</f>
        <v>0</v>
      </c>
      <c r="M15" s="243">
        <f>Hub!X13+Gawadar!X13+Turbat!X13+PNGR!X13+Tump!X13</f>
        <v>0</v>
      </c>
      <c r="N15" s="243">
        <f>Hub!Y13+Gawadar!Y13+Turbat!Y13+PNGR!Y13+Tump!Y13</f>
        <v>0</v>
      </c>
      <c r="O15" s="243">
        <f>Hub!Z13+Gawadar!Z13+Turbat!Z13+PNGR!Z13+Tump!Z13</f>
        <v>0</v>
      </c>
      <c r="P15" s="243">
        <f>Hub!AA13+Gawadar!AA13+Turbat!AA13+PNGR!AA13+Tump!AA13</f>
        <v>0</v>
      </c>
      <c r="Q15" s="243">
        <f>Hub!AB13+Gawadar!AB13+Turbat!AB13+PNGR!AB13+Tump!AB13</f>
        <v>0</v>
      </c>
      <c r="R15" s="243">
        <f>Hub!AC13+Gawadar!AC13+Turbat!AC13+PNGR!AC13+Tump!AC13</f>
        <v>0</v>
      </c>
      <c r="S15" s="243">
        <f>Hub!AD13+Gawadar!AD13+Turbat!AD13+PNGR!AD13+Tump!AD13</f>
        <v>0</v>
      </c>
      <c r="T15" s="243">
        <f>Hub!AE13+Gawadar!AE13+Turbat!AE13+PNGR!AE13+Tump!AE13</f>
        <v>0</v>
      </c>
      <c r="U15" s="243">
        <f>Hub!AF13+Gawadar!AF13+Turbat!AF13+PNGR!AF13+Tump!AF13</f>
        <v>0</v>
      </c>
      <c r="V15" s="243">
        <f>Hub!AG13+Gawadar!AG13+Turbat!AG13+PNGR!AG13+Tump!AG13</f>
        <v>0</v>
      </c>
      <c r="W15" s="243">
        <f>Hub!AH13+Gawadar!AH13+Turbat!AH13+PNGR!AH13+Tump!AH13</f>
        <v>0</v>
      </c>
      <c r="X15" s="243">
        <f>Hub!AI13+Gawadar!AI13+Turbat!AI13+PNGR!AI13+Tump!AI13</f>
        <v>0</v>
      </c>
      <c r="Y15" s="243">
        <f>Hub!AJ13+Gawadar!AJ13+Turbat!AJ13+PNGR!AJ13+Tump!AJ13</f>
        <v>0</v>
      </c>
      <c r="Z15" s="243">
        <f>Hub!AK13+Gawadar!AK13+Turbat!AK13+PNGR!AK13+Tump!AK13</f>
        <v>0</v>
      </c>
      <c r="AA15" s="243">
        <f>Hub!AL13+Gawadar!AL13+Turbat!AL13+PNGR!AL13+Tump!AL13</f>
        <v>0</v>
      </c>
      <c r="AB15" s="243">
        <f>Hub!AM13+Gawadar!AM13+Turbat!AM13+PNGR!AM13+Tump!AM13</f>
        <v>0</v>
      </c>
      <c r="AC15" s="243">
        <f>Hub!AN13+Gawadar!AN13+Turbat!AN13+PNGR!AN13+Tump!AN13</f>
        <v>0</v>
      </c>
      <c r="AD15" s="243">
        <f>Hub!AO13+Gawadar!AO13+Turbat!AO13+PNGR!AO13+Tump!AO13</f>
        <v>0</v>
      </c>
      <c r="AE15" s="243">
        <f>Hub!AP13+Gawadar!AP13+Turbat!AP13+PNGR!AP13+Tump!AP13</f>
        <v>0</v>
      </c>
      <c r="AF15" s="243">
        <f>Hub!AQ13+Gawadar!AQ13+Turbat!AQ13+PNGR!AQ13+Tump!AQ13</f>
        <v>0</v>
      </c>
      <c r="AG15" s="243">
        <f>Hub!AR13+Gawadar!AR13+Turbat!AR13+PNGR!AR13+Tump!AR13</f>
        <v>0</v>
      </c>
      <c r="AH15" s="249">
        <f t="shared" si="2"/>
        <v>0</v>
      </c>
      <c r="AJ15" s="250">
        <f t="shared" ref="AJ15:BN15" si="12">+C15*$B$15</f>
        <v>0</v>
      </c>
      <c r="AK15" s="251">
        <f t="shared" si="12"/>
        <v>0</v>
      </c>
      <c r="AL15" s="252">
        <f t="shared" si="12"/>
        <v>0</v>
      </c>
      <c r="AM15" s="251">
        <f t="shared" si="12"/>
        <v>0</v>
      </c>
      <c r="AN15" s="252">
        <f t="shared" si="12"/>
        <v>0</v>
      </c>
      <c r="AO15" s="251">
        <f t="shared" si="12"/>
        <v>0</v>
      </c>
      <c r="AP15" s="252">
        <f t="shared" si="12"/>
        <v>0</v>
      </c>
      <c r="AQ15" s="251">
        <f t="shared" si="12"/>
        <v>0</v>
      </c>
      <c r="AR15" s="252">
        <f t="shared" si="12"/>
        <v>0</v>
      </c>
      <c r="AS15" s="251">
        <f t="shared" si="12"/>
        <v>0</v>
      </c>
      <c r="AT15" s="252">
        <f t="shared" si="12"/>
        <v>0</v>
      </c>
      <c r="AU15" s="251">
        <f t="shared" si="12"/>
        <v>0</v>
      </c>
      <c r="AV15" s="252">
        <f t="shared" si="12"/>
        <v>0</v>
      </c>
      <c r="AW15" s="251">
        <f t="shared" si="12"/>
        <v>0</v>
      </c>
      <c r="AX15" s="252">
        <f t="shared" si="12"/>
        <v>0</v>
      </c>
      <c r="AY15" s="251">
        <f t="shared" si="12"/>
        <v>0</v>
      </c>
      <c r="AZ15" s="252">
        <f t="shared" si="12"/>
        <v>0</v>
      </c>
      <c r="BA15" s="251">
        <f t="shared" si="12"/>
        <v>0</v>
      </c>
      <c r="BB15" s="252">
        <f t="shared" si="12"/>
        <v>0</v>
      </c>
      <c r="BC15" s="251">
        <f t="shared" si="12"/>
        <v>0</v>
      </c>
      <c r="BD15" s="252">
        <f t="shared" si="12"/>
        <v>0</v>
      </c>
      <c r="BE15" s="251">
        <f t="shared" si="12"/>
        <v>0</v>
      </c>
      <c r="BF15" s="252">
        <f t="shared" si="12"/>
        <v>0</v>
      </c>
      <c r="BG15" s="251">
        <f t="shared" si="12"/>
        <v>0</v>
      </c>
      <c r="BH15" s="252">
        <f t="shared" si="12"/>
        <v>0</v>
      </c>
      <c r="BI15" s="251">
        <f t="shared" si="12"/>
        <v>0</v>
      </c>
      <c r="BJ15" s="252">
        <f t="shared" si="12"/>
        <v>0</v>
      </c>
      <c r="BK15" s="251">
        <f t="shared" si="12"/>
        <v>0</v>
      </c>
      <c r="BL15" s="252">
        <f t="shared" si="12"/>
        <v>0</v>
      </c>
      <c r="BM15" s="252">
        <f t="shared" si="12"/>
        <v>0</v>
      </c>
      <c r="BN15" s="251">
        <f t="shared" si="12"/>
        <v>0</v>
      </c>
      <c r="BO15" s="253">
        <f t="shared" si="4"/>
        <v>0</v>
      </c>
      <c r="BQ15" s="218"/>
    </row>
    <row r="16" ht="15.75" customHeight="1">
      <c r="A16" s="255" t="s">
        <v>33</v>
      </c>
      <c r="B16" s="121">
        <v>0.912</v>
      </c>
      <c r="C16" s="243">
        <f>Hub!N14+Gawadar!N14+Turbat!N14+PNGR!N14+Tump!N14</f>
        <v>0</v>
      </c>
      <c r="D16" s="243">
        <f>Hub!O14+Gawadar!O14+Turbat!O14+PNGR!O14+Tump!O14</f>
        <v>0</v>
      </c>
      <c r="E16" s="243">
        <f>Hub!P14+Gawadar!P14+Turbat!P14+PNGR!P14+Tump!P14</f>
        <v>0</v>
      </c>
      <c r="F16" s="243">
        <f>Hub!Q14+Gawadar!Q14+Turbat!Q14+PNGR!Q14+Tump!Q14</f>
        <v>0</v>
      </c>
      <c r="G16" s="243">
        <f>Hub!R14+Gawadar!R14+Turbat!R14+PNGR!R14+Tump!R14</f>
        <v>0</v>
      </c>
      <c r="H16" s="243">
        <f>Hub!S14+Gawadar!S14+Turbat!S14+PNGR!S14+Tump!S14</f>
        <v>0</v>
      </c>
      <c r="I16" s="243">
        <f>Hub!T14+Gawadar!T14+Turbat!T14+PNGR!T14+Tump!T14</f>
        <v>0</v>
      </c>
      <c r="J16" s="243">
        <f>Hub!U14+Gawadar!U14+Turbat!U14+PNGR!U14+Tump!U14</f>
        <v>0</v>
      </c>
      <c r="K16" s="243">
        <f>Hub!V14+Gawadar!V14+Turbat!V14+PNGR!V14+Tump!V14</f>
        <v>0</v>
      </c>
      <c r="L16" s="243">
        <f>Hub!W14+Gawadar!W14+Turbat!W14+PNGR!W14+Tump!W14</f>
        <v>0</v>
      </c>
      <c r="M16" s="243">
        <f>Hub!X14+Gawadar!X14+Turbat!X14+PNGR!X14+Tump!X14</f>
        <v>0</v>
      </c>
      <c r="N16" s="243">
        <f>Hub!Y14+Gawadar!Y14+Turbat!Y14+PNGR!Y14+Tump!Y14</f>
        <v>0</v>
      </c>
      <c r="O16" s="243">
        <f>Hub!Z14+Gawadar!Z14+Turbat!Z14+PNGR!Z14+Tump!Z14</f>
        <v>0</v>
      </c>
      <c r="P16" s="243">
        <f>Hub!AA14+Gawadar!AA14+Turbat!AA14+PNGR!AA14+Tump!AA14</f>
        <v>0</v>
      </c>
      <c r="Q16" s="243">
        <f>Hub!AB14+Gawadar!AB14+Turbat!AB14+PNGR!AB14+Tump!AB14</f>
        <v>0</v>
      </c>
      <c r="R16" s="243">
        <f>Hub!AC14+Gawadar!AC14+Turbat!AC14+PNGR!AC14+Tump!AC14</f>
        <v>0</v>
      </c>
      <c r="S16" s="243">
        <f>Hub!AD14+Gawadar!AD14+Turbat!AD14+PNGR!AD14+Tump!AD14</f>
        <v>0</v>
      </c>
      <c r="T16" s="243">
        <f>Hub!AE14+Gawadar!AE14+Turbat!AE14+PNGR!AE14+Tump!AE14</f>
        <v>0</v>
      </c>
      <c r="U16" s="243">
        <f>Hub!AF14+Gawadar!AF14+Turbat!AF14+PNGR!AF14+Tump!AF14</f>
        <v>0</v>
      </c>
      <c r="V16" s="243">
        <f>Hub!AG14+Gawadar!AG14+Turbat!AG14+PNGR!AG14+Tump!AG14</f>
        <v>0</v>
      </c>
      <c r="W16" s="243">
        <f>Hub!AH14+Gawadar!AH14+Turbat!AH14+PNGR!AH14+Tump!AH14</f>
        <v>0</v>
      </c>
      <c r="X16" s="243">
        <f>Hub!AI14+Gawadar!AI14+Turbat!AI14+PNGR!AI14+Tump!AI14</f>
        <v>0</v>
      </c>
      <c r="Y16" s="243">
        <f>Hub!AJ14+Gawadar!AJ14+Turbat!AJ14+PNGR!AJ14+Tump!AJ14</f>
        <v>0</v>
      </c>
      <c r="Z16" s="243">
        <f>Hub!AK14+Gawadar!AK14+Turbat!AK14+PNGR!AK14+Tump!AK14</f>
        <v>0</v>
      </c>
      <c r="AA16" s="243">
        <f>Hub!AL14+Gawadar!AL14+Turbat!AL14+PNGR!AL14+Tump!AL14</f>
        <v>0</v>
      </c>
      <c r="AB16" s="243">
        <f>Hub!AM14+Gawadar!AM14+Turbat!AM14+PNGR!AM14+Tump!AM14</f>
        <v>0</v>
      </c>
      <c r="AC16" s="243">
        <f>Hub!AN14+Gawadar!AN14+Turbat!AN14+PNGR!AN14+Tump!AN14</f>
        <v>0</v>
      </c>
      <c r="AD16" s="243">
        <f>Hub!AO14+Gawadar!AO14+Turbat!AO14+PNGR!AO14+Tump!AO14</f>
        <v>0</v>
      </c>
      <c r="AE16" s="243">
        <f>Hub!AP14+Gawadar!AP14+Turbat!AP14+PNGR!AP14+Tump!AP14</f>
        <v>0</v>
      </c>
      <c r="AF16" s="243">
        <f>Hub!AQ14+Gawadar!AQ14+Turbat!AQ14+PNGR!AQ14+Tump!AQ14</f>
        <v>0</v>
      </c>
      <c r="AG16" s="243">
        <f>Hub!AR14+Gawadar!AR14+Turbat!AR14+PNGR!AR14+Tump!AR14</f>
        <v>0</v>
      </c>
      <c r="AH16" s="249">
        <f t="shared" si="2"/>
        <v>0</v>
      </c>
      <c r="AJ16" s="250">
        <f t="shared" ref="AJ16:BN16" si="13">+C16*$B$16</f>
        <v>0</v>
      </c>
      <c r="AK16" s="251">
        <f t="shared" si="13"/>
        <v>0</v>
      </c>
      <c r="AL16" s="252">
        <f t="shared" si="13"/>
        <v>0</v>
      </c>
      <c r="AM16" s="251">
        <f t="shared" si="13"/>
        <v>0</v>
      </c>
      <c r="AN16" s="252">
        <f t="shared" si="13"/>
        <v>0</v>
      </c>
      <c r="AO16" s="251">
        <f t="shared" si="13"/>
        <v>0</v>
      </c>
      <c r="AP16" s="252">
        <f t="shared" si="13"/>
        <v>0</v>
      </c>
      <c r="AQ16" s="251">
        <f t="shared" si="13"/>
        <v>0</v>
      </c>
      <c r="AR16" s="252">
        <f t="shared" si="13"/>
        <v>0</v>
      </c>
      <c r="AS16" s="251">
        <f t="shared" si="13"/>
        <v>0</v>
      </c>
      <c r="AT16" s="252">
        <f t="shared" si="13"/>
        <v>0</v>
      </c>
      <c r="AU16" s="251">
        <f t="shared" si="13"/>
        <v>0</v>
      </c>
      <c r="AV16" s="252">
        <f t="shared" si="13"/>
        <v>0</v>
      </c>
      <c r="AW16" s="251">
        <f t="shared" si="13"/>
        <v>0</v>
      </c>
      <c r="AX16" s="252">
        <f t="shared" si="13"/>
        <v>0</v>
      </c>
      <c r="AY16" s="251">
        <f t="shared" si="13"/>
        <v>0</v>
      </c>
      <c r="AZ16" s="252">
        <f t="shared" si="13"/>
        <v>0</v>
      </c>
      <c r="BA16" s="251">
        <f t="shared" si="13"/>
        <v>0</v>
      </c>
      <c r="BB16" s="252">
        <f t="shared" si="13"/>
        <v>0</v>
      </c>
      <c r="BC16" s="251">
        <f t="shared" si="13"/>
        <v>0</v>
      </c>
      <c r="BD16" s="252">
        <f t="shared" si="13"/>
        <v>0</v>
      </c>
      <c r="BE16" s="251">
        <f t="shared" si="13"/>
        <v>0</v>
      </c>
      <c r="BF16" s="252">
        <f t="shared" si="13"/>
        <v>0</v>
      </c>
      <c r="BG16" s="251">
        <f t="shared" si="13"/>
        <v>0</v>
      </c>
      <c r="BH16" s="252">
        <f t="shared" si="13"/>
        <v>0</v>
      </c>
      <c r="BI16" s="251">
        <f t="shared" si="13"/>
        <v>0</v>
      </c>
      <c r="BJ16" s="252">
        <f t="shared" si="13"/>
        <v>0</v>
      </c>
      <c r="BK16" s="251">
        <f t="shared" si="13"/>
        <v>0</v>
      </c>
      <c r="BL16" s="252">
        <f t="shared" si="13"/>
        <v>0</v>
      </c>
      <c r="BM16" s="252">
        <f t="shared" si="13"/>
        <v>0</v>
      </c>
      <c r="BN16" s="251">
        <f t="shared" si="13"/>
        <v>0</v>
      </c>
      <c r="BO16" s="253">
        <f t="shared" si="4"/>
        <v>0</v>
      </c>
      <c r="BQ16" s="218"/>
    </row>
    <row r="17" ht="15.75" customHeight="1">
      <c r="A17" s="255" t="s">
        <v>34</v>
      </c>
      <c r="B17" s="121">
        <v>0.912</v>
      </c>
      <c r="C17" s="243">
        <f>Hub!N15+Gawadar!N15+Turbat!N15+PNGR!N15+Tump!N15</f>
        <v>0</v>
      </c>
      <c r="D17" s="243">
        <f>Hub!O15+Gawadar!O15+Turbat!O15+PNGR!O15+Tump!O15</f>
        <v>0</v>
      </c>
      <c r="E17" s="243">
        <f>Hub!P15+Gawadar!P15+Turbat!P15+PNGR!P15+Tump!P15</f>
        <v>0</v>
      </c>
      <c r="F17" s="243">
        <f>Hub!Q15+Gawadar!Q15+Turbat!Q15+PNGR!Q15+Tump!Q15</f>
        <v>0</v>
      </c>
      <c r="G17" s="243">
        <f>Hub!R15+Gawadar!R15+Turbat!R15+PNGR!R15+Tump!R15</f>
        <v>0</v>
      </c>
      <c r="H17" s="243">
        <f>Hub!S15+Gawadar!S15+Turbat!S15+PNGR!S15+Tump!S15</f>
        <v>0</v>
      </c>
      <c r="I17" s="243">
        <f>Hub!T15+Gawadar!T15+Turbat!T15+PNGR!T15+Tump!T15</f>
        <v>0</v>
      </c>
      <c r="J17" s="243">
        <f>Hub!U15+Gawadar!U15+Turbat!U15+PNGR!U15+Tump!U15</f>
        <v>0</v>
      </c>
      <c r="K17" s="243">
        <f>Hub!V15+Gawadar!V15+Turbat!V15+PNGR!V15+Tump!V15</f>
        <v>0</v>
      </c>
      <c r="L17" s="243">
        <f>Hub!W15+Gawadar!W15+Turbat!W15+PNGR!W15+Tump!W15</f>
        <v>0</v>
      </c>
      <c r="M17" s="243">
        <f>Hub!X15+Gawadar!X15+Turbat!X15+PNGR!X15+Tump!X15</f>
        <v>0</v>
      </c>
      <c r="N17" s="243">
        <f>Hub!Y15+Gawadar!Y15+Turbat!Y15+PNGR!Y15+Tump!Y15</f>
        <v>0</v>
      </c>
      <c r="O17" s="243">
        <f>Hub!Z15+Gawadar!Z15+Turbat!Z15+PNGR!Z15+Tump!Z15</f>
        <v>0</v>
      </c>
      <c r="P17" s="243">
        <f>Hub!AA15+Gawadar!AA15+Turbat!AA15+PNGR!AA15+Tump!AA15</f>
        <v>0</v>
      </c>
      <c r="Q17" s="243">
        <f>Hub!AB15+Gawadar!AB15+Turbat!AB15+PNGR!AB15+Tump!AB15</f>
        <v>0</v>
      </c>
      <c r="R17" s="243">
        <f>Hub!AC15+Gawadar!AC15+Turbat!AC15+PNGR!AC15+Tump!AC15</f>
        <v>0</v>
      </c>
      <c r="S17" s="243">
        <f>Hub!AD15+Gawadar!AD15+Turbat!AD15+PNGR!AD15+Tump!AD15</f>
        <v>0</v>
      </c>
      <c r="T17" s="243">
        <f>Hub!AE15+Gawadar!AE15+Turbat!AE15+PNGR!AE15+Tump!AE15</f>
        <v>0</v>
      </c>
      <c r="U17" s="243">
        <f>Hub!AF15+Gawadar!AF15+Turbat!AF15+PNGR!AF15+Tump!AF15</f>
        <v>0</v>
      </c>
      <c r="V17" s="243">
        <f>Hub!AG15+Gawadar!AG15+Turbat!AG15+PNGR!AG15+Tump!AG15</f>
        <v>0</v>
      </c>
      <c r="W17" s="243">
        <f>Hub!AH15+Gawadar!AH15+Turbat!AH15+PNGR!AH15+Tump!AH15</f>
        <v>0</v>
      </c>
      <c r="X17" s="243">
        <f>Hub!AI15+Gawadar!AI15+Turbat!AI15+PNGR!AI15+Tump!AI15</f>
        <v>0</v>
      </c>
      <c r="Y17" s="243">
        <f>Hub!AJ15+Gawadar!AJ15+Turbat!AJ15+PNGR!AJ15+Tump!AJ15</f>
        <v>0</v>
      </c>
      <c r="Z17" s="243">
        <f>Hub!AK15+Gawadar!AK15+Turbat!AK15+PNGR!AK15+Tump!AK15</f>
        <v>0</v>
      </c>
      <c r="AA17" s="243">
        <f>Hub!AL15+Gawadar!AL15+Turbat!AL15+PNGR!AL15+Tump!AL15</f>
        <v>0</v>
      </c>
      <c r="AB17" s="243">
        <f>Hub!AM15+Gawadar!AM15+Turbat!AM15+PNGR!AM15+Tump!AM15</f>
        <v>0</v>
      </c>
      <c r="AC17" s="243">
        <f>Hub!AN15+Gawadar!AN15+Turbat!AN15+PNGR!AN15+Tump!AN15</f>
        <v>0</v>
      </c>
      <c r="AD17" s="243">
        <f>Hub!AO15+Gawadar!AO15+Turbat!AO15+PNGR!AO15+Tump!AO15</f>
        <v>0</v>
      </c>
      <c r="AE17" s="243">
        <f>Hub!AP15+Gawadar!AP15+Turbat!AP15+PNGR!AP15+Tump!AP15</f>
        <v>0</v>
      </c>
      <c r="AF17" s="243">
        <f>Hub!AQ15+Gawadar!AQ15+Turbat!AQ15+PNGR!AQ15+Tump!AQ15</f>
        <v>0</v>
      </c>
      <c r="AG17" s="243">
        <f>Hub!AR15+Gawadar!AR15+Turbat!AR15+PNGR!AR15+Tump!AR15</f>
        <v>0</v>
      </c>
      <c r="AH17" s="249">
        <f t="shared" si="2"/>
        <v>0</v>
      </c>
      <c r="AJ17" s="250">
        <f t="shared" ref="AJ17:BN17" si="14">+C17*$B$17</f>
        <v>0</v>
      </c>
      <c r="AK17" s="251">
        <f t="shared" si="14"/>
        <v>0</v>
      </c>
      <c r="AL17" s="252">
        <f t="shared" si="14"/>
        <v>0</v>
      </c>
      <c r="AM17" s="251">
        <f t="shared" si="14"/>
        <v>0</v>
      </c>
      <c r="AN17" s="252">
        <f t="shared" si="14"/>
        <v>0</v>
      </c>
      <c r="AO17" s="251">
        <f t="shared" si="14"/>
        <v>0</v>
      </c>
      <c r="AP17" s="252">
        <f t="shared" si="14"/>
        <v>0</v>
      </c>
      <c r="AQ17" s="251">
        <f t="shared" si="14"/>
        <v>0</v>
      </c>
      <c r="AR17" s="252">
        <f t="shared" si="14"/>
        <v>0</v>
      </c>
      <c r="AS17" s="251">
        <f t="shared" si="14"/>
        <v>0</v>
      </c>
      <c r="AT17" s="252">
        <f t="shared" si="14"/>
        <v>0</v>
      </c>
      <c r="AU17" s="251">
        <f t="shared" si="14"/>
        <v>0</v>
      </c>
      <c r="AV17" s="252">
        <f t="shared" si="14"/>
        <v>0</v>
      </c>
      <c r="AW17" s="251">
        <f t="shared" si="14"/>
        <v>0</v>
      </c>
      <c r="AX17" s="252">
        <f t="shared" si="14"/>
        <v>0</v>
      </c>
      <c r="AY17" s="251">
        <f t="shared" si="14"/>
        <v>0</v>
      </c>
      <c r="AZ17" s="252">
        <f t="shared" si="14"/>
        <v>0</v>
      </c>
      <c r="BA17" s="251">
        <f t="shared" si="14"/>
        <v>0</v>
      </c>
      <c r="BB17" s="252">
        <f t="shared" si="14"/>
        <v>0</v>
      </c>
      <c r="BC17" s="251">
        <f t="shared" si="14"/>
        <v>0</v>
      </c>
      <c r="BD17" s="252">
        <f t="shared" si="14"/>
        <v>0</v>
      </c>
      <c r="BE17" s="251">
        <f t="shared" si="14"/>
        <v>0</v>
      </c>
      <c r="BF17" s="252">
        <f t="shared" si="14"/>
        <v>0</v>
      </c>
      <c r="BG17" s="251">
        <f t="shared" si="14"/>
        <v>0</v>
      </c>
      <c r="BH17" s="252">
        <f t="shared" si="14"/>
        <v>0</v>
      </c>
      <c r="BI17" s="251">
        <f t="shared" si="14"/>
        <v>0</v>
      </c>
      <c r="BJ17" s="252">
        <f t="shared" si="14"/>
        <v>0</v>
      </c>
      <c r="BK17" s="251">
        <f t="shared" si="14"/>
        <v>0</v>
      </c>
      <c r="BL17" s="252">
        <f t="shared" si="14"/>
        <v>0</v>
      </c>
      <c r="BM17" s="252">
        <f t="shared" si="14"/>
        <v>0</v>
      </c>
      <c r="BN17" s="251">
        <f t="shared" si="14"/>
        <v>0</v>
      </c>
      <c r="BO17" s="253">
        <f t="shared" si="4"/>
        <v>0</v>
      </c>
      <c r="BQ17" s="218"/>
    </row>
    <row r="18" ht="15.75" customHeight="1">
      <c r="A18" s="255" t="s">
        <v>35</v>
      </c>
      <c r="B18" s="121">
        <v>0.912</v>
      </c>
      <c r="C18" s="243">
        <f>Hub!N16+Gawadar!N16+Turbat!N16+PNGR!N16+Tump!N16</f>
        <v>0</v>
      </c>
      <c r="D18" s="243">
        <f>Hub!O16+Gawadar!O16+Turbat!O16+PNGR!O16+Tump!O16</f>
        <v>0</v>
      </c>
      <c r="E18" s="243">
        <f>Hub!P16+Gawadar!P16+Turbat!P16+PNGR!P16+Tump!P16</f>
        <v>0</v>
      </c>
      <c r="F18" s="243">
        <f>Hub!Q16+Gawadar!Q16+Turbat!Q16+PNGR!Q16+Tump!Q16</f>
        <v>0</v>
      </c>
      <c r="G18" s="243">
        <f>Hub!R16+Gawadar!R16+Turbat!R16+PNGR!R16+Tump!R16</f>
        <v>0</v>
      </c>
      <c r="H18" s="243">
        <f>Hub!S16+Gawadar!S16+Turbat!S16+PNGR!S16+Tump!S16</f>
        <v>0</v>
      </c>
      <c r="I18" s="243">
        <f>Hub!T16+Gawadar!T16+Turbat!T16+PNGR!T16+Tump!T16</f>
        <v>0</v>
      </c>
      <c r="J18" s="243">
        <f>Hub!U16+Gawadar!U16+Turbat!U16+PNGR!U16+Tump!U16</f>
        <v>0</v>
      </c>
      <c r="K18" s="243">
        <f>Hub!V16+Gawadar!V16+Turbat!V16+PNGR!V16+Tump!V16</f>
        <v>0</v>
      </c>
      <c r="L18" s="243">
        <f>Hub!W16+Gawadar!W16+Turbat!W16+PNGR!W16+Tump!W16</f>
        <v>0</v>
      </c>
      <c r="M18" s="243">
        <f>Hub!X16+Gawadar!X16+Turbat!X16+PNGR!X16+Tump!X16</f>
        <v>0</v>
      </c>
      <c r="N18" s="243">
        <f>Hub!Y16+Gawadar!Y16+Turbat!Y16+PNGR!Y16+Tump!Y16</f>
        <v>0</v>
      </c>
      <c r="O18" s="243">
        <f>Hub!Z16+Gawadar!Z16+Turbat!Z16+PNGR!Z16+Tump!Z16</f>
        <v>0</v>
      </c>
      <c r="P18" s="243">
        <f>Hub!AA16+Gawadar!AA16+Turbat!AA16+PNGR!AA16+Tump!AA16</f>
        <v>0</v>
      </c>
      <c r="Q18" s="243">
        <f>Hub!AB16+Gawadar!AB16+Turbat!AB16+PNGR!AB16+Tump!AB16</f>
        <v>0</v>
      </c>
      <c r="R18" s="243">
        <f>Hub!AC16+Gawadar!AC16+Turbat!AC16+PNGR!AC16+Tump!AC16</f>
        <v>0</v>
      </c>
      <c r="S18" s="243">
        <f>Hub!AD16+Gawadar!AD16+Turbat!AD16+PNGR!AD16+Tump!AD16</f>
        <v>0</v>
      </c>
      <c r="T18" s="243">
        <f>Hub!AE16+Gawadar!AE16+Turbat!AE16+PNGR!AE16+Tump!AE16</f>
        <v>0</v>
      </c>
      <c r="U18" s="243">
        <f>Hub!AF16+Gawadar!AF16+Turbat!AF16+PNGR!AF16+Tump!AF16</f>
        <v>0</v>
      </c>
      <c r="V18" s="243">
        <f>Hub!AG16+Gawadar!AG16+Turbat!AG16+PNGR!AG16+Tump!AG16</f>
        <v>0</v>
      </c>
      <c r="W18" s="243">
        <f>Hub!AH16+Gawadar!AH16+Turbat!AH16+PNGR!AH16+Tump!AH16</f>
        <v>0</v>
      </c>
      <c r="X18" s="243">
        <f>Hub!AI16+Gawadar!AI16+Turbat!AI16+PNGR!AI16+Tump!AI16</f>
        <v>0</v>
      </c>
      <c r="Y18" s="243">
        <f>Hub!AJ16+Gawadar!AJ16+Turbat!AJ16+PNGR!AJ16+Tump!AJ16</f>
        <v>0</v>
      </c>
      <c r="Z18" s="243">
        <f>Hub!AK16+Gawadar!AK16+Turbat!AK16+PNGR!AK16+Tump!AK16</f>
        <v>0</v>
      </c>
      <c r="AA18" s="243">
        <f>Hub!AL16+Gawadar!AL16+Turbat!AL16+PNGR!AL16+Tump!AL16</f>
        <v>0</v>
      </c>
      <c r="AB18" s="243">
        <f>Hub!AM16+Gawadar!AM16+Turbat!AM16+PNGR!AM16+Tump!AM16</f>
        <v>0</v>
      </c>
      <c r="AC18" s="243">
        <f>Hub!AN16+Gawadar!AN16+Turbat!AN16+PNGR!AN16+Tump!AN16</f>
        <v>0</v>
      </c>
      <c r="AD18" s="243">
        <f>Hub!AO16+Gawadar!AO16+Turbat!AO16+PNGR!AO16+Tump!AO16</f>
        <v>0</v>
      </c>
      <c r="AE18" s="243">
        <f>Hub!AP16+Gawadar!AP16+Turbat!AP16+PNGR!AP16+Tump!AP16</f>
        <v>0</v>
      </c>
      <c r="AF18" s="243">
        <f>Hub!AQ16+Gawadar!AQ16+Turbat!AQ16+PNGR!AQ16+Tump!AQ16</f>
        <v>0</v>
      </c>
      <c r="AG18" s="243">
        <f>Hub!AR16+Gawadar!AR16+Turbat!AR16+PNGR!AR16+Tump!AR16</f>
        <v>0</v>
      </c>
      <c r="AH18" s="249">
        <f t="shared" si="2"/>
        <v>0</v>
      </c>
      <c r="AJ18" s="250">
        <f t="shared" ref="AJ18:BN18" si="15">+C18*$B$18</f>
        <v>0</v>
      </c>
      <c r="AK18" s="251">
        <f t="shared" si="15"/>
        <v>0</v>
      </c>
      <c r="AL18" s="252">
        <f t="shared" si="15"/>
        <v>0</v>
      </c>
      <c r="AM18" s="251">
        <f t="shared" si="15"/>
        <v>0</v>
      </c>
      <c r="AN18" s="252">
        <f t="shared" si="15"/>
        <v>0</v>
      </c>
      <c r="AO18" s="251">
        <f t="shared" si="15"/>
        <v>0</v>
      </c>
      <c r="AP18" s="252">
        <f t="shared" si="15"/>
        <v>0</v>
      </c>
      <c r="AQ18" s="251">
        <f t="shared" si="15"/>
        <v>0</v>
      </c>
      <c r="AR18" s="252">
        <f t="shared" si="15"/>
        <v>0</v>
      </c>
      <c r="AS18" s="251">
        <f t="shared" si="15"/>
        <v>0</v>
      </c>
      <c r="AT18" s="252">
        <f t="shared" si="15"/>
        <v>0</v>
      </c>
      <c r="AU18" s="251">
        <f t="shared" si="15"/>
        <v>0</v>
      </c>
      <c r="AV18" s="252">
        <f t="shared" si="15"/>
        <v>0</v>
      </c>
      <c r="AW18" s="251">
        <f t="shared" si="15"/>
        <v>0</v>
      </c>
      <c r="AX18" s="252">
        <f t="shared" si="15"/>
        <v>0</v>
      </c>
      <c r="AY18" s="251">
        <f t="shared" si="15"/>
        <v>0</v>
      </c>
      <c r="AZ18" s="252">
        <f t="shared" si="15"/>
        <v>0</v>
      </c>
      <c r="BA18" s="251">
        <f t="shared" si="15"/>
        <v>0</v>
      </c>
      <c r="BB18" s="252">
        <f t="shared" si="15"/>
        <v>0</v>
      </c>
      <c r="BC18" s="251">
        <f t="shared" si="15"/>
        <v>0</v>
      </c>
      <c r="BD18" s="252">
        <f t="shared" si="15"/>
        <v>0</v>
      </c>
      <c r="BE18" s="251">
        <f t="shared" si="15"/>
        <v>0</v>
      </c>
      <c r="BF18" s="252">
        <f t="shared" si="15"/>
        <v>0</v>
      </c>
      <c r="BG18" s="251">
        <f t="shared" si="15"/>
        <v>0</v>
      </c>
      <c r="BH18" s="252">
        <f t="shared" si="15"/>
        <v>0</v>
      </c>
      <c r="BI18" s="251">
        <f t="shared" si="15"/>
        <v>0</v>
      </c>
      <c r="BJ18" s="252">
        <f t="shared" si="15"/>
        <v>0</v>
      </c>
      <c r="BK18" s="251">
        <f t="shared" si="15"/>
        <v>0</v>
      </c>
      <c r="BL18" s="252">
        <f t="shared" si="15"/>
        <v>0</v>
      </c>
      <c r="BM18" s="252">
        <f t="shared" si="15"/>
        <v>0</v>
      </c>
      <c r="BN18" s="251">
        <f t="shared" si="15"/>
        <v>0</v>
      </c>
      <c r="BO18" s="253">
        <f t="shared" si="4"/>
        <v>0</v>
      </c>
      <c r="BQ18" s="218"/>
    </row>
    <row r="19" ht="15.75" customHeight="1">
      <c r="A19" s="255" t="s">
        <v>36</v>
      </c>
      <c r="B19" s="121">
        <v>0.912</v>
      </c>
      <c r="C19" s="243">
        <f>Hub!N17+Gawadar!N17+Turbat!N17+PNGR!N17+Tump!N17</f>
        <v>0</v>
      </c>
      <c r="D19" s="243">
        <f>Hub!O17+Gawadar!O17+Turbat!O17+PNGR!O17+Tump!O17</f>
        <v>0</v>
      </c>
      <c r="E19" s="243">
        <f>Hub!P17+Gawadar!P17+Turbat!P17+PNGR!P17+Tump!P17</f>
        <v>0</v>
      </c>
      <c r="F19" s="243">
        <f>Hub!Q17+Gawadar!Q17+Turbat!Q17+PNGR!Q17+Tump!Q17</f>
        <v>0</v>
      </c>
      <c r="G19" s="243">
        <f>Hub!R17+Gawadar!R17+Turbat!R17+PNGR!R17+Tump!R17</f>
        <v>0</v>
      </c>
      <c r="H19" s="243">
        <f>Hub!S17+Gawadar!S17+Turbat!S17+PNGR!S17+Tump!S17</f>
        <v>0</v>
      </c>
      <c r="I19" s="243">
        <f>Hub!T17+Gawadar!T17+Turbat!T17+PNGR!T17+Tump!T17</f>
        <v>0</v>
      </c>
      <c r="J19" s="243">
        <f>Hub!U17+Gawadar!U17+Turbat!U17+PNGR!U17+Tump!U17</f>
        <v>0</v>
      </c>
      <c r="K19" s="243">
        <f>Hub!V17+Gawadar!V17+Turbat!V17+PNGR!V17+Tump!V17</f>
        <v>0</v>
      </c>
      <c r="L19" s="243">
        <f>Hub!W17+Gawadar!W17+Turbat!W17+PNGR!W17+Tump!W17</f>
        <v>0</v>
      </c>
      <c r="M19" s="243">
        <f>Hub!X17+Gawadar!X17+Turbat!X17+PNGR!X17+Tump!X17</f>
        <v>0</v>
      </c>
      <c r="N19" s="243">
        <f>Hub!Y17+Gawadar!Y17+Turbat!Y17+PNGR!Y17+Tump!Y17</f>
        <v>0</v>
      </c>
      <c r="O19" s="243">
        <f>Hub!Z17+Gawadar!Z17+Turbat!Z17+PNGR!Z17+Tump!Z17</f>
        <v>0</v>
      </c>
      <c r="P19" s="243">
        <f>Hub!AA17+Gawadar!AA17+Turbat!AA17+PNGR!AA17+Tump!AA17</f>
        <v>0</v>
      </c>
      <c r="Q19" s="243">
        <f>Hub!AB17+Gawadar!AB17+Turbat!AB17+PNGR!AB17+Tump!AB17</f>
        <v>0</v>
      </c>
      <c r="R19" s="243">
        <f>Hub!AC17+Gawadar!AC17+Turbat!AC17+PNGR!AC17+Tump!AC17</f>
        <v>0</v>
      </c>
      <c r="S19" s="243">
        <f>Hub!AD17+Gawadar!AD17+Turbat!AD17+PNGR!AD17+Tump!AD17</f>
        <v>0</v>
      </c>
      <c r="T19" s="243">
        <f>Hub!AE17+Gawadar!AE17+Turbat!AE17+PNGR!AE17+Tump!AE17</f>
        <v>0</v>
      </c>
      <c r="U19" s="243">
        <f>Hub!AF17+Gawadar!AF17+Turbat!AF17+PNGR!AF17+Tump!AF17</f>
        <v>0</v>
      </c>
      <c r="V19" s="243">
        <f>Hub!AG17+Gawadar!AG17+Turbat!AG17+PNGR!AG17+Tump!AG17</f>
        <v>0</v>
      </c>
      <c r="W19" s="243">
        <f>Hub!AH17+Gawadar!AH17+Turbat!AH17+PNGR!AH17+Tump!AH17</f>
        <v>0</v>
      </c>
      <c r="X19" s="243">
        <f>Hub!AI17+Gawadar!AI17+Turbat!AI17+PNGR!AI17+Tump!AI17</f>
        <v>0</v>
      </c>
      <c r="Y19" s="243">
        <f>Hub!AJ17+Gawadar!AJ17+Turbat!AJ17+PNGR!AJ17+Tump!AJ17</f>
        <v>0</v>
      </c>
      <c r="Z19" s="243">
        <f>Hub!AK17+Gawadar!AK17+Turbat!AK17+PNGR!AK17+Tump!AK17</f>
        <v>0</v>
      </c>
      <c r="AA19" s="243">
        <f>Hub!AL17+Gawadar!AL17+Turbat!AL17+PNGR!AL17+Tump!AL17</f>
        <v>0</v>
      </c>
      <c r="AB19" s="243">
        <f>Hub!AM17+Gawadar!AM17+Turbat!AM17+PNGR!AM17+Tump!AM17</f>
        <v>0</v>
      </c>
      <c r="AC19" s="243">
        <f>Hub!AN17+Gawadar!AN17+Turbat!AN17+PNGR!AN17+Tump!AN17</f>
        <v>0</v>
      </c>
      <c r="AD19" s="243">
        <f>Hub!AO17+Gawadar!AO17+Turbat!AO17+PNGR!AO17+Tump!AO17</f>
        <v>0</v>
      </c>
      <c r="AE19" s="243">
        <f>Hub!AP17+Gawadar!AP17+Turbat!AP17+PNGR!AP17+Tump!AP17</f>
        <v>0</v>
      </c>
      <c r="AF19" s="243">
        <f>Hub!AQ17+Gawadar!AQ17+Turbat!AQ17+PNGR!AQ17+Tump!AQ17</f>
        <v>0</v>
      </c>
      <c r="AG19" s="243">
        <f>Hub!AR17+Gawadar!AR17+Turbat!AR17+PNGR!AR17+Tump!AR17</f>
        <v>0</v>
      </c>
      <c r="AH19" s="249">
        <f t="shared" si="2"/>
        <v>0</v>
      </c>
      <c r="AJ19" s="250">
        <f t="shared" ref="AJ19:BN19" si="16">+C19*$B$19</f>
        <v>0</v>
      </c>
      <c r="AK19" s="251">
        <f t="shared" si="16"/>
        <v>0</v>
      </c>
      <c r="AL19" s="252">
        <f t="shared" si="16"/>
        <v>0</v>
      </c>
      <c r="AM19" s="251">
        <f t="shared" si="16"/>
        <v>0</v>
      </c>
      <c r="AN19" s="252">
        <f t="shared" si="16"/>
        <v>0</v>
      </c>
      <c r="AO19" s="251">
        <f t="shared" si="16"/>
        <v>0</v>
      </c>
      <c r="AP19" s="252">
        <f t="shared" si="16"/>
        <v>0</v>
      </c>
      <c r="AQ19" s="251">
        <f t="shared" si="16"/>
        <v>0</v>
      </c>
      <c r="AR19" s="252">
        <f t="shared" si="16"/>
        <v>0</v>
      </c>
      <c r="AS19" s="251">
        <f t="shared" si="16"/>
        <v>0</v>
      </c>
      <c r="AT19" s="252">
        <f t="shared" si="16"/>
        <v>0</v>
      </c>
      <c r="AU19" s="251">
        <f t="shared" si="16"/>
        <v>0</v>
      </c>
      <c r="AV19" s="252">
        <f t="shared" si="16"/>
        <v>0</v>
      </c>
      <c r="AW19" s="251">
        <f t="shared" si="16"/>
        <v>0</v>
      </c>
      <c r="AX19" s="252">
        <f t="shared" si="16"/>
        <v>0</v>
      </c>
      <c r="AY19" s="251">
        <f t="shared" si="16"/>
        <v>0</v>
      </c>
      <c r="AZ19" s="252">
        <f t="shared" si="16"/>
        <v>0</v>
      </c>
      <c r="BA19" s="251">
        <f t="shared" si="16"/>
        <v>0</v>
      </c>
      <c r="BB19" s="252">
        <f t="shared" si="16"/>
        <v>0</v>
      </c>
      <c r="BC19" s="251">
        <f t="shared" si="16"/>
        <v>0</v>
      </c>
      <c r="BD19" s="252">
        <f t="shared" si="16"/>
        <v>0</v>
      </c>
      <c r="BE19" s="251">
        <f t="shared" si="16"/>
        <v>0</v>
      </c>
      <c r="BF19" s="252">
        <f t="shared" si="16"/>
        <v>0</v>
      </c>
      <c r="BG19" s="251">
        <f t="shared" si="16"/>
        <v>0</v>
      </c>
      <c r="BH19" s="252">
        <f t="shared" si="16"/>
        <v>0</v>
      </c>
      <c r="BI19" s="251">
        <f t="shared" si="16"/>
        <v>0</v>
      </c>
      <c r="BJ19" s="252">
        <f t="shared" si="16"/>
        <v>0</v>
      </c>
      <c r="BK19" s="251">
        <f t="shared" si="16"/>
        <v>0</v>
      </c>
      <c r="BL19" s="252">
        <f t="shared" si="16"/>
        <v>0</v>
      </c>
      <c r="BM19" s="252">
        <f t="shared" si="16"/>
        <v>0</v>
      </c>
      <c r="BN19" s="251">
        <f t="shared" si="16"/>
        <v>0</v>
      </c>
      <c r="BO19" s="253">
        <f t="shared" si="4"/>
        <v>0</v>
      </c>
      <c r="BQ19" s="218"/>
    </row>
    <row r="20" ht="15.75" customHeight="1">
      <c r="A20" s="255" t="s">
        <v>37</v>
      </c>
      <c r="B20" s="121">
        <v>0.912</v>
      </c>
      <c r="C20" s="243">
        <f>Hub!N18+Gawadar!N18+Turbat!N18+PNGR!N18+Tump!N18</f>
        <v>0</v>
      </c>
      <c r="D20" s="243">
        <f>Hub!O18+Gawadar!O18+Turbat!O18+PNGR!O18+Tump!O18</f>
        <v>0</v>
      </c>
      <c r="E20" s="243">
        <f>Hub!P18+Gawadar!P18+Turbat!P18+PNGR!P18+Tump!P18</f>
        <v>0</v>
      </c>
      <c r="F20" s="243">
        <f>Hub!Q18+Gawadar!Q18+Turbat!Q18+PNGR!Q18+Tump!Q18</f>
        <v>0</v>
      </c>
      <c r="G20" s="243">
        <f>Hub!R18+Gawadar!R18+Turbat!R18+PNGR!R18+Tump!R18</f>
        <v>0</v>
      </c>
      <c r="H20" s="243">
        <f>Hub!S18+Gawadar!S18+Turbat!S18+PNGR!S18+Tump!S18</f>
        <v>0</v>
      </c>
      <c r="I20" s="243">
        <f>Hub!T18+Gawadar!T18+Turbat!T18+PNGR!T18+Tump!T18</f>
        <v>0</v>
      </c>
      <c r="J20" s="243">
        <f>Hub!U18+Gawadar!U18+Turbat!U18+PNGR!U18+Tump!U18</f>
        <v>0</v>
      </c>
      <c r="K20" s="243">
        <f>Hub!V18+Gawadar!V18+Turbat!V18+PNGR!V18+Tump!V18</f>
        <v>0</v>
      </c>
      <c r="L20" s="243">
        <f>Hub!W18+Gawadar!W18+Turbat!W18+PNGR!W18+Tump!W18</f>
        <v>0</v>
      </c>
      <c r="M20" s="243">
        <f>Hub!X18+Gawadar!X18+Turbat!X18+PNGR!X18+Tump!X18</f>
        <v>0</v>
      </c>
      <c r="N20" s="243">
        <f>Hub!Y18+Gawadar!Y18+Turbat!Y18+PNGR!Y18+Tump!Y18</f>
        <v>0</v>
      </c>
      <c r="O20" s="243">
        <f>Hub!Z18+Gawadar!Z18+Turbat!Z18+PNGR!Z18+Tump!Z18</f>
        <v>0</v>
      </c>
      <c r="P20" s="243">
        <f>Hub!AA18+Gawadar!AA18+Turbat!AA18+PNGR!AA18+Tump!AA18</f>
        <v>0</v>
      </c>
      <c r="Q20" s="243">
        <f>Hub!AB18+Gawadar!AB18+Turbat!AB18+PNGR!AB18+Tump!AB18</f>
        <v>0</v>
      </c>
      <c r="R20" s="243">
        <f>Hub!AC18+Gawadar!AC18+Turbat!AC18+PNGR!AC18+Tump!AC18</f>
        <v>0</v>
      </c>
      <c r="S20" s="243">
        <f>Hub!AD18+Gawadar!AD18+Turbat!AD18+PNGR!AD18+Tump!AD18</f>
        <v>0</v>
      </c>
      <c r="T20" s="243">
        <f>Hub!AE18+Gawadar!AE18+Turbat!AE18+PNGR!AE18+Tump!AE18</f>
        <v>0</v>
      </c>
      <c r="U20" s="243">
        <f>Hub!AF18+Gawadar!AF18+Turbat!AF18+PNGR!AF18+Tump!AF18</f>
        <v>0</v>
      </c>
      <c r="V20" s="243">
        <f>Hub!AG18+Gawadar!AG18+Turbat!AG18+PNGR!AG18+Tump!AG18</f>
        <v>0</v>
      </c>
      <c r="W20" s="243">
        <f>Hub!AH18+Gawadar!AH18+Turbat!AH18+PNGR!AH18+Tump!AH18</f>
        <v>0</v>
      </c>
      <c r="X20" s="243">
        <f>Hub!AI18+Gawadar!AI18+Turbat!AI18+PNGR!AI18+Tump!AI18</f>
        <v>0</v>
      </c>
      <c r="Y20" s="243">
        <f>Hub!AJ18+Gawadar!AJ18+Turbat!AJ18+PNGR!AJ18+Tump!AJ18</f>
        <v>0</v>
      </c>
      <c r="Z20" s="243">
        <f>Hub!AK18+Gawadar!AK18+Turbat!AK18+PNGR!AK18+Tump!AK18</f>
        <v>0</v>
      </c>
      <c r="AA20" s="243">
        <f>Hub!AL18+Gawadar!AL18+Turbat!AL18+PNGR!AL18+Tump!AL18</f>
        <v>0</v>
      </c>
      <c r="AB20" s="243">
        <f>Hub!AM18+Gawadar!AM18+Turbat!AM18+PNGR!AM18+Tump!AM18</f>
        <v>0</v>
      </c>
      <c r="AC20" s="243">
        <f>Hub!AN18+Gawadar!AN18+Turbat!AN18+PNGR!AN18+Tump!AN18</f>
        <v>0</v>
      </c>
      <c r="AD20" s="243">
        <f>Hub!AO18+Gawadar!AO18+Turbat!AO18+PNGR!AO18+Tump!AO18</f>
        <v>0</v>
      </c>
      <c r="AE20" s="243">
        <f>Hub!AP18+Gawadar!AP18+Turbat!AP18+PNGR!AP18+Tump!AP18</f>
        <v>0</v>
      </c>
      <c r="AF20" s="243">
        <f>Hub!AQ18+Gawadar!AQ18+Turbat!AQ18+PNGR!AQ18+Tump!AQ18</f>
        <v>0</v>
      </c>
      <c r="AG20" s="243">
        <f>Hub!AR18+Gawadar!AR18+Turbat!AR18+PNGR!AR18+Tump!AR18</f>
        <v>0</v>
      </c>
      <c r="AH20" s="249">
        <f t="shared" si="2"/>
        <v>0</v>
      </c>
      <c r="AJ20" s="250">
        <f t="shared" ref="AJ20:BN20" si="17">+C20*$B$20</f>
        <v>0</v>
      </c>
      <c r="AK20" s="251">
        <f t="shared" si="17"/>
        <v>0</v>
      </c>
      <c r="AL20" s="252">
        <f t="shared" si="17"/>
        <v>0</v>
      </c>
      <c r="AM20" s="251">
        <f t="shared" si="17"/>
        <v>0</v>
      </c>
      <c r="AN20" s="252">
        <f t="shared" si="17"/>
        <v>0</v>
      </c>
      <c r="AO20" s="251">
        <f t="shared" si="17"/>
        <v>0</v>
      </c>
      <c r="AP20" s="252">
        <f t="shared" si="17"/>
        <v>0</v>
      </c>
      <c r="AQ20" s="251">
        <f t="shared" si="17"/>
        <v>0</v>
      </c>
      <c r="AR20" s="252">
        <f t="shared" si="17"/>
        <v>0</v>
      </c>
      <c r="AS20" s="251">
        <f t="shared" si="17"/>
        <v>0</v>
      </c>
      <c r="AT20" s="252">
        <f t="shared" si="17"/>
        <v>0</v>
      </c>
      <c r="AU20" s="251">
        <f t="shared" si="17"/>
        <v>0</v>
      </c>
      <c r="AV20" s="252">
        <f t="shared" si="17"/>
        <v>0</v>
      </c>
      <c r="AW20" s="251">
        <f t="shared" si="17"/>
        <v>0</v>
      </c>
      <c r="AX20" s="252">
        <f t="shared" si="17"/>
        <v>0</v>
      </c>
      <c r="AY20" s="251">
        <f t="shared" si="17"/>
        <v>0</v>
      </c>
      <c r="AZ20" s="252">
        <f t="shared" si="17"/>
        <v>0</v>
      </c>
      <c r="BA20" s="251">
        <f t="shared" si="17"/>
        <v>0</v>
      </c>
      <c r="BB20" s="252">
        <f t="shared" si="17"/>
        <v>0</v>
      </c>
      <c r="BC20" s="251">
        <f t="shared" si="17"/>
        <v>0</v>
      </c>
      <c r="BD20" s="252">
        <f t="shared" si="17"/>
        <v>0</v>
      </c>
      <c r="BE20" s="251">
        <f t="shared" si="17"/>
        <v>0</v>
      </c>
      <c r="BF20" s="252">
        <f t="shared" si="17"/>
        <v>0</v>
      </c>
      <c r="BG20" s="251">
        <f t="shared" si="17"/>
        <v>0</v>
      </c>
      <c r="BH20" s="252">
        <f t="shared" si="17"/>
        <v>0</v>
      </c>
      <c r="BI20" s="251">
        <f t="shared" si="17"/>
        <v>0</v>
      </c>
      <c r="BJ20" s="252">
        <f t="shared" si="17"/>
        <v>0</v>
      </c>
      <c r="BK20" s="251">
        <f t="shared" si="17"/>
        <v>0</v>
      </c>
      <c r="BL20" s="252">
        <f t="shared" si="17"/>
        <v>0</v>
      </c>
      <c r="BM20" s="252">
        <f t="shared" si="17"/>
        <v>0</v>
      </c>
      <c r="BN20" s="251">
        <f t="shared" si="17"/>
        <v>0</v>
      </c>
      <c r="BO20" s="253">
        <f t="shared" si="4"/>
        <v>0</v>
      </c>
      <c r="BQ20" s="218"/>
    </row>
    <row r="21" ht="15.75" customHeight="1">
      <c r="A21" s="256" t="s">
        <v>38</v>
      </c>
      <c r="B21" s="121">
        <v>0.78</v>
      </c>
      <c r="C21" s="243">
        <f>Hub!N19+Gawadar!N19+Turbat!N19+PNGR!N19+Tump!N19</f>
        <v>0</v>
      </c>
      <c r="D21" s="243">
        <f>Hub!O19+Gawadar!O19+Turbat!O19+PNGR!O19+Tump!O19</f>
        <v>0</v>
      </c>
      <c r="E21" s="243">
        <f>Hub!P19+Gawadar!P19+Turbat!P19+PNGR!P19+Tump!P19</f>
        <v>0</v>
      </c>
      <c r="F21" s="243">
        <f>Hub!Q19+Gawadar!Q19+Turbat!Q19+PNGR!Q19+Tump!Q19</f>
        <v>0</v>
      </c>
      <c r="G21" s="243">
        <f>Hub!R19+Gawadar!R19+Turbat!R19+PNGR!R19+Tump!R19</f>
        <v>0</v>
      </c>
      <c r="H21" s="243">
        <f>Hub!S19+Gawadar!S19+Turbat!S19+PNGR!S19+Tump!S19</f>
        <v>0</v>
      </c>
      <c r="I21" s="243">
        <f>Hub!T19+Gawadar!T19+Turbat!T19+PNGR!T19+Tump!T19</f>
        <v>0</v>
      </c>
      <c r="J21" s="243">
        <f>Hub!U19+Gawadar!U19+Turbat!U19+PNGR!U19+Tump!U19</f>
        <v>0</v>
      </c>
      <c r="K21" s="243">
        <f>Hub!V19+Gawadar!V19+Turbat!V19+PNGR!V19+Tump!V19</f>
        <v>0</v>
      </c>
      <c r="L21" s="243">
        <f>Hub!W19+Gawadar!W19+Turbat!W19+PNGR!W19+Tump!W19</f>
        <v>0</v>
      </c>
      <c r="M21" s="243">
        <f>Hub!X19+Gawadar!X19+Turbat!X19+PNGR!X19+Tump!X19</f>
        <v>0</v>
      </c>
      <c r="N21" s="243">
        <f>Hub!Y19+Gawadar!Y19+Turbat!Y19+PNGR!Y19+Tump!Y19</f>
        <v>0</v>
      </c>
      <c r="O21" s="243">
        <f>Hub!Z19+Gawadar!Z19+Turbat!Z19+PNGR!Z19+Tump!Z19</f>
        <v>0</v>
      </c>
      <c r="P21" s="243">
        <f>Hub!AA19+Gawadar!AA19+Turbat!AA19+PNGR!AA19+Tump!AA19</f>
        <v>0</v>
      </c>
      <c r="Q21" s="243">
        <f>Hub!AB19+Gawadar!AB19+Turbat!AB19+PNGR!AB19+Tump!AB19</f>
        <v>0</v>
      </c>
      <c r="R21" s="243">
        <f>Hub!AC19+Gawadar!AC19+Turbat!AC19+PNGR!AC19+Tump!AC19</f>
        <v>0</v>
      </c>
      <c r="S21" s="243">
        <f>Hub!AD19+Gawadar!AD19+Turbat!AD19+PNGR!AD19+Tump!AD19</f>
        <v>0</v>
      </c>
      <c r="T21" s="243">
        <f>Hub!AE19+Gawadar!AE19+Turbat!AE19+PNGR!AE19+Tump!AE19</f>
        <v>0</v>
      </c>
      <c r="U21" s="243">
        <f>Hub!AF19+Gawadar!AF19+Turbat!AF19+PNGR!AF19+Tump!AF19</f>
        <v>0</v>
      </c>
      <c r="V21" s="243">
        <f>Hub!AG19+Gawadar!AG19+Turbat!AG19+PNGR!AG19+Tump!AG19</f>
        <v>0</v>
      </c>
      <c r="W21" s="243">
        <f>Hub!AH19+Gawadar!AH19+Turbat!AH19+PNGR!AH19+Tump!AH19</f>
        <v>0</v>
      </c>
      <c r="X21" s="243">
        <f>Hub!AI19+Gawadar!AI19+Turbat!AI19+PNGR!AI19+Tump!AI19</f>
        <v>0</v>
      </c>
      <c r="Y21" s="243">
        <f>Hub!AJ19+Gawadar!AJ19+Turbat!AJ19+PNGR!AJ19+Tump!AJ19</f>
        <v>0</v>
      </c>
      <c r="Z21" s="243">
        <f>Hub!AK19+Gawadar!AK19+Turbat!AK19+PNGR!AK19+Tump!AK19</f>
        <v>0</v>
      </c>
      <c r="AA21" s="243">
        <f>Hub!AL19+Gawadar!AL19+Turbat!AL19+PNGR!AL19+Tump!AL19</f>
        <v>0</v>
      </c>
      <c r="AB21" s="243">
        <f>Hub!AM19+Gawadar!AM19+Turbat!AM19+PNGR!AM19+Tump!AM19</f>
        <v>0</v>
      </c>
      <c r="AC21" s="243">
        <f>Hub!AN19+Gawadar!AN19+Turbat!AN19+PNGR!AN19+Tump!AN19</f>
        <v>0</v>
      </c>
      <c r="AD21" s="243">
        <f>Hub!AO19+Gawadar!AO19+Turbat!AO19+PNGR!AO19+Tump!AO19</f>
        <v>0</v>
      </c>
      <c r="AE21" s="243">
        <f>Hub!AP19+Gawadar!AP19+Turbat!AP19+PNGR!AP19+Tump!AP19</f>
        <v>0</v>
      </c>
      <c r="AF21" s="243">
        <f>Hub!AQ19+Gawadar!AQ19+Turbat!AQ19+PNGR!AQ19+Tump!AQ19</f>
        <v>0</v>
      </c>
      <c r="AG21" s="243">
        <f>Hub!AR19+Gawadar!AR19+Turbat!AR19+PNGR!AR19+Tump!AR19</f>
        <v>0</v>
      </c>
      <c r="AH21" s="249">
        <f t="shared" si="2"/>
        <v>0</v>
      </c>
      <c r="AJ21" s="250">
        <f t="shared" ref="AJ21:BN21" si="18">+C21*$B$21</f>
        <v>0</v>
      </c>
      <c r="AK21" s="251">
        <f t="shared" si="18"/>
        <v>0</v>
      </c>
      <c r="AL21" s="252">
        <f t="shared" si="18"/>
        <v>0</v>
      </c>
      <c r="AM21" s="251">
        <f t="shared" si="18"/>
        <v>0</v>
      </c>
      <c r="AN21" s="252">
        <f t="shared" si="18"/>
        <v>0</v>
      </c>
      <c r="AO21" s="251">
        <f t="shared" si="18"/>
        <v>0</v>
      </c>
      <c r="AP21" s="252">
        <f t="shared" si="18"/>
        <v>0</v>
      </c>
      <c r="AQ21" s="251">
        <f t="shared" si="18"/>
        <v>0</v>
      </c>
      <c r="AR21" s="252">
        <f t="shared" si="18"/>
        <v>0</v>
      </c>
      <c r="AS21" s="251">
        <f t="shared" si="18"/>
        <v>0</v>
      </c>
      <c r="AT21" s="252">
        <f t="shared" si="18"/>
        <v>0</v>
      </c>
      <c r="AU21" s="251">
        <f t="shared" si="18"/>
        <v>0</v>
      </c>
      <c r="AV21" s="252">
        <f t="shared" si="18"/>
        <v>0</v>
      </c>
      <c r="AW21" s="251">
        <f t="shared" si="18"/>
        <v>0</v>
      </c>
      <c r="AX21" s="252">
        <f t="shared" si="18"/>
        <v>0</v>
      </c>
      <c r="AY21" s="251">
        <f t="shared" si="18"/>
        <v>0</v>
      </c>
      <c r="AZ21" s="252">
        <f t="shared" si="18"/>
        <v>0</v>
      </c>
      <c r="BA21" s="251">
        <f t="shared" si="18"/>
        <v>0</v>
      </c>
      <c r="BB21" s="252">
        <f t="shared" si="18"/>
        <v>0</v>
      </c>
      <c r="BC21" s="251">
        <f t="shared" si="18"/>
        <v>0</v>
      </c>
      <c r="BD21" s="252">
        <f t="shared" si="18"/>
        <v>0</v>
      </c>
      <c r="BE21" s="251">
        <f t="shared" si="18"/>
        <v>0</v>
      </c>
      <c r="BF21" s="252">
        <f t="shared" si="18"/>
        <v>0</v>
      </c>
      <c r="BG21" s="251">
        <f t="shared" si="18"/>
        <v>0</v>
      </c>
      <c r="BH21" s="252">
        <f t="shared" si="18"/>
        <v>0</v>
      </c>
      <c r="BI21" s="251">
        <f t="shared" si="18"/>
        <v>0</v>
      </c>
      <c r="BJ21" s="252">
        <f t="shared" si="18"/>
        <v>0</v>
      </c>
      <c r="BK21" s="251">
        <f t="shared" si="18"/>
        <v>0</v>
      </c>
      <c r="BL21" s="252">
        <f t="shared" si="18"/>
        <v>0</v>
      </c>
      <c r="BM21" s="252">
        <f t="shared" si="18"/>
        <v>0</v>
      </c>
      <c r="BN21" s="251">
        <f t="shared" si="18"/>
        <v>0</v>
      </c>
      <c r="BO21" s="253">
        <f t="shared" si="4"/>
        <v>0</v>
      </c>
      <c r="BQ21" s="218"/>
    </row>
    <row r="22" ht="15.75" customHeight="1">
      <c r="A22" s="256" t="s">
        <v>39</v>
      </c>
      <c r="B22" s="121">
        <v>0.78</v>
      </c>
      <c r="C22" s="243">
        <f>Hub!N20+Gawadar!N20+Turbat!N20+PNGR!N20+Tump!N20</f>
        <v>0</v>
      </c>
      <c r="D22" s="243">
        <f>Hub!O20+Gawadar!O20+Turbat!O20+PNGR!O20+Tump!O20</f>
        <v>0</v>
      </c>
      <c r="E22" s="243">
        <f>Hub!P20+Gawadar!P20+Turbat!P20+PNGR!P20+Tump!P20</f>
        <v>0</v>
      </c>
      <c r="F22" s="243">
        <f>Hub!Q20+Gawadar!Q20+Turbat!Q20+PNGR!Q20+Tump!Q20</f>
        <v>0</v>
      </c>
      <c r="G22" s="243">
        <f>Hub!R20+Gawadar!R20+Turbat!R20+PNGR!R20+Tump!R20</f>
        <v>0</v>
      </c>
      <c r="H22" s="243">
        <f>Hub!S20+Gawadar!S20+Turbat!S20+PNGR!S20+Tump!S20</f>
        <v>0</v>
      </c>
      <c r="I22" s="243">
        <f>Hub!T20+Gawadar!T20+Turbat!T20+PNGR!T20+Tump!T20</f>
        <v>0</v>
      </c>
      <c r="J22" s="243">
        <f>Hub!U20+Gawadar!U20+Turbat!U20+PNGR!U20+Tump!U20</f>
        <v>0</v>
      </c>
      <c r="K22" s="243">
        <f>Hub!V20+Gawadar!V20+Turbat!V20+PNGR!V20+Tump!V20</f>
        <v>0</v>
      </c>
      <c r="L22" s="243">
        <f>Hub!W20+Gawadar!W20+Turbat!W20+PNGR!W20+Tump!W20</f>
        <v>0</v>
      </c>
      <c r="M22" s="243">
        <f>Hub!X20+Gawadar!X20+Turbat!X20+PNGR!X20+Tump!X20</f>
        <v>0</v>
      </c>
      <c r="N22" s="243">
        <f>Hub!Y20+Gawadar!Y20+Turbat!Y20+PNGR!Y20+Tump!Y20</f>
        <v>0</v>
      </c>
      <c r="O22" s="243">
        <f>Hub!Z20+Gawadar!Z20+Turbat!Z20+PNGR!Z20+Tump!Z20</f>
        <v>0</v>
      </c>
      <c r="P22" s="243">
        <f>Hub!AA20+Gawadar!AA20+Turbat!AA20+PNGR!AA20+Tump!AA20</f>
        <v>0</v>
      </c>
      <c r="Q22" s="243">
        <f>Hub!AB20+Gawadar!AB20+Turbat!AB20+PNGR!AB20+Tump!AB20</f>
        <v>0</v>
      </c>
      <c r="R22" s="243">
        <f>Hub!AC20+Gawadar!AC20+Turbat!AC20+PNGR!AC20+Tump!AC20</f>
        <v>0</v>
      </c>
      <c r="S22" s="243">
        <f>Hub!AD20+Gawadar!AD20+Turbat!AD20+PNGR!AD20+Tump!AD20</f>
        <v>0</v>
      </c>
      <c r="T22" s="243">
        <f>Hub!AE20+Gawadar!AE20+Turbat!AE20+PNGR!AE20+Tump!AE20</f>
        <v>0</v>
      </c>
      <c r="U22" s="243">
        <f>Hub!AF20+Gawadar!AF20+Turbat!AF20+PNGR!AF20+Tump!AF20</f>
        <v>0</v>
      </c>
      <c r="V22" s="243">
        <f>Hub!AG20+Gawadar!AG20+Turbat!AG20+PNGR!AG20+Tump!AG20</f>
        <v>0</v>
      </c>
      <c r="W22" s="243">
        <f>Hub!AH20+Gawadar!AH20+Turbat!AH20+PNGR!AH20+Tump!AH20</f>
        <v>0</v>
      </c>
      <c r="X22" s="243">
        <f>Hub!AI20+Gawadar!AI20+Turbat!AI20+PNGR!AI20+Tump!AI20</f>
        <v>0</v>
      </c>
      <c r="Y22" s="243">
        <f>Hub!AJ20+Gawadar!AJ20+Turbat!AJ20+PNGR!AJ20+Tump!AJ20</f>
        <v>0</v>
      </c>
      <c r="Z22" s="243">
        <f>Hub!AK20+Gawadar!AK20+Turbat!AK20+PNGR!AK20+Tump!AK20</f>
        <v>0</v>
      </c>
      <c r="AA22" s="243">
        <f>Hub!AL20+Gawadar!AL20+Turbat!AL20+PNGR!AL20+Tump!AL20</f>
        <v>0</v>
      </c>
      <c r="AB22" s="243">
        <f>Hub!AM20+Gawadar!AM20+Turbat!AM20+PNGR!AM20+Tump!AM20</f>
        <v>0</v>
      </c>
      <c r="AC22" s="243">
        <f>Hub!AN20+Gawadar!AN20+Turbat!AN20+PNGR!AN20+Tump!AN20</f>
        <v>0</v>
      </c>
      <c r="AD22" s="243">
        <f>Hub!AO20+Gawadar!AO20+Turbat!AO20+PNGR!AO20+Tump!AO20</f>
        <v>0</v>
      </c>
      <c r="AE22" s="243">
        <f>Hub!AP20+Gawadar!AP20+Turbat!AP20+PNGR!AP20+Tump!AP20</f>
        <v>0</v>
      </c>
      <c r="AF22" s="243">
        <f>Hub!AQ20+Gawadar!AQ20+Turbat!AQ20+PNGR!AQ20+Tump!AQ20</f>
        <v>0</v>
      </c>
      <c r="AG22" s="243">
        <f>Hub!AR20+Gawadar!AR20+Turbat!AR20+PNGR!AR20+Tump!AR20</f>
        <v>0</v>
      </c>
      <c r="AH22" s="249">
        <f t="shared" si="2"/>
        <v>0</v>
      </c>
      <c r="AJ22" s="250">
        <f t="shared" ref="AJ22:BN22" si="19">+C22*$B$22</f>
        <v>0</v>
      </c>
      <c r="AK22" s="251">
        <f t="shared" si="19"/>
        <v>0</v>
      </c>
      <c r="AL22" s="252">
        <f t="shared" si="19"/>
        <v>0</v>
      </c>
      <c r="AM22" s="251">
        <f t="shared" si="19"/>
        <v>0</v>
      </c>
      <c r="AN22" s="252">
        <f t="shared" si="19"/>
        <v>0</v>
      </c>
      <c r="AO22" s="251">
        <f t="shared" si="19"/>
        <v>0</v>
      </c>
      <c r="AP22" s="252">
        <f t="shared" si="19"/>
        <v>0</v>
      </c>
      <c r="AQ22" s="251">
        <f t="shared" si="19"/>
        <v>0</v>
      </c>
      <c r="AR22" s="252">
        <f t="shared" si="19"/>
        <v>0</v>
      </c>
      <c r="AS22" s="251">
        <f t="shared" si="19"/>
        <v>0</v>
      </c>
      <c r="AT22" s="252">
        <f t="shared" si="19"/>
        <v>0</v>
      </c>
      <c r="AU22" s="251">
        <f t="shared" si="19"/>
        <v>0</v>
      </c>
      <c r="AV22" s="252">
        <f t="shared" si="19"/>
        <v>0</v>
      </c>
      <c r="AW22" s="251">
        <f t="shared" si="19"/>
        <v>0</v>
      </c>
      <c r="AX22" s="252">
        <f t="shared" si="19"/>
        <v>0</v>
      </c>
      <c r="AY22" s="251">
        <f t="shared" si="19"/>
        <v>0</v>
      </c>
      <c r="AZ22" s="252">
        <f t="shared" si="19"/>
        <v>0</v>
      </c>
      <c r="BA22" s="251">
        <f t="shared" si="19"/>
        <v>0</v>
      </c>
      <c r="BB22" s="252">
        <f t="shared" si="19"/>
        <v>0</v>
      </c>
      <c r="BC22" s="251">
        <f t="shared" si="19"/>
        <v>0</v>
      </c>
      <c r="BD22" s="252">
        <f t="shared" si="19"/>
        <v>0</v>
      </c>
      <c r="BE22" s="251">
        <f t="shared" si="19"/>
        <v>0</v>
      </c>
      <c r="BF22" s="252">
        <f t="shared" si="19"/>
        <v>0</v>
      </c>
      <c r="BG22" s="251">
        <f t="shared" si="19"/>
        <v>0</v>
      </c>
      <c r="BH22" s="252">
        <f t="shared" si="19"/>
        <v>0</v>
      </c>
      <c r="BI22" s="251">
        <f t="shared" si="19"/>
        <v>0</v>
      </c>
      <c r="BJ22" s="252">
        <f t="shared" si="19"/>
        <v>0</v>
      </c>
      <c r="BK22" s="251">
        <f t="shared" si="19"/>
        <v>0</v>
      </c>
      <c r="BL22" s="252">
        <f t="shared" si="19"/>
        <v>0</v>
      </c>
      <c r="BM22" s="252">
        <f t="shared" si="19"/>
        <v>0</v>
      </c>
      <c r="BN22" s="251">
        <f t="shared" si="19"/>
        <v>0</v>
      </c>
      <c r="BO22" s="253">
        <f t="shared" si="4"/>
        <v>0</v>
      </c>
      <c r="BQ22" s="218"/>
    </row>
    <row r="23" ht="15.75" customHeight="1">
      <c r="A23" s="256" t="s">
        <v>40</v>
      </c>
      <c r="B23" s="121">
        <v>0.78</v>
      </c>
      <c r="C23" s="243">
        <f>Hub!N21+Gawadar!N21+Turbat!N21+PNGR!N21+Tump!N21</f>
        <v>0</v>
      </c>
      <c r="D23" s="243">
        <f>Hub!O21+Gawadar!O21+Turbat!O21+PNGR!O21+Tump!O21</f>
        <v>0</v>
      </c>
      <c r="E23" s="243">
        <f>Hub!P21+Gawadar!P21+Turbat!P21+PNGR!P21+Tump!P21</f>
        <v>0</v>
      </c>
      <c r="F23" s="243">
        <f>Hub!Q21+Gawadar!Q21+Turbat!Q21+PNGR!Q21+Tump!Q21</f>
        <v>0</v>
      </c>
      <c r="G23" s="243">
        <f>Hub!R21+Gawadar!R21+Turbat!R21+PNGR!R21+Tump!R21</f>
        <v>0</v>
      </c>
      <c r="H23" s="243">
        <f>Hub!S21+Gawadar!S21+Turbat!S21+PNGR!S21+Tump!S21</f>
        <v>0</v>
      </c>
      <c r="I23" s="243">
        <f>Hub!T21+Gawadar!T21+Turbat!T21+PNGR!T21+Tump!T21</f>
        <v>0</v>
      </c>
      <c r="J23" s="243">
        <f>Hub!U21+Gawadar!U21+Turbat!U21+PNGR!U21+Tump!U21</f>
        <v>0</v>
      </c>
      <c r="K23" s="243">
        <f>Hub!V21+Gawadar!V21+Turbat!V21+PNGR!V21+Tump!V21</f>
        <v>0</v>
      </c>
      <c r="L23" s="243">
        <f>Hub!W21+Gawadar!W21+Turbat!W21+PNGR!W21+Tump!W21</f>
        <v>0</v>
      </c>
      <c r="M23" s="243">
        <f>Hub!X21+Gawadar!X21+Turbat!X21+PNGR!X21+Tump!X21</f>
        <v>0</v>
      </c>
      <c r="N23" s="243">
        <f>Hub!Y21+Gawadar!Y21+Turbat!Y21+PNGR!Y21+Tump!Y21</f>
        <v>0</v>
      </c>
      <c r="O23" s="243">
        <f>Hub!Z21+Gawadar!Z21+Turbat!Z21+PNGR!Z21+Tump!Z21</f>
        <v>0</v>
      </c>
      <c r="P23" s="243">
        <f>Hub!AA21+Gawadar!AA21+Turbat!AA21+PNGR!AA21+Tump!AA21</f>
        <v>0</v>
      </c>
      <c r="Q23" s="243">
        <f>Hub!AB21+Gawadar!AB21+Turbat!AB21+PNGR!AB21+Tump!AB21</f>
        <v>0</v>
      </c>
      <c r="R23" s="243">
        <f>Hub!AC21+Gawadar!AC21+Turbat!AC21+PNGR!AC21+Tump!AC21</f>
        <v>0</v>
      </c>
      <c r="S23" s="243">
        <f>Hub!AD21+Gawadar!AD21+Turbat!AD21+PNGR!AD21+Tump!AD21</f>
        <v>0</v>
      </c>
      <c r="T23" s="243">
        <f>Hub!AE21+Gawadar!AE21+Turbat!AE21+PNGR!AE21+Tump!AE21</f>
        <v>0</v>
      </c>
      <c r="U23" s="243">
        <f>Hub!AF21+Gawadar!AF21+Turbat!AF21+PNGR!AF21+Tump!AF21</f>
        <v>0</v>
      </c>
      <c r="V23" s="243">
        <f>Hub!AG21+Gawadar!AG21+Turbat!AG21+PNGR!AG21+Tump!AG21</f>
        <v>0</v>
      </c>
      <c r="W23" s="243">
        <f>Hub!AH21+Gawadar!AH21+Turbat!AH21+PNGR!AH21+Tump!AH21</f>
        <v>0</v>
      </c>
      <c r="X23" s="243">
        <f>Hub!AI21+Gawadar!AI21+Turbat!AI21+PNGR!AI21+Tump!AI21</f>
        <v>0</v>
      </c>
      <c r="Y23" s="243">
        <f>Hub!AJ21+Gawadar!AJ21+Turbat!AJ21+PNGR!AJ21+Tump!AJ21</f>
        <v>0</v>
      </c>
      <c r="Z23" s="243">
        <f>Hub!AK21+Gawadar!AK21+Turbat!AK21+PNGR!AK21+Tump!AK21</f>
        <v>0</v>
      </c>
      <c r="AA23" s="243">
        <f>Hub!AL21+Gawadar!AL21+Turbat!AL21+PNGR!AL21+Tump!AL21</f>
        <v>0</v>
      </c>
      <c r="AB23" s="243">
        <f>Hub!AM21+Gawadar!AM21+Turbat!AM21+PNGR!AM21+Tump!AM21</f>
        <v>0</v>
      </c>
      <c r="AC23" s="243">
        <f>Hub!AN21+Gawadar!AN21+Turbat!AN21+PNGR!AN21+Tump!AN21</f>
        <v>0</v>
      </c>
      <c r="AD23" s="243">
        <f>Hub!AO21+Gawadar!AO21+Turbat!AO21+PNGR!AO21+Tump!AO21</f>
        <v>0</v>
      </c>
      <c r="AE23" s="243">
        <f>Hub!AP21+Gawadar!AP21+Turbat!AP21+PNGR!AP21+Tump!AP21</f>
        <v>0</v>
      </c>
      <c r="AF23" s="243">
        <f>Hub!AQ21+Gawadar!AQ21+Turbat!AQ21+PNGR!AQ21+Tump!AQ21</f>
        <v>0</v>
      </c>
      <c r="AG23" s="243">
        <f>Hub!AR21+Gawadar!AR21+Turbat!AR21+PNGR!AR21+Tump!AR21</f>
        <v>0</v>
      </c>
      <c r="AH23" s="249">
        <f t="shared" si="2"/>
        <v>0</v>
      </c>
      <c r="AJ23" s="250">
        <f t="shared" ref="AJ23:BN23" si="20">+C23*$B$23</f>
        <v>0</v>
      </c>
      <c r="AK23" s="251">
        <f t="shared" si="20"/>
        <v>0</v>
      </c>
      <c r="AL23" s="252">
        <f t="shared" si="20"/>
        <v>0</v>
      </c>
      <c r="AM23" s="251">
        <f t="shared" si="20"/>
        <v>0</v>
      </c>
      <c r="AN23" s="252">
        <f t="shared" si="20"/>
        <v>0</v>
      </c>
      <c r="AO23" s="251">
        <f t="shared" si="20"/>
        <v>0</v>
      </c>
      <c r="AP23" s="252">
        <f t="shared" si="20"/>
        <v>0</v>
      </c>
      <c r="AQ23" s="251">
        <f t="shared" si="20"/>
        <v>0</v>
      </c>
      <c r="AR23" s="252">
        <f t="shared" si="20"/>
        <v>0</v>
      </c>
      <c r="AS23" s="251">
        <f t="shared" si="20"/>
        <v>0</v>
      </c>
      <c r="AT23" s="252">
        <f t="shared" si="20"/>
        <v>0</v>
      </c>
      <c r="AU23" s="251">
        <f t="shared" si="20"/>
        <v>0</v>
      </c>
      <c r="AV23" s="252">
        <f t="shared" si="20"/>
        <v>0</v>
      </c>
      <c r="AW23" s="251">
        <f t="shared" si="20"/>
        <v>0</v>
      </c>
      <c r="AX23" s="252">
        <f t="shared" si="20"/>
        <v>0</v>
      </c>
      <c r="AY23" s="251">
        <f t="shared" si="20"/>
        <v>0</v>
      </c>
      <c r="AZ23" s="252">
        <f t="shared" si="20"/>
        <v>0</v>
      </c>
      <c r="BA23" s="251">
        <f t="shared" si="20"/>
        <v>0</v>
      </c>
      <c r="BB23" s="252">
        <f t="shared" si="20"/>
        <v>0</v>
      </c>
      <c r="BC23" s="251">
        <f t="shared" si="20"/>
        <v>0</v>
      </c>
      <c r="BD23" s="252">
        <f t="shared" si="20"/>
        <v>0</v>
      </c>
      <c r="BE23" s="251">
        <f t="shared" si="20"/>
        <v>0</v>
      </c>
      <c r="BF23" s="252">
        <f t="shared" si="20"/>
        <v>0</v>
      </c>
      <c r="BG23" s="251">
        <f t="shared" si="20"/>
        <v>0</v>
      </c>
      <c r="BH23" s="252">
        <f t="shared" si="20"/>
        <v>0</v>
      </c>
      <c r="BI23" s="251">
        <f t="shared" si="20"/>
        <v>0</v>
      </c>
      <c r="BJ23" s="252">
        <f t="shared" si="20"/>
        <v>0</v>
      </c>
      <c r="BK23" s="251">
        <f t="shared" si="20"/>
        <v>0</v>
      </c>
      <c r="BL23" s="252">
        <f t="shared" si="20"/>
        <v>0</v>
      </c>
      <c r="BM23" s="252">
        <f t="shared" si="20"/>
        <v>0</v>
      </c>
      <c r="BN23" s="251">
        <f t="shared" si="20"/>
        <v>0</v>
      </c>
      <c r="BO23" s="253">
        <f t="shared" si="4"/>
        <v>0</v>
      </c>
      <c r="BQ23" s="218"/>
    </row>
    <row r="24" ht="15.75" customHeight="1">
      <c r="A24" s="256" t="s">
        <v>41</v>
      </c>
      <c r="B24" s="121">
        <v>0.78</v>
      </c>
      <c r="C24" s="243">
        <f>Hub!N22+Gawadar!N22+Turbat!N22+PNGR!N22+Tump!N22</f>
        <v>0</v>
      </c>
      <c r="D24" s="243">
        <f>Hub!O22+Gawadar!O22+Turbat!O22+PNGR!O22+Tump!O22</f>
        <v>0</v>
      </c>
      <c r="E24" s="243">
        <f>Hub!P22+Gawadar!P22+Turbat!P22+PNGR!P22+Tump!P22</f>
        <v>0</v>
      </c>
      <c r="F24" s="243">
        <f>Hub!Q22+Gawadar!Q22+Turbat!Q22+PNGR!Q22+Tump!Q22</f>
        <v>0</v>
      </c>
      <c r="G24" s="243">
        <f>Hub!R22+Gawadar!R22+Turbat!R22+PNGR!R22+Tump!R22</f>
        <v>0</v>
      </c>
      <c r="H24" s="243">
        <f>Hub!S22+Gawadar!S22+Turbat!S22+PNGR!S22+Tump!S22</f>
        <v>0</v>
      </c>
      <c r="I24" s="243">
        <f>Hub!T22+Gawadar!T22+Turbat!T22+PNGR!T22+Tump!T22</f>
        <v>0</v>
      </c>
      <c r="J24" s="243">
        <f>Hub!U22+Gawadar!U22+Turbat!U22+PNGR!U22+Tump!U22</f>
        <v>0</v>
      </c>
      <c r="K24" s="243">
        <f>Hub!V22+Gawadar!V22+Turbat!V22+PNGR!V22+Tump!V22</f>
        <v>0</v>
      </c>
      <c r="L24" s="243">
        <f>Hub!W22+Gawadar!W22+Turbat!W22+PNGR!W22+Tump!W22</f>
        <v>0</v>
      </c>
      <c r="M24" s="243">
        <f>Hub!X22+Gawadar!X22+Turbat!X22+PNGR!X22+Tump!X22</f>
        <v>0</v>
      </c>
      <c r="N24" s="243">
        <f>Hub!Y22+Gawadar!Y22+Turbat!Y22+PNGR!Y22+Tump!Y22</f>
        <v>0</v>
      </c>
      <c r="O24" s="243">
        <f>Hub!Z22+Gawadar!Z22+Turbat!Z22+PNGR!Z22+Tump!Z22</f>
        <v>0</v>
      </c>
      <c r="P24" s="243">
        <f>Hub!AA22+Gawadar!AA22+Turbat!AA22+PNGR!AA22+Tump!AA22</f>
        <v>0</v>
      </c>
      <c r="Q24" s="243">
        <f>Hub!AB22+Gawadar!AB22+Turbat!AB22+PNGR!AB22+Tump!AB22</f>
        <v>0</v>
      </c>
      <c r="R24" s="243">
        <f>Hub!AC22+Gawadar!AC22+Turbat!AC22+PNGR!AC22+Tump!AC22</f>
        <v>0</v>
      </c>
      <c r="S24" s="243">
        <f>Hub!AD22+Gawadar!AD22+Turbat!AD22+PNGR!AD22+Tump!AD22</f>
        <v>0</v>
      </c>
      <c r="T24" s="243">
        <f>Hub!AE22+Gawadar!AE22+Turbat!AE22+PNGR!AE22+Tump!AE22</f>
        <v>0</v>
      </c>
      <c r="U24" s="243">
        <f>Hub!AF22+Gawadar!AF22+Turbat!AF22+PNGR!AF22+Tump!AF22</f>
        <v>0</v>
      </c>
      <c r="V24" s="243">
        <f>Hub!AG22+Gawadar!AG22+Turbat!AG22+PNGR!AG22+Tump!AG22</f>
        <v>0</v>
      </c>
      <c r="W24" s="243">
        <f>Hub!AH22+Gawadar!AH22+Turbat!AH22+PNGR!AH22+Tump!AH22</f>
        <v>0</v>
      </c>
      <c r="X24" s="243">
        <f>Hub!AI22+Gawadar!AI22+Turbat!AI22+PNGR!AI22+Tump!AI22</f>
        <v>0</v>
      </c>
      <c r="Y24" s="243">
        <f>Hub!AJ22+Gawadar!AJ22+Turbat!AJ22+PNGR!AJ22+Tump!AJ22</f>
        <v>0</v>
      </c>
      <c r="Z24" s="243">
        <f>Hub!AK22+Gawadar!AK22+Turbat!AK22+PNGR!AK22+Tump!AK22</f>
        <v>0</v>
      </c>
      <c r="AA24" s="243">
        <f>Hub!AL22+Gawadar!AL22+Turbat!AL22+PNGR!AL22+Tump!AL22</f>
        <v>0</v>
      </c>
      <c r="AB24" s="243">
        <f>Hub!AM22+Gawadar!AM22+Turbat!AM22+PNGR!AM22+Tump!AM22</f>
        <v>0</v>
      </c>
      <c r="AC24" s="243">
        <f>Hub!AN22+Gawadar!AN22+Turbat!AN22+PNGR!AN22+Tump!AN22</f>
        <v>0</v>
      </c>
      <c r="AD24" s="243">
        <f>Hub!AO22+Gawadar!AO22+Turbat!AO22+PNGR!AO22+Tump!AO22</f>
        <v>0</v>
      </c>
      <c r="AE24" s="243">
        <f>Hub!AP22+Gawadar!AP22+Turbat!AP22+PNGR!AP22+Tump!AP22</f>
        <v>0</v>
      </c>
      <c r="AF24" s="243">
        <f>Hub!AQ22+Gawadar!AQ22+Turbat!AQ22+PNGR!AQ22+Tump!AQ22</f>
        <v>0</v>
      </c>
      <c r="AG24" s="243">
        <f>Hub!AR22+Gawadar!AR22+Turbat!AR22+PNGR!AR22+Tump!AR22</f>
        <v>0</v>
      </c>
      <c r="AH24" s="249">
        <f t="shared" si="2"/>
        <v>0</v>
      </c>
      <c r="AJ24" s="250">
        <f t="shared" ref="AJ24:BN24" si="21">+C24*$B$24</f>
        <v>0</v>
      </c>
      <c r="AK24" s="251">
        <f t="shared" si="21"/>
        <v>0</v>
      </c>
      <c r="AL24" s="252">
        <f t="shared" si="21"/>
        <v>0</v>
      </c>
      <c r="AM24" s="251">
        <f t="shared" si="21"/>
        <v>0</v>
      </c>
      <c r="AN24" s="252">
        <f t="shared" si="21"/>
        <v>0</v>
      </c>
      <c r="AO24" s="251">
        <f t="shared" si="21"/>
        <v>0</v>
      </c>
      <c r="AP24" s="252">
        <f t="shared" si="21"/>
        <v>0</v>
      </c>
      <c r="AQ24" s="251">
        <f t="shared" si="21"/>
        <v>0</v>
      </c>
      <c r="AR24" s="252">
        <f t="shared" si="21"/>
        <v>0</v>
      </c>
      <c r="AS24" s="251">
        <f t="shared" si="21"/>
        <v>0</v>
      </c>
      <c r="AT24" s="252">
        <f t="shared" si="21"/>
        <v>0</v>
      </c>
      <c r="AU24" s="251">
        <f t="shared" si="21"/>
        <v>0</v>
      </c>
      <c r="AV24" s="252">
        <f t="shared" si="21"/>
        <v>0</v>
      </c>
      <c r="AW24" s="251">
        <f t="shared" si="21"/>
        <v>0</v>
      </c>
      <c r="AX24" s="252">
        <f t="shared" si="21"/>
        <v>0</v>
      </c>
      <c r="AY24" s="251">
        <f t="shared" si="21"/>
        <v>0</v>
      </c>
      <c r="AZ24" s="252">
        <f t="shared" si="21"/>
        <v>0</v>
      </c>
      <c r="BA24" s="251">
        <f t="shared" si="21"/>
        <v>0</v>
      </c>
      <c r="BB24" s="252">
        <f t="shared" si="21"/>
        <v>0</v>
      </c>
      <c r="BC24" s="251">
        <f t="shared" si="21"/>
        <v>0</v>
      </c>
      <c r="BD24" s="252">
        <f t="shared" si="21"/>
        <v>0</v>
      </c>
      <c r="BE24" s="251">
        <f t="shared" si="21"/>
        <v>0</v>
      </c>
      <c r="BF24" s="252">
        <f t="shared" si="21"/>
        <v>0</v>
      </c>
      <c r="BG24" s="251">
        <f t="shared" si="21"/>
        <v>0</v>
      </c>
      <c r="BH24" s="252">
        <f t="shared" si="21"/>
        <v>0</v>
      </c>
      <c r="BI24" s="251">
        <f t="shared" si="21"/>
        <v>0</v>
      </c>
      <c r="BJ24" s="252">
        <f t="shared" si="21"/>
        <v>0</v>
      </c>
      <c r="BK24" s="251">
        <f t="shared" si="21"/>
        <v>0</v>
      </c>
      <c r="BL24" s="252">
        <f t="shared" si="21"/>
        <v>0</v>
      </c>
      <c r="BM24" s="252">
        <f t="shared" si="21"/>
        <v>0</v>
      </c>
      <c r="BN24" s="251">
        <f t="shared" si="21"/>
        <v>0</v>
      </c>
      <c r="BO24" s="253">
        <f t="shared" si="4"/>
        <v>0</v>
      </c>
      <c r="BQ24" s="218"/>
    </row>
    <row r="25" ht="15.75" customHeight="1">
      <c r="A25" s="256" t="s">
        <v>42</v>
      </c>
      <c r="B25" s="121">
        <v>0.78</v>
      </c>
      <c r="C25" s="243">
        <f>Hub!N23+Gawadar!N23+Turbat!N23+PNGR!N23+Tump!N23</f>
        <v>0</v>
      </c>
      <c r="D25" s="243">
        <f>Hub!O23+Gawadar!O23+Turbat!O23+PNGR!O23+Tump!O23</f>
        <v>0</v>
      </c>
      <c r="E25" s="243">
        <f>Hub!P23+Gawadar!P23+Turbat!P23+PNGR!P23+Tump!P23</f>
        <v>0</v>
      </c>
      <c r="F25" s="243">
        <f>Hub!Q23+Gawadar!Q23+Turbat!Q23+PNGR!Q23+Tump!Q23</f>
        <v>0</v>
      </c>
      <c r="G25" s="243">
        <f>Hub!R23+Gawadar!R23+Turbat!R23+PNGR!R23+Tump!R23</f>
        <v>0</v>
      </c>
      <c r="H25" s="243">
        <f>Hub!S23+Gawadar!S23+Turbat!S23+PNGR!S23+Tump!S23</f>
        <v>0</v>
      </c>
      <c r="I25" s="243">
        <f>Hub!T23+Gawadar!T23+Turbat!T23+PNGR!T23+Tump!T23</f>
        <v>0</v>
      </c>
      <c r="J25" s="243">
        <f>Hub!U23+Gawadar!U23+Turbat!U23+PNGR!U23+Tump!U23</f>
        <v>0</v>
      </c>
      <c r="K25" s="243">
        <f>Hub!V23+Gawadar!V23+Turbat!V23+PNGR!V23+Tump!V23</f>
        <v>0</v>
      </c>
      <c r="L25" s="243">
        <f>Hub!W23+Gawadar!W23+Turbat!W23+PNGR!W23+Tump!W23</f>
        <v>0</v>
      </c>
      <c r="M25" s="243">
        <f>Hub!X23+Gawadar!X23+Turbat!X23+PNGR!X23+Tump!X23</f>
        <v>0</v>
      </c>
      <c r="N25" s="243">
        <f>Hub!Y23+Gawadar!Y23+Turbat!Y23+PNGR!Y23+Tump!Y23</f>
        <v>0</v>
      </c>
      <c r="O25" s="243">
        <f>Hub!Z23+Gawadar!Z23+Turbat!Z23+PNGR!Z23+Tump!Z23</f>
        <v>0</v>
      </c>
      <c r="P25" s="243">
        <f>Hub!AA23+Gawadar!AA23+Turbat!AA23+PNGR!AA23+Tump!AA23</f>
        <v>0</v>
      </c>
      <c r="Q25" s="243">
        <f>Hub!AB23+Gawadar!AB23+Turbat!AB23+PNGR!AB23+Tump!AB23</f>
        <v>0</v>
      </c>
      <c r="R25" s="243">
        <f>Hub!AC23+Gawadar!AC23+Turbat!AC23+PNGR!AC23+Tump!AC23</f>
        <v>0</v>
      </c>
      <c r="S25" s="243">
        <f>Hub!AD23+Gawadar!AD23+Turbat!AD23+PNGR!AD23+Tump!AD23</f>
        <v>0</v>
      </c>
      <c r="T25" s="243">
        <f>Hub!AE23+Gawadar!AE23+Turbat!AE23+PNGR!AE23+Tump!AE23</f>
        <v>0</v>
      </c>
      <c r="U25" s="243">
        <f>Hub!AF23+Gawadar!AF23+Turbat!AF23+PNGR!AF23+Tump!AF23</f>
        <v>0</v>
      </c>
      <c r="V25" s="243">
        <f>Hub!AG23+Gawadar!AG23+Turbat!AG23+PNGR!AG23+Tump!AG23</f>
        <v>0</v>
      </c>
      <c r="W25" s="243">
        <f>Hub!AH23+Gawadar!AH23+Turbat!AH23+PNGR!AH23+Tump!AH23</f>
        <v>0</v>
      </c>
      <c r="X25" s="243">
        <f>Hub!AI23+Gawadar!AI23+Turbat!AI23+PNGR!AI23+Tump!AI23</f>
        <v>0</v>
      </c>
      <c r="Y25" s="243">
        <f>Hub!AJ23+Gawadar!AJ23+Turbat!AJ23+PNGR!AJ23+Tump!AJ23</f>
        <v>0</v>
      </c>
      <c r="Z25" s="243">
        <f>Hub!AK23+Gawadar!AK23+Turbat!AK23+PNGR!AK23+Tump!AK23</f>
        <v>0</v>
      </c>
      <c r="AA25" s="243">
        <f>Hub!AL23+Gawadar!AL23+Turbat!AL23+PNGR!AL23+Tump!AL23</f>
        <v>0</v>
      </c>
      <c r="AB25" s="243">
        <f>Hub!AM23+Gawadar!AM23+Turbat!AM23+PNGR!AM23+Tump!AM23</f>
        <v>0</v>
      </c>
      <c r="AC25" s="243">
        <f>Hub!AN23+Gawadar!AN23+Turbat!AN23+PNGR!AN23+Tump!AN23</f>
        <v>0</v>
      </c>
      <c r="AD25" s="243">
        <f>Hub!AO23+Gawadar!AO23+Turbat!AO23+PNGR!AO23+Tump!AO23</f>
        <v>0</v>
      </c>
      <c r="AE25" s="243">
        <f>Hub!AP23+Gawadar!AP23+Turbat!AP23+PNGR!AP23+Tump!AP23</f>
        <v>0</v>
      </c>
      <c r="AF25" s="243">
        <f>Hub!AQ23+Gawadar!AQ23+Turbat!AQ23+PNGR!AQ23+Tump!AQ23</f>
        <v>0</v>
      </c>
      <c r="AG25" s="243">
        <f>Hub!AR23+Gawadar!AR23+Turbat!AR23+PNGR!AR23+Tump!AR23</f>
        <v>0</v>
      </c>
      <c r="AH25" s="249">
        <f t="shared" si="2"/>
        <v>0</v>
      </c>
      <c r="AJ25" s="250">
        <f t="shared" ref="AJ25:BN25" si="22">+C25*$B$25</f>
        <v>0</v>
      </c>
      <c r="AK25" s="251">
        <f t="shared" si="22"/>
        <v>0</v>
      </c>
      <c r="AL25" s="252">
        <f t="shared" si="22"/>
        <v>0</v>
      </c>
      <c r="AM25" s="251">
        <f t="shared" si="22"/>
        <v>0</v>
      </c>
      <c r="AN25" s="252">
        <f t="shared" si="22"/>
        <v>0</v>
      </c>
      <c r="AO25" s="251">
        <f t="shared" si="22"/>
        <v>0</v>
      </c>
      <c r="AP25" s="252">
        <f t="shared" si="22"/>
        <v>0</v>
      </c>
      <c r="AQ25" s="251">
        <f t="shared" si="22"/>
        <v>0</v>
      </c>
      <c r="AR25" s="252">
        <f t="shared" si="22"/>
        <v>0</v>
      </c>
      <c r="AS25" s="251">
        <f t="shared" si="22"/>
        <v>0</v>
      </c>
      <c r="AT25" s="252">
        <f t="shared" si="22"/>
        <v>0</v>
      </c>
      <c r="AU25" s="251">
        <f t="shared" si="22"/>
        <v>0</v>
      </c>
      <c r="AV25" s="252">
        <f t="shared" si="22"/>
        <v>0</v>
      </c>
      <c r="AW25" s="251">
        <f t="shared" si="22"/>
        <v>0</v>
      </c>
      <c r="AX25" s="252">
        <f t="shared" si="22"/>
        <v>0</v>
      </c>
      <c r="AY25" s="251">
        <f t="shared" si="22"/>
        <v>0</v>
      </c>
      <c r="AZ25" s="252">
        <f t="shared" si="22"/>
        <v>0</v>
      </c>
      <c r="BA25" s="251">
        <f t="shared" si="22"/>
        <v>0</v>
      </c>
      <c r="BB25" s="252">
        <f t="shared" si="22"/>
        <v>0</v>
      </c>
      <c r="BC25" s="251">
        <f t="shared" si="22"/>
        <v>0</v>
      </c>
      <c r="BD25" s="252">
        <f t="shared" si="22"/>
        <v>0</v>
      </c>
      <c r="BE25" s="251">
        <f t="shared" si="22"/>
        <v>0</v>
      </c>
      <c r="BF25" s="252">
        <f t="shared" si="22"/>
        <v>0</v>
      </c>
      <c r="BG25" s="251">
        <f t="shared" si="22"/>
        <v>0</v>
      </c>
      <c r="BH25" s="252">
        <f t="shared" si="22"/>
        <v>0</v>
      </c>
      <c r="BI25" s="251">
        <f t="shared" si="22"/>
        <v>0</v>
      </c>
      <c r="BJ25" s="252">
        <f t="shared" si="22"/>
        <v>0</v>
      </c>
      <c r="BK25" s="251">
        <f t="shared" si="22"/>
        <v>0</v>
      </c>
      <c r="BL25" s="252">
        <f t="shared" si="22"/>
        <v>0</v>
      </c>
      <c r="BM25" s="252">
        <f t="shared" si="22"/>
        <v>0</v>
      </c>
      <c r="BN25" s="251">
        <f t="shared" si="22"/>
        <v>0</v>
      </c>
      <c r="BO25" s="253">
        <f t="shared" si="4"/>
        <v>0</v>
      </c>
      <c r="BQ25" s="218"/>
    </row>
    <row r="26" ht="15.75" customHeight="1">
      <c r="A26" s="257" t="s">
        <v>43</v>
      </c>
      <c r="B26" s="121">
        <v>1.5</v>
      </c>
      <c r="C26" s="243">
        <f>Hub!N24+Gawadar!N24+Turbat!N24+PNGR!N24+Tump!N24</f>
        <v>0</v>
      </c>
      <c r="D26" s="243">
        <f>Hub!O24+Gawadar!O24+Turbat!O24+PNGR!O24+Tump!O24</f>
        <v>0</v>
      </c>
      <c r="E26" s="243">
        <f>Hub!P24+Gawadar!P24+Turbat!P24+PNGR!P24+Tump!P24</f>
        <v>0</v>
      </c>
      <c r="F26" s="243">
        <f>Hub!Q24+Gawadar!Q24+Turbat!Q24+PNGR!Q24+Tump!Q24</f>
        <v>0</v>
      </c>
      <c r="G26" s="243">
        <f>Hub!R24+Gawadar!R24+Turbat!R24+PNGR!R24+Tump!R24</f>
        <v>0</v>
      </c>
      <c r="H26" s="243">
        <f>Hub!S24+Gawadar!S24+Turbat!S24+PNGR!S24+Tump!S24</f>
        <v>0</v>
      </c>
      <c r="I26" s="243">
        <f>Hub!T24+Gawadar!T24+Turbat!T24+PNGR!T24+Tump!T24</f>
        <v>0</v>
      </c>
      <c r="J26" s="243">
        <f>Hub!U24+Gawadar!U24+Turbat!U24+PNGR!U24+Tump!U24</f>
        <v>0</v>
      </c>
      <c r="K26" s="243">
        <f>Hub!V24+Gawadar!V24+Turbat!V24+PNGR!V24+Tump!V24</f>
        <v>0</v>
      </c>
      <c r="L26" s="243">
        <f>Hub!W24+Gawadar!W24+Turbat!W24+PNGR!W24+Tump!W24</f>
        <v>0</v>
      </c>
      <c r="M26" s="243">
        <f>Hub!X24+Gawadar!X24+Turbat!X24+PNGR!X24+Tump!X24</f>
        <v>0</v>
      </c>
      <c r="N26" s="243">
        <f>Hub!Y24+Gawadar!Y24+Turbat!Y24+PNGR!Y24+Tump!Y24</f>
        <v>0</v>
      </c>
      <c r="O26" s="243">
        <f>Hub!Z24+Gawadar!Z24+Turbat!Z24+PNGR!Z24+Tump!Z24</f>
        <v>0</v>
      </c>
      <c r="P26" s="243">
        <f>Hub!AA24+Gawadar!AA24+Turbat!AA24+PNGR!AA24+Tump!AA24</f>
        <v>0</v>
      </c>
      <c r="Q26" s="243">
        <f>Hub!AB24+Gawadar!AB24+Turbat!AB24+PNGR!AB24+Tump!AB24</f>
        <v>0</v>
      </c>
      <c r="R26" s="243">
        <f>Hub!AC24+Gawadar!AC24+Turbat!AC24+PNGR!AC24+Tump!AC24</f>
        <v>0</v>
      </c>
      <c r="S26" s="243">
        <f>Hub!AD24+Gawadar!AD24+Turbat!AD24+PNGR!AD24+Tump!AD24</f>
        <v>0</v>
      </c>
      <c r="T26" s="243">
        <f>Hub!AE24+Gawadar!AE24+Turbat!AE24+PNGR!AE24+Tump!AE24</f>
        <v>0</v>
      </c>
      <c r="U26" s="243">
        <f>Hub!AF24+Gawadar!AF24+Turbat!AF24+PNGR!AF24+Tump!AF24</f>
        <v>0</v>
      </c>
      <c r="V26" s="243">
        <f>Hub!AG24+Gawadar!AG24+Turbat!AG24+PNGR!AG24+Tump!AG24</f>
        <v>0</v>
      </c>
      <c r="W26" s="243">
        <f>Hub!AH24+Gawadar!AH24+Turbat!AH24+PNGR!AH24+Tump!AH24</f>
        <v>0</v>
      </c>
      <c r="X26" s="243">
        <f>Hub!AI24+Gawadar!AI24+Turbat!AI24+PNGR!AI24+Tump!AI24</f>
        <v>0</v>
      </c>
      <c r="Y26" s="243">
        <f>Hub!AJ24+Gawadar!AJ24+Turbat!AJ24+PNGR!AJ24+Tump!AJ24</f>
        <v>0</v>
      </c>
      <c r="Z26" s="243">
        <f>Hub!AK24+Gawadar!AK24+Turbat!AK24+PNGR!AK24+Tump!AK24</f>
        <v>0</v>
      </c>
      <c r="AA26" s="243">
        <f>Hub!AL24+Gawadar!AL24+Turbat!AL24+PNGR!AL24+Tump!AL24</f>
        <v>0</v>
      </c>
      <c r="AB26" s="243">
        <f>Hub!AM24+Gawadar!AM24+Turbat!AM24+PNGR!AM24+Tump!AM24</f>
        <v>0</v>
      </c>
      <c r="AC26" s="243">
        <f>Hub!AN24+Gawadar!AN24+Turbat!AN24+PNGR!AN24+Tump!AN24</f>
        <v>0</v>
      </c>
      <c r="AD26" s="243">
        <f>Hub!AO24+Gawadar!AO24+Turbat!AO24+PNGR!AO24+Tump!AO24</f>
        <v>0</v>
      </c>
      <c r="AE26" s="243">
        <f>Hub!AP24+Gawadar!AP24+Turbat!AP24+PNGR!AP24+Tump!AP24</f>
        <v>0</v>
      </c>
      <c r="AF26" s="243">
        <f>Hub!AQ24+Gawadar!AQ24+Turbat!AQ24+PNGR!AQ24+Tump!AQ24</f>
        <v>0</v>
      </c>
      <c r="AG26" s="243">
        <f>Hub!AR24+Gawadar!AR24+Turbat!AR24+PNGR!AR24+Tump!AR24</f>
        <v>0</v>
      </c>
      <c r="AH26" s="249">
        <f t="shared" si="2"/>
        <v>0</v>
      </c>
      <c r="AJ26" s="250">
        <f t="shared" ref="AJ26:BN26" si="23">+C26*$B$26</f>
        <v>0</v>
      </c>
      <c r="AK26" s="251">
        <f t="shared" si="23"/>
        <v>0</v>
      </c>
      <c r="AL26" s="252">
        <f t="shared" si="23"/>
        <v>0</v>
      </c>
      <c r="AM26" s="251">
        <f t="shared" si="23"/>
        <v>0</v>
      </c>
      <c r="AN26" s="252">
        <f t="shared" si="23"/>
        <v>0</v>
      </c>
      <c r="AO26" s="251">
        <f t="shared" si="23"/>
        <v>0</v>
      </c>
      <c r="AP26" s="252">
        <f t="shared" si="23"/>
        <v>0</v>
      </c>
      <c r="AQ26" s="251">
        <f t="shared" si="23"/>
        <v>0</v>
      </c>
      <c r="AR26" s="252">
        <f t="shared" si="23"/>
        <v>0</v>
      </c>
      <c r="AS26" s="251">
        <f t="shared" si="23"/>
        <v>0</v>
      </c>
      <c r="AT26" s="252">
        <f t="shared" si="23"/>
        <v>0</v>
      </c>
      <c r="AU26" s="251">
        <f t="shared" si="23"/>
        <v>0</v>
      </c>
      <c r="AV26" s="252">
        <f t="shared" si="23"/>
        <v>0</v>
      </c>
      <c r="AW26" s="251">
        <f t="shared" si="23"/>
        <v>0</v>
      </c>
      <c r="AX26" s="252">
        <f t="shared" si="23"/>
        <v>0</v>
      </c>
      <c r="AY26" s="251">
        <f t="shared" si="23"/>
        <v>0</v>
      </c>
      <c r="AZ26" s="252">
        <f t="shared" si="23"/>
        <v>0</v>
      </c>
      <c r="BA26" s="251">
        <f t="shared" si="23"/>
        <v>0</v>
      </c>
      <c r="BB26" s="252">
        <f t="shared" si="23"/>
        <v>0</v>
      </c>
      <c r="BC26" s="251">
        <f t="shared" si="23"/>
        <v>0</v>
      </c>
      <c r="BD26" s="252">
        <f t="shared" si="23"/>
        <v>0</v>
      </c>
      <c r="BE26" s="251">
        <f t="shared" si="23"/>
        <v>0</v>
      </c>
      <c r="BF26" s="252">
        <f t="shared" si="23"/>
        <v>0</v>
      </c>
      <c r="BG26" s="251">
        <f t="shared" si="23"/>
        <v>0</v>
      </c>
      <c r="BH26" s="252">
        <f t="shared" si="23"/>
        <v>0</v>
      </c>
      <c r="BI26" s="251">
        <f t="shared" si="23"/>
        <v>0</v>
      </c>
      <c r="BJ26" s="252">
        <f t="shared" si="23"/>
        <v>0</v>
      </c>
      <c r="BK26" s="251">
        <f t="shared" si="23"/>
        <v>0</v>
      </c>
      <c r="BL26" s="252">
        <f t="shared" si="23"/>
        <v>0</v>
      </c>
      <c r="BM26" s="252">
        <f t="shared" si="23"/>
        <v>0</v>
      </c>
      <c r="BN26" s="251">
        <f t="shared" si="23"/>
        <v>0</v>
      </c>
      <c r="BO26" s="253">
        <f t="shared" si="4"/>
        <v>0</v>
      </c>
      <c r="BQ26" s="218"/>
    </row>
    <row r="27" ht="15.75" customHeight="1">
      <c r="A27" s="257" t="s">
        <v>44</v>
      </c>
      <c r="B27" s="121">
        <v>1.5</v>
      </c>
      <c r="C27" s="243">
        <f>Hub!N25+Gawadar!N25+Turbat!N25+PNGR!N25+Tump!N25</f>
        <v>0</v>
      </c>
      <c r="D27" s="243">
        <f>Hub!O25+Gawadar!O25+Turbat!O25+PNGR!O25+Tump!O25</f>
        <v>0</v>
      </c>
      <c r="E27" s="243">
        <f>Hub!P25+Gawadar!P25+Turbat!P25+PNGR!P25+Tump!P25</f>
        <v>0</v>
      </c>
      <c r="F27" s="243">
        <f>Hub!Q25+Gawadar!Q25+Turbat!Q25+PNGR!Q25+Tump!Q25</f>
        <v>0</v>
      </c>
      <c r="G27" s="243">
        <f>Hub!R25+Gawadar!R25+Turbat!R25+PNGR!R25+Tump!R25</f>
        <v>0</v>
      </c>
      <c r="H27" s="243">
        <f>Hub!S25+Gawadar!S25+Turbat!S25+PNGR!S25+Tump!S25</f>
        <v>0</v>
      </c>
      <c r="I27" s="243">
        <f>Hub!T25+Gawadar!T25+Turbat!T25+PNGR!T25+Tump!T25</f>
        <v>0</v>
      </c>
      <c r="J27" s="243">
        <f>Hub!U25+Gawadar!U25+Turbat!U25+PNGR!U25+Tump!U25</f>
        <v>0</v>
      </c>
      <c r="K27" s="243">
        <f>Hub!V25+Gawadar!V25+Turbat!V25+PNGR!V25+Tump!V25</f>
        <v>0</v>
      </c>
      <c r="L27" s="243">
        <f>Hub!W25+Gawadar!W25+Turbat!W25+PNGR!W25+Tump!W25</f>
        <v>0</v>
      </c>
      <c r="M27" s="243">
        <f>Hub!X25+Gawadar!X25+Turbat!X25+PNGR!X25+Tump!X25</f>
        <v>0</v>
      </c>
      <c r="N27" s="243">
        <f>Hub!Y25+Gawadar!Y25+Turbat!Y25+PNGR!Y25+Tump!Y25</f>
        <v>0</v>
      </c>
      <c r="O27" s="243">
        <f>Hub!Z25+Gawadar!Z25+Turbat!Z25+PNGR!Z25+Tump!Z25</f>
        <v>0</v>
      </c>
      <c r="P27" s="243">
        <f>Hub!AA25+Gawadar!AA25+Turbat!AA25+PNGR!AA25+Tump!AA25</f>
        <v>0</v>
      </c>
      <c r="Q27" s="243">
        <f>Hub!AB25+Gawadar!AB25+Turbat!AB25+PNGR!AB25+Tump!AB25</f>
        <v>0</v>
      </c>
      <c r="R27" s="243">
        <f>Hub!AC25+Gawadar!AC25+Turbat!AC25+PNGR!AC25+Tump!AC25</f>
        <v>0</v>
      </c>
      <c r="S27" s="243">
        <f>Hub!AD25+Gawadar!AD25+Turbat!AD25+PNGR!AD25+Tump!AD25</f>
        <v>0</v>
      </c>
      <c r="T27" s="243">
        <f>Hub!AE25+Gawadar!AE25+Turbat!AE25+PNGR!AE25+Tump!AE25</f>
        <v>0</v>
      </c>
      <c r="U27" s="243">
        <f>Hub!AF25+Gawadar!AF25+Turbat!AF25+PNGR!AF25+Tump!AF25</f>
        <v>0</v>
      </c>
      <c r="V27" s="243">
        <f>Hub!AG25+Gawadar!AG25+Turbat!AG25+PNGR!AG25+Tump!AG25</f>
        <v>0</v>
      </c>
      <c r="W27" s="243">
        <f>Hub!AH25+Gawadar!AH25+Turbat!AH25+PNGR!AH25+Tump!AH25</f>
        <v>0</v>
      </c>
      <c r="X27" s="243">
        <f>Hub!AI25+Gawadar!AI25+Turbat!AI25+PNGR!AI25+Tump!AI25</f>
        <v>0</v>
      </c>
      <c r="Y27" s="243">
        <f>Hub!AJ25+Gawadar!AJ25+Turbat!AJ25+PNGR!AJ25+Tump!AJ25</f>
        <v>0</v>
      </c>
      <c r="Z27" s="243">
        <f>Hub!AK25+Gawadar!AK25+Turbat!AK25+PNGR!AK25+Tump!AK25</f>
        <v>0</v>
      </c>
      <c r="AA27" s="243">
        <f>Hub!AL25+Gawadar!AL25+Turbat!AL25+PNGR!AL25+Tump!AL25</f>
        <v>0</v>
      </c>
      <c r="AB27" s="243">
        <f>Hub!AM25+Gawadar!AM25+Turbat!AM25+PNGR!AM25+Tump!AM25</f>
        <v>0</v>
      </c>
      <c r="AC27" s="243">
        <f>Hub!AN25+Gawadar!AN25+Turbat!AN25+PNGR!AN25+Tump!AN25</f>
        <v>0</v>
      </c>
      <c r="AD27" s="243">
        <f>Hub!AO25+Gawadar!AO25+Turbat!AO25+PNGR!AO25+Tump!AO25</f>
        <v>0</v>
      </c>
      <c r="AE27" s="243">
        <f>Hub!AP25+Gawadar!AP25+Turbat!AP25+PNGR!AP25+Tump!AP25</f>
        <v>0</v>
      </c>
      <c r="AF27" s="243">
        <f>Hub!AQ25+Gawadar!AQ25+Turbat!AQ25+PNGR!AQ25+Tump!AQ25</f>
        <v>0</v>
      </c>
      <c r="AG27" s="243">
        <f>Hub!AR25+Gawadar!AR25+Turbat!AR25+PNGR!AR25+Tump!AR25</f>
        <v>0</v>
      </c>
      <c r="AH27" s="249">
        <f t="shared" si="2"/>
        <v>0</v>
      </c>
      <c r="AJ27" s="250">
        <f t="shared" ref="AJ27:BN27" si="24">+C27*$B$27</f>
        <v>0</v>
      </c>
      <c r="AK27" s="251">
        <f t="shared" si="24"/>
        <v>0</v>
      </c>
      <c r="AL27" s="252">
        <f t="shared" si="24"/>
        <v>0</v>
      </c>
      <c r="AM27" s="251">
        <f t="shared" si="24"/>
        <v>0</v>
      </c>
      <c r="AN27" s="252">
        <f t="shared" si="24"/>
        <v>0</v>
      </c>
      <c r="AO27" s="251">
        <f t="shared" si="24"/>
        <v>0</v>
      </c>
      <c r="AP27" s="252">
        <f t="shared" si="24"/>
        <v>0</v>
      </c>
      <c r="AQ27" s="251">
        <f t="shared" si="24"/>
        <v>0</v>
      </c>
      <c r="AR27" s="252">
        <f t="shared" si="24"/>
        <v>0</v>
      </c>
      <c r="AS27" s="251">
        <f t="shared" si="24"/>
        <v>0</v>
      </c>
      <c r="AT27" s="252">
        <f t="shared" si="24"/>
        <v>0</v>
      </c>
      <c r="AU27" s="251">
        <f t="shared" si="24"/>
        <v>0</v>
      </c>
      <c r="AV27" s="252">
        <f t="shared" si="24"/>
        <v>0</v>
      </c>
      <c r="AW27" s="251">
        <f t="shared" si="24"/>
        <v>0</v>
      </c>
      <c r="AX27" s="252">
        <f t="shared" si="24"/>
        <v>0</v>
      </c>
      <c r="AY27" s="251">
        <f t="shared" si="24"/>
        <v>0</v>
      </c>
      <c r="AZ27" s="252">
        <f t="shared" si="24"/>
        <v>0</v>
      </c>
      <c r="BA27" s="251">
        <f t="shared" si="24"/>
        <v>0</v>
      </c>
      <c r="BB27" s="252">
        <f t="shared" si="24"/>
        <v>0</v>
      </c>
      <c r="BC27" s="251">
        <f t="shared" si="24"/>
        <v>0</v>
      </c>
      <c r="BD27" s="252">
        <f t="shared" si="24"/>
        <v>0</v>
      </c>
      <c r="BE27" s="251">
        <f t="shared" si="24"/>
        <v>0</v>
      </c>
      <c r="BF27" s="252">
        <f t="shared" si="24"/>
        <v>0</v>
      </c>
      <c r="BG27" s="251">
        <f t="shared" si="24"/>
        <v>0</v>
      </c>
      <c r="BH27" s="252">
        <f t="shared" si="24"/>
        <v>0</v>
      </c>
      <c r="BI27" s="251">
        <f t="shared" si="24"/>
        <v>0</v>
      </c>
      <c r="BJ27" s="252">
        <f t="shared" si="24"/>
        <v>0</v>
      </c>
      <c r="BK27" s="251">
        <f t="shared" si="24"/>
        <v>0</v>
      </c>
      <c r="BL27" s="252">
        <f t="shared" si="24"/>
        <v>0</v>
      </c>
      <c r="BM27" s="252">
        <f t="shared" si="24"/>
        <v>0</v>
      </c>
      <c r="BN27" s="251">
        <f t="shared" si="24"/>
        <v>0</v>
      </c>
      <c r="BO27" s="253">
        <f t="shared" si="4"/>
        <v>0</v>
      </c>
      <c r="BQ27" s="218"/>
    </row>
    <row r="28" ht="15.75" customHeight="1">
      <c r="A28" s="257" t="s">
        <v>45</v>
      </c>
      <c r="B28" s="121">
        <v>1.5</v>
      </c>
      <c r="C28" s="243">
        <f>Hub!N26+Gawadar!N26+Turbat!N26+PNGR!N26+Tump!N26</f>
        <v>0</v>
      </c>
      <c r="D28" s="243">
        <f>Hub!O26+Gawadar!O26+Turbat!O26+PNGR!O26+Tump!O26</f>
        <v>0</v>
      </c>
      <c r="E28" s="243">
        <f>Hub!P26+Gawadar!P26+Turbat!P26+PNGR!P26+Tump!P26</f>
        <v>0</v>
      </c>
      <c r="F28" s="243">
        <f>Hub!Q26+Gawadar!Q26+Turbat!Q26+PNGR!Q26+Tump!Q26</f>
        <v>0</v>
      </c>
      <c r="G28" s="243">
        <f>Hub!R26+Gawadar!R26+Turbat!R26+PNGR!R26+Tump!R26</f>
        <v>0</v>
      </c>
      <c r="H28" s="243">
        <f>Hub!S26+Gawadar!S26+Turbat!S26+PNGR!S26+Tump!S26</f>
        <v>0</v>
      </c>
      <c r="I28" s="243">
        <f>Hub!T26+Gawadar!T26+Turbat!T26+PNGR!T26+Tump!T26</f>
        <v>0</v>
      </c>
      <c r="J28" s="243">
        <f>Hub!U26+Gawadar!U26+Turbat!U26+PNGR!U26+Tump!U26</f>
        <v>0</v>
      </c>
      <c r="K28" s="243">
        <f>Hub!V26+Gawadar!V26+Turbat!V26+PNGR!V26+Tump!V26</f>
        <v>0</v>
      </c>
      <c r="L28" s="243">
        <f>Hub!W26+Gawadar!W26+Turbat!W26+PNGR!W26+Tump!W26</f>
        <v>0</v>
      </c>
      <c r="M28" s="243">
        <f>Hub!X26+Gawadar!X26+Turbat!X26+PNGR!X26+Tump!X26</f>
        <v>0</v>
      </c>
      <c r="N28" s="243">
        <f>Hub!Y26+Gawadar!Y26+Turbat!Y26+PNGR!Y26+Tump!Y26</f>
        <v>0</v>
      </c>
      <c r="O28" s="243">
        <f>Hub!Z26+Gawadar!Z26+Turbat!Z26+PNGR!Z26+Tump!Z26</f>
        <v>0</v>
      </c>
      <c r="P28" s="243">
        <f>Hub!AA26+Gawadar!AA26+Turbat!AA26+PNGR!AA26+Tump!AA26</f>
        <v>0</v>
      </c>
      <c r="Q28" s="243">
        <f>Hub!AB26+Gawadar!AB26+Turbat!AB26+PNGR!AB26+Tump!AB26</f>
        <v>0</v>
      </c>
      <c r="R28" s="243">
        <f>Hub!AC26+Gawadar!AC26+Turbat!AC26+PNGR!AC26+Tump!AC26</f>
        <v>0</v>
      </c>
      <c r="S28" s="243">
        <f>Hub!AD26+Gawadar!AD26+Turbat!AD26+PNGR!AD26+Tump!AD26</f>
        <v>0</v>
      </c>
      <c r="T28" s="243">
        <f>Hub!AE26+Gawadar!AE26+Turbat!AE26+PNGR!AE26+Tump!AE26</f>
        <v>0</v>
      </c>
      <c r="U28" s="243">
        <f>Hub!AF26+Gawadar!AF26+Turbat!AF26+PNGR!AF26+Tump!AF26</f>
        <v>0</v>
      </c>
      <c r="V28" s="243">
        <f>Hub!AG26+Gawadar!AG26+Turbat!AG26+PNGR!AG26+Tump!AG26</f>
        <v>0</v>
      </c>
      <c r="W28" s="243">
        <f>Hub!AH26+Gawadar!AH26+Turbat!AH26+PNGR!AH26+Tump!AH26</f>
        <v>0</v>
      </c>
      <c r="X28" s="243">
        <f>Hub!AI26+Gawadar!AI26+Turbat!AI26+PNGR!AI26+Tump!AI26</f>
        <v>0</v>
      </c>
      <c r="Y28" s="243">
        <f>Hub!AJ26+Gawadar!AJ26+Turbat!AJ26+PNGR!AJ26+Tump!AJ26</f>
        <v>0</v>
      </c>
      <c r="Z28" s="243">
        <f>Hub!AK26+Gawadar!AK26+Turbat!AK26+PNGR!AK26+Tump!AK26</f>
        <v>0</v>
      </c>
      <c r="AA28" s="243">
        <f>Hub!AL26+Gawadar!AL26+Turbat!AL26+PNGR!AL26+Tump!AL26</f>
        <v>0</v>
      </c>
      <c r="AB28" s="243">
        <f>Hub!AM26+Gawadar!AM26+Turbat!AM26+PNGR!AM26+Tump!AM26</f>
        <v>0</v>
      </c>
      <c r="AC28" s="243">
        <f>Hub!AN26+Gawadar!AN26+Turbat!AN26+PNGR!AN26+Tump!AN26</f>
        <v>0</v>
      </c>
      <c r="AD28" s="243">
        <f>Hub!AO26+Gawadar!AO26+Turbat!AO26+PNGR!AO26+Tump!AO26</f>
        <v>0</v>
      </c>
      <c r="AE28" s="243">
        <f>Hub!AP26+Gawadar!AP26+Turbat!AP26+PNGR!AP26+Tump!AP26</f>
        <v>0</v>
      </c>
      <c r="AF28" s="243">
        <f>Hub!AQ26+Gawadar!AQ26+Turbat!AQ26+PNGR!AQ26+Tump!AQ26</f>
        <v>0</v>
      </c>
      <c r="AG28" s="243">
        <f>Hub!AR26+Gawadar!AR26+Turbat!AR26+PNGR!AR26+Tump!AR26</f>
        <v>0</v>
      </c>
      <c r="AH28" s="249">
        <f t="shared" si="2"/>
        <v>0</v>
      </c>
      <c r="AJ28" s="250">
        <f t="shared" ref="AJ28:BN28" si="25">+C28*$B$28</f>
        <v>0</v>
      </c>
      <c r="AK28" s="251">
        <f t="shared" si="25"/>
        <v>0</v>
      </c>
      <c r="AL28" s="252">
        <f t="shared" si="25"/>
        <v>0</v>
      </c>
      <c r="AM28" s="251">
        <f t="shared" si="25"/>
        <v>0</v>
      </c>
      <c r="AN28" s="252">
        <f t="shared" si="25"/>
        <v>0</v>
      </c>
      <c r="AO28" s="251">
        <f t="shared" si="25"/>
        <v>0</v>
      </c>
      <c r="AP28" s="252">
        <f t="shared" si="25"/>
        <v>0</v>
      </c>
      <c r="AQ28" s="251">
        <f t="shared" si="25"/>
        <v>0</v>
      </c>
      <c r="AR28" s="252">
        <f t="shared" si="25"/>
        <v>0</v>
      </c>
      <c r="AS28" s="251">
        <f t="shared" si="25"/>
        <v>0</v>
      </c>
      <c r="AT28" s="252">
        <f t="shared" si="25"/>
        <v>0</v>
      </c>
      <c r="AU28" s="251">
        <f t="shared" si="25"/>
        <v>0</v>
      </c>
      <c r="AV28" s="252">
        <f t="shared" si="25"/>
        <v>0</v>
      </c>
      <c r="AW28" s="251">
        <f t="shared" si="25"/>
        <v>0</v>
      </c>
      <c r="AX28" s="252">
        <f t="shared" si="25"/>
        <v>0</v>
      </c>
      <c r="AY28" s="251">
        <f t="shared" si="25"/>
        <v>0</v>
      </c>
      <c r="AZ28" s="252">
        <f t="shared" si="25"/>
        <v>0</v>
      </c>
      <c r="BA28" s="251">
        <f t="shared" si="25"/>
        <v>0</v>
      </c>
      <c r="BB28" s="252">
        <f t="shared" si="25"/>
        <v>0</v>
      </c>
      <c r="BC28" s="251">
        <f t="shared" si="25"/>
        <v>0</v>
      </c>
      <c r="BD28" s="252">
        <f t="shared" si="25"/>
        <v>0</v>
      </c>
      <c r="BE28" s="251">
        <f t="shared" si="25"/>
        <v>0</v>
      </c>
      <c r="BF28" s="252">
        <f t="shared" si="25"/>
        <v>0</v>
      </c>
      <c r="BG28" s="251">
        <f t="shared" si="25"/>
        <v>0</v>
      </c>
      <c r="BH28" s="252">
        <f t="shared" si="25"/>
        <v>0</v>
      </c>
      <c r="BI28" s="251">
        <f t="shared" si="25"/>
        <v>0</v>
      </c>
      <c r="BJ28" s="252">
        <f t="shared" si="25"/>
        <v>0</v>
      </c>
      <c r="BK28" s="251">
        <f t="shared" si="25"/>
        <v>0</v>
      </c>
      <c r="BL28" s="252">
        <f t="shared" si="25"/>
        <v>0</v>
      </c>
      <c r="BM28" s="252">
        <f t="shared" si="25"/>
        <v>0</v>
      </c>
      <c r="BN28" s="251">
        <f t="shared" si="25"/>
        <v>0</v>
      </c>
      <c r="BO28" s="253">
        <f t="shared" si="4"/>
        <v>0</v>
      </c>
      <c r="BQ28" s="218"/>
    </row>
    <row r="29" ht="15.75" customHeight="1">
      <c r="A29" s="257" t="s">
        <v>46</v>
      </c>
      <c r="B29" s="121">
        <v>1.5</v>
      </c>
      <c r="C29" s="243">
        <f>Hub!N27+Gawadar!N27+Turbat!N27+PNGR!N27+Tump!N27</f>
        <v>0</v>
      </c>
      <c r="D29" s="243">
        <f>Hub!O27+Gawadar!O27+Turbat!O27+PNGR!O27+Tump!O27</f>
        <v>0</v>
      </c>
      <c r="E29" s="243">
        <f>Hub!P27+Gawadar!P27+Turbat!P27+PNGR!P27+Tump!P27</f>
        <v>0</v>
      </c>
      <c r="F29" s="243">
        <f>Hub!Q27+Gawadar!Q27+Turbat!Q27+PNGR!Q27+Tump!Q27</f>
        <v>0</v>
      </c>
      <c r="G29" s="243">
        <f>Hub!R27+Gawadar!R27+Turbat!R27+PNGR!R27+Tump!R27</f>
        <v>0</v>
      </c>
      <c r="H29" s="243">
        <f>Hub!S27+Gawadar!S27+Turbat!S27+PNGR!S27+Tump!S27</f>
        <v>0</v>
      </c>
      <c r="I29" s="243">
        <f>Hub!T27+Gawadar!T27+Turbat!T27+PNGR!T27+Tump!T27</f>
        <v>0</v>
      </c>
      <c r="J29" s="243">
        <f>Hub!U27+Gawadar!U27+Turbat!U27+PNGR!U27+Tump!U27</f>
        <v>0</v>
      </c>
      <c r="K29" s="243">
        <f>Hub!V27+Gawadar!V27+Turbat!V27+PNGR!V27+Tump!V27</f>
        <v>0</v>
      </c>
      <c r="L29" s="243">
        <f>Hub!W27+Gawadar!W27+Turbat!W27+PNGR!W27+Tump!W27</f>
        <v>0</v>
      </c>
      <c r="M29" s="243">
        <f>Hub!X27+Gawadar!X27+Turbat!X27+PNGR!X27+Tump!X27</f>
        <v>0</v>
      </c>
      <c r="N29" s="243">
        <f>Hub!Y27+Gawadar!Y27+Turbat!Y27+PNGR!Y27+Tump!Y27</f>
        <v>0</v>
      </c>
      <c r="O29" s="243">
        <f>Hub!Z27+Gawadar!Z27+Turbat!Z27+PNGR!Z27+Tump!Z27</f>
        <v>0</v>
      </c>
      <c r="P29" s="243">
        <f>Hub!AA27+Gawadar!AA27+Turbat!AA27+PNGR!AA27+Tump!AA27</f>
        <v>0</v>
      </c>
      <c r="Q29" s="243">
        <f>Hub!AB27+Gawadar!AB27+Turbat!AB27+PNGR!AB27+Tump!AB27</f>
        <v>0</v>
      </c>
      <c r="R29" s="243">
        <f>Hub!AC27+Gawadar!AC27+Turbat!AC27+PNGR!AC27+Tump!AC27</f>
        <v>0</v>
      </c>
      <c r="S29" s="243">
        <f>Hub!AD27+Gawadar!AD27+Turbat!AD27+PNGR!AD27+Tump!AD27</f>
        <v>0</v>
      </c>
      <c r="T29" s="243">
        <f>Hub!AE27+Gawadar!AE27+Turbat!AE27+PNGR!AE27+Tump!AE27</f>
        <v>0</v>
      </c>
      <c r="U29" s="243">
        <f>Hub!AF27+Gawadar!AF27+Turbat!AF27+PNGR!AF27+Tump!AF27</f>
        <v>0</v>
      </c>
      <c r="V29" s="243">
        <f>Hub!AG27+Gawadar!AG27+Turbat!AG27+PNGR!AG27+Tump!AG27</f>
        <v>0</v>
      </c>
      <c r="W29" s="243">
        <f>Hub!AH27+Gawadar!AH27+Turbat!AH27+PNGR!AH27+Tump!AH27</f>
        <v>0</v>
      </c>
      <c r="X29" s="243">
        <f>Hub!AI27+Gawadar!AI27+Turbat!AI27+PNGR!AI27+Tump!AI27</f>
        <v>0</v>
      </c>
      <c r="Y29" s="243">
        <f>Hub!AJ27+Gawadar!AJ27+Turbat!AJ27+PNGR!AJ27+Tump!AJ27</f>
        <v>0</v>
      </c>
      <c r="Z29" s="243">
        <f>Hub!AK27+Gawadar!AK27+Turbat!AK27+PNGR!AK27+Tump!AK27</f>
        <v>0</v>
      </c>
      <c r="AA29" s="243">
        <f>Hub!AL27+Gawadar!AL27+Turbat!AL27+PNGR!AL27+Tump!AL27</f>
        <v>0</v>
      </c>
      <c r="AB29" s="243">
        <f>Hub!AM27+Gawadar!AM27+Turbat!AM27+PNGR!AM27+Tump!AM27</f>
        <v>0</v>
      </c>
      <c r="AC29" s="243">
        <f>Hub!AN27+Gawadar!AN27+Turbat!AN27+PNGR!AN27+Tump!AN27</f>
        <v>0</v>
      </c>
      <c r="AD29" s="243">
        <f>Hub!AO27+Gawadar!AO27+Turbat!AO27+PNGR!AO27+Tump!AO27</f>
        <v>0</v>
      </c>
      <c r="AE29" s="243">
        <f>Hub!AP27+Gawadar!AP27+Turbat!AP27+PNGR!AP27+Tump!AP27</f>
        <v>0</v>
      </c>
      <c r="AF29" s="243">
        <f>Hub!AQ27+Gawadar!AQ27+Turbat!AQ27+PNGR!AQ27+Tump!AQ27</f>
        <v>0</v>
      </c>
      <c r="AG29" s="243">
        <f>Hub!AR27+Gawadar!AR27+Turbat!AR27+PNGR!AR27+Tump!AR27</f>
        <v>0</v>
      </c>
      <c r="AH29" s="249">
        <f t="shared" si="2"/>
        <v>0</v>
      </c>
      <c r="AJ29" s="250">
        <f t="shared" ref="AJ29:BN29" si="26">+C29*$B$29</f>
        <v>0</v>
      </c>
      <c r="AK29" s="251">
        <f t="shared" si="26"/>
        <v>0</v>
      </c>
      <c r="AL29" s="252">
        <f t="shared" si="26"/>
        <v>0</v>
      </c>
      <c r="AM29" s="251">
        <f t="shared" si="26"/>
        <v>0</v>
      </c>
      <c r="AN29" s="252">
        <f t="shared" si="26"/>
        <v>0</v>
      </c>
      <c r="AO29" s="251">
        <f t="shared" si="26"/>
        <v>0</v>
      </c>
      <c r="AP29" s="252">
        <f t="shared" si="26"/>
        <v>0</v>
      </c>
      <c r="AQ29" s="251">
        <f t="shared" si="26"/>
        <v>0</v>
      </c>
      <c r="AR29" s="252">
        <f t="shared" si="26"/>
        <v>0</v>
      </c>
      <c r="AS29" s="251">
        <f t="shared" si="26"/>
        <v>0</v>
      </c>
      <c r="AT29" s="252">
        <f t="shared" si="26"/>
        <v>0</v>
      </c>
      <c r="AU29" s="251">
        <f t="shared" si="26"/>
        <v>0</v>
      </c>
      <c r="AV29" s="252">
        <f t="shared" si="26"/>
        <v>0</v>
      </c>
      <c r="AW29" s="251">
        <f t="shared" si="26"/>
        <v>0</v>
      </c>
      <c r="AX29" s="252">
        <f t="shared" si="26"/>
        <v>0</v>
      </c>
      <c r="AY29" s="251">
        <f t="shared" si="26"/>
        <v>0</v>
      </c>
      <c r="AZ29" s="252">
        <f t="shared" si="26"/>
        <v>0</v>
      </c>
      <c r="BA29" s="251">
        <f t="shared" si="26"/>
        <v>0</v>
      </c>
      <c r="BB29" s="252">
        <f t="shared" si="26"/>
        <v>0</v>
      </c>
      <c r="BC29" s="251">
        <f t="shared" si="26"/>
        <v>0</v>
      </c>
      <c r="BD29" s="252">
        <f t="shared" si="26"/>
        <v>0</v>
      </c>
      <c r="BE29" s="251">
        <f t="shared" si="26"/>
        <v>0</v>
      </c>
      <c r="BF29" s="252">
        <f t="shared" si="26"/>
        <v>0</v>
      </c>
      <c r="BG29" s="251">
        <f t="shared" si="26"/>
        <v>0</v>
      </c>
      <c r="BH29" s="252">
        <f t="shared" si="26"/>
        <v>0</v>
      </c>
      <c r="BI29" s="251">
        <f t="shared" si="26"/>
        <v>0</v>
      </c>
      <c r="BJ29" s="252">
        <f t="shared" si="26"/>
        <v>0</v>
      </c>
      <c r="BK29" s="251">
        <f t="shared" si="26"/>
        <v>0</v>
      </c>
      <c r="BL29" s="252">
        <f t="shared" si="26"/>
        <v>0</v>
      </c>
      <c r="BM29" s="252">
        <f t="shared" si="26"/>
        <v>0</v>
      </c>
      <c r="BN29" s="251">
        <f t="shared" si="26"/>
        <v>0</v>
      </c>
      <c r="BO29" s="253">
        <f t="shared" si="4"/>
        <v>0</v>
      </c>
      <c r="BQ29" s="218"/>
    </row>
    <row r="30" ht="15.75" customHeight="1">
      <c r="A30" s="258" t="s">
        <v>47</v>
      </c>
      <c r="B30" s="121">
        <v>1.056</v>
      </c>
      <c r="C30" s="243">
        <f>Hub!N28+Gawadar!N28+Turbat!N28+PNGR!N28+Tump!N28</f>
        <v>0</v>
      </c>
      <c r="D30" s="243">
        <f>Hub!O28+Gawadar!O28+Turbat!O28+PNGR!O28+Tump!O28</f>
        <v>0</v>
      </c>
      <c r="E30" s="243">
        <f>Hub!P28+Gawadar!P28+Turbat!P28+PNGR!P28+Tump!P28</f>
        <v>0</v>
      </c>
      <c r="F30" s="243">
        <f>Hub!Q28+Gawadar!Q28+Turbat!Q28+PNGR!Q28+Tump!Q28</f>
        <v>0</v>
      </c>
      <c r="G30" s="243">
        <f>Hub!R28+Gawadar!R28+Turbat!R28+PNGR!R28+Tump!R28</f>
        <v>0</v>
      </c>
      <c r="H30" s="243">
        <f>Hub!S28+Gawadar!S28+Turbat!S28+PNGR!S28+Tump!S28</f>
        <v>0</v>
      </c>
      <c r="I30" s="243">
        <f>Hub!T28+Gawadar!T28+Turbat!T28+PNGR!T28+Tump!T28</f>
        <v>0</v>
      </c>
      <c r="J30" s="243">
        <f>Hub!U28+Gawadar!U28+Turbat!U28+PNGR!U28+Tump!U28</f>
        <v>0</v>
      </c>
      <c r="K30" s="243">
        <f>Hub!V28+Gawadar!V28+Turbat!V28+PNGR!V28+Tump!V28</f>
        <v>0</v>
      </c>
      <c r="L30" s="243">
        <f>Hub!W28+Gawadar!W28+Turbat!W28+PNGR!W28+Tump!W28</f>
        <v>0</v>
      </c>
      <c r="M30" s="243">
        <f>Hub!X28+Gawadar!X28+Turbat!X28+PNGR!X28+Tump!X28</f>
        <v>0</v>
      </c>
      <c r="N30" s="243">
        <f>Hub!Y28+Gawadar!Y28+Turbat!Y28+PNGR!Y28+Tump!Y28</f>
        <v>0</v>
      </c>
      <c r="O30" s="243">
        <f>Hub!Z28+Gawadar!Z28+Turbat!Z28+PNGR!Z28+Tump!Z28</f>
        <v>0</v>
      </c>
      <c r="P30" s="243">
        <f>Hub!AA28+Gawadar!AA28+Turbat!AA28+PNGR!AA28+Tump!AA28</f>
        <v>0</v>
      </c>
      <c r="Q30" s="243">
        <f>Hub!AB28+Gawadar!AB28+Turbat!AB28+PNGR!AB28+Tump!AB28</f>
        <v>0</v>
      </c>
      <c r="R30" s="243">
        <f>Hub!AC28+Gawadar!AC28+Turbat!AC28+PNGR!AC28+Tump!AC28</f>
        <v>0</v>
      </c>
      <c r="S30" s="243">
        <f>Hub!AD28+Gawadar!AD28+Turbat!AD28+PNGR!AD28+Tump!AD28</f>
        <v>0</v>
      </c>
      <c r="T30" s="243">
        <f>Hub!AE28+Gawadar!AE28+Turbat!AE28+PNGR!AE28+Tump!AE28</f>
        <v>0</v>
      </c>
      <c r="U30" s="243">
        <f>Hub!AF28+Gawadar!AF28+Turbat!AF28+PNGR!AF28+Tump!AF28</f>
        <v>0</v>
      </c>
      <c r="V30" s="243">
        <f>Hub!AG28+Gawadar!AG28+Turbat!AG28+PNGR!AG28+Tump!AG28</f>
        <v>0</v>
      </c>
      <c r="W30" s="243">
        <f>Hub!AH28+Gawadar!AH28+Turbat!AH28+PNGR!AH28+Tump!AH28</f>
        <v>0</v>
      </c>
      <c r="X30" s="243">
        <f>Hub!AI28+Gawadar!AI28+Turbat!AI28+PNGR!AI28+Tump!AI28</f>
        <v>0</v>
      </c>
      <c r="Y30" s="243">
        <f>Hub!AJ28+Gawadar!AJ28+Turbat!AJ28+PNGR!AJ28+Tump!AJ28</f>
        <v>0</v>
      </c>
      <c r="Z30" s="243">
        <f>Hub!AK28+Gawadar!AK28+Turbat!AK28+PNGR!AK28+Tump!AK28</f>
        <v>0</v>
      </c>
      <c r="AA30" s="243">
        <f>Hub!AL28+Gawadar!AL28+Turbat!AL28+PNGR!AL28+Tump!AL28</f>
        <v>0</v>
      </c>
      <c r="AB30" s="243">
        <f>Hub!AM28+Gawadar!AM28+Turbat!AM28+PNGR!AM28+Tump!AM28</f>
        <v>0</v>
      </c>
      <c r="AC30" s="243">
        <f>Hub!AN28+Gawadar!AN28+Turbat!AN28+PNGR!AN28+Tump!AN28</f>
        <v>0</v>
      </c>
      <c r="AD30" s="243">
        <f>Hub!AO28+Gawadar!AO28+Turbat!AO28+PNGR!AO28+Tump!AO28</f>
        <v>0</v>
      </c>
      <c r="AE30" s="243">
        <f>Hub!AP28+Gawadar!AP28+Turbat!AP28+PNGR!AP28+Tump!AP28</f>
        <v>0</v>
      </c>
      <c r="AF30" s="243">
        <f>Hub!AQ28+Gawadar!AQ28+Turbat!AQ28+PNGR!AQ28+Tump!AQ28</f>
        <v>0</v>
      </c>
      <c r="AG30" s="243">
        <f>Hub!AR28+Gawadar!AR28+Turbat!AR28+PNGR!AR28+Tump!AR28</f>
        <v>0</v>
      </c>
      <c r="AH30" s="249">
        <f t="shared" si="2"/>
        <v>0</v>
      </c>
      <c r="AJ30" s="250">
        <f t="shared" ref="AJ30:BN30" si="27">+C30*$B$30</f>
        <v>0</v>
      </c>
      <c r="AK30" s="251">
        <f t="shared" si="27"/>
        <v>0</v>
      </c>
      <c r="AL30" s="252">
        <f t="shared" si="27"/>
        <v>0</v>
      </c>
      <c r="AM30" s="251">
        <f t="shared" si="27"/>
        <v>0</v>
      </c>
      <c r="AN30" s="252">
        <f t="shared" si="27"/>
        <v>0</v>
      </c>
      <c r="AO30" s="251">
        <f t="shared" si="27"/>
        <v>0</v>
      </c>
      <c r="AP30" s="252">
        <f t="shared" si="27"/>
        <v>0</v>
      </c>
      <c r="AQ30" s="251">
        <f t="shared" si="27"/>
        <v>0</v>
      </c>
      <c r="AR30" s="252">
        <f t="shared" si="27"/>
        <v>0</v>
      </c>
      <c r="AS30" s="251">
        <f t="shared" si="27"/>
        <v>0</v>
      </c>
      <c r="AT30" s="252">
        <f t="shared" si="27"/>
        <v>0</v>
      </c>
      <c r="AU30" s="251">
        <f t="shared" si="27"/>
        <v>0</v>
      </c>
      <c r="AV30" s="252">
        <f t="shared" si="27"/>
        <v>0</v>
      </c>
      <c r="AW30" s="251">
        <f t="shared" si="27"/>
        <v>0</v>
      </c>
      <c r="AX30" s="252">
        <f t="shared" si="27"/>
        <v>0</v>
      </c>
      <c r="AY30" s="251">
        <f t="shared" si="27"/>
        <v>0</v>
      </c>
      <c r="AZ30" s="252">
        <f t="shared" si="27"/>
        <v>0</v>
      </c>
      <c r="BA30" s="251">
        <f t="shared" si="27"/>
        <v>0</v>
      </c>
      <c r="BB30" s="252">
        <f t="shared" si="27"/>
        <v>0</v>
      </c>
      <c r="BC30" s="251">
        <f t="shared" si="27"/>
        <v>0</v>
      </c>
      <c r="BD30" s="252">
        <f t="shared" si="27"/>
        <v>0</v>
      </c>
      <c r="BE30" s="251">
        <f t="shared" si="27"/>
        <v>0</v>
      </c>
      <c r="BF30" s="252">
        <f t="shared" si="27"/>
        <v>0</v>
      </c>
      <c r="BG30" s="251">
        <f t="shared" si="27"/>
        <v>0</v>
      </c>
      <c r="BH30" s="252">
        <f t="shared" si="27"/>
        <v>0</v>
      </c>
      <c r="BI30" s="251">
        <f t="shared" si="27"/>
        <v>0</v>
      </c>
      <c r="BJ30" s="252">
        <f t="shared" si="27"/>
        <v>0</v>
      </c>
      <c r="BK30" s="251">
        <f t="shared" si="27"/>
        <v>0</v>
      </c>
      <c r="BL30" s="252">
        <f t="shared" si="27"/>
        <v>0</v>
      </c>
      <c r="BM30" s="252">
        <f t="shared" si="27"/>
        <v>0</v>
      </c>
      <c r="BN30" s="251">
        <f t="shared" si="27"/>
        <v>0</v>
      </c>
      <c r="BO30" s="253">
        <f t="shared" si="4"/>
        <v>0</v>
      </c>
      <c r="BQ30" s="218"/>
    </row>
    <row r="31" ht="15.75" customHeight="1">
      <c r="A31" s="258" t="s">
        <v>48</v>
      </c>
      <c r="B31" s="121">
        <v>1.056</v>
      </c>
      <c r="C31" s="243">
        <f>Hub!N29+Gawadar!N29+Turbat!N29+PNGR!N29+Tump!N29</f>
        <v>0</v>
      </c>
      <c r="D31" s="243">
        <f>Hub!O29+Gawadar!O29+Turbat!O29+PNGR!O29+Tump!O29</f>
        <v>0</v>
      </c>
      <c r="E31" s="243">
        <f>Hub!P29+Gawadar!P29+Turbat!P29+PNGR!P29+Tump!P29</f>
        <v>0</v>
      </c>
      <c r="F31" s="243">
        <f>Hub!Q29+Gawadar!Q29+Turbat!Q29+PNGR!Q29+Tump!Q29</f>
        <v>0</v>
      </c>
      <c r="G31" s="243">
        <f>Hub!R29+Gawadar!R29+Turbat!R29+PNGR!R29+Tump!R29</f>
        <v>0</v>
      </c>
      <c r="H31" s="243">
        <f>Hub!S29+Gawadar!S29+Turbat!S29+PNGR!S29+Tump!S29</f>
        <v>0</v>
      </c>
      <c r="I31" s="243">
        <f>Hub!T29+Gawadar!T29+Turbat!T29+PNGR!T29+Tump!T29</f>
        <v>0</v>
      </c>
      <c r="J31" s="243">
        <f>Hub!U29+Gawadar!U29+Turbat!U29+PNGR!U29+Tump!U29</f>
        <v>0</v>
      </c>
      <c r="K31" s="243">
        <f>Hub!V29+Gawadar!V29+Turbat!V29+PNGR!V29+Tump!V29</f>
        <v>0</v>
      </c>
      <c r="L31" s="243">
        <f>Hub!W29+Gawadar!W29+Turbat!W29+PNGR!W29+Tump!W29</f>
        <v>0</v>
      </c>
      <c r="M31" s="243">
        <f>Hub!X29+Gawadar!X29+Turbat!X29+PNGR!X29+Tump!X29</f>
        <v>0</v>
      </c>
      <c r="N31" s="243">
        <f>Hub!Y29+Gawadar!Y29+Turbat!Y29+PNGR!Y29+Tump!Y29</f>
        <v>0</v>
      </c>
      <c r="O31" s="243">
        <f>Hub!Z29+Gawadar!Z29+Turbat!Z29+PNGR!Z29+Tump!Z29</f>
        <v>0</v>
      </c>
      <c r="P31" s="243">
        <f>Hub!AA29+Gawadar!AA29+Turbat!AA29+PNGR!AA29+Tump!AA29</f>
        <v>0</v>
      </c>
      <c r="Q31" s="243">
        <f>Hub!AB29+Gawadar!AB29+Turbat!AB29+PNGR!AB29+Tump!AB29</f>
        <v>0</v>
      </c>
      <c r="R31" s="243">
        <f>Hub!AC29+Gawadar!AC29+Turbat!AC29+PNGR!AC29+Tump!AC29</f>
        <v>0</v>
      </c>
      <c r="S31" s="243">
        <f>Hub!AD29+Gawadar!AD29+Turbat!AD29+PNGR!AD29+Tump!AD29</f>
        <v>0</v>
      </c>
      <c r="T31" s="243">
        <f>Hub!AE29+Gawadar!AE29+Turbat!AE29+PNGR!AE29+Tump!AE29</f>
        <v>0</v>
      </c>
      <c r="U31" s="243">
        <f>Hub!AF29+Gawadar!AF29+Turbat!AF29+PNGR!AF29+Tump!AF29</f>
        <v>0</v>
      </c>
      <c r="V31" s="243">
        <f>Hub!AG29+Gawadar!AG29+Turbat!AG29+PNGR!AG29+Tump!AG29</f>
        <v>0</v>
      </c>
      <c r="W31" s="243">
        <f>Hub!AH29+Gawadar!AH29+Turbat!AH29+PNGR!AH29+Tump!AH29</f>
        <v>0</v>
      </c>
      <c r="X31" s="243">
        <f>Hub!AI29+Gawadar!AI29+Turbat!AI29+PNGR!AI29+Tump!AI29</f>
        <v>0</v>
      </c>
      <c r="Y31" s="243">
        <f>Hub!AJ29+Gawadar!AJ29+Turbat!AJ29+PNGR!AJ29+Tump!AJ29</f>
        <v>0</v>
      </c>
      <c r="Z31" s="243">
        <f>Hub!AK29+Gawadar!AK29+Turbat!AK29+PNGR!AK29+Tump!AK29</f>
        <v>0</v>
      </c>
      <c r="AA31" s="243">
        <f>Hub!AL29+Gawadar!AL29+Turbat!AL29+PNGR!AL29+Tump!AL29</f>
        <v>0</v>
      </c>
      <c r="AB31" s="243">
        <f>Hub!AM29+Gawadar!AM29+Turbat!AM29+PNGR!AM29+Tump!AM29</f>
        <v>0</v>
      </c>
      <c r="AC31" s="243">
        <f>Hub!AN29+Gawadar!AN29+Turbat!AN29+PNGR!AN29+Tump!AN29</f>
        <v>0</v>
      </c>
      <c r="AD31" s="243">
        <f>Hub!AO29+Gawadar!AO29+Turbat!AO29+PNGR!AO29+Tump!AO29</f>
        <v>0</v>
      </c>
      <c r="AE31" s="243">
        <f>Hub!AP29+Gawadar!AP29+Turbat!AP29+PNGR!AP29+Tump!AP29</f>
        <v>0</v>
      </c>
      <c r="AF31" s="243">
        <f>Hub!AQ29+Gawadar!AQ29+Turbat!AQ29+PNGR!AQ29+Tump!AQ29</f>
        <v>0</v>
      </c>
      <c r="AG31" s="243">
        <f>Hub!AR29+Gawadar!AR29+Turbat!AR29+PNGR!AR29+Tump!AR29</f>
        <v>0</v>
      </c>
      <c r="AH31" s="249">
        <f t="shared" si="2"/>
        <v>0</v>
      </c>
      <c r="AJ31" s="250">
        <f t="shared" ref="AJ31:BN31" si="28">+C31*$B$31</f>
        <v>0</v>
      </c>
      <c r="AK31" s="251">
        <f t="shared" si="28"/>
        <v>0</v>
      </c>
      <c r="AL31" s="252">
        <f t="shared" si="28"/>
        <v>0</v>
      </c>
      <c r="AM31" s="251">
        <f t="shared" si="28"/>
        <v>0</v>
      </c>
      <c r="AN31" s="252">
        <f t="shared" si="28"/>
        <v>0</v>
      </c>
      <c r="AO31" s="251">
        <f t="shared" si="28"/>
        <v>0</v>
      </c>
      <c r="AP31" s="252">
        <f t="shared" si="28"/>
        <v>0</v>
      </c>
      <c r="AQ31" s="251">
        <f t="shared" si="28"/>
        <v>0</v>
      </c>
      <c r="AR31" s="252">
        <f t="shared" si="28"/>
        <v>0</v>
      </c>
      <c r="AS31" s="251">
        <f t="shared" si="28"/>
        <v>0</v>
      </c>
      <c r="AT31" s="252">
        <f t="shared" si="28"/>
        <v>0</v>
      </c>
      <c r="AU31" s="251">
        <f t="shared" si="28"/>
        <v>0</v>
      </c>
      <c r="AV31" s="252">
        <f t="shared" si="28"/>
        <v>0</v>
      </c>
      <c r="AW31" s="251">
        <f t="shared" si="28"/>
        <v>0</v>
      </c>
      <c r="AX31" s="252">
        <f t="shared" si="28"/>
        <v>0</v>
      </c>
      <c r="AY31" s="251">
        <f t="shared" si="28"/>
        <v>0</v>
      </c>
      <c r="AZ31" s="252">
        <f t="shared" si="28"/>
        <v>0</v>
      </c>
      <c r="BA31" s="251">
        <f t="shared" si="28"/>
        <v>0</v>
      </c>
      <c r="BB31" s="252">
        <f t="shared" si="28"/>
        <v>0</v>
      </c>
      <c r="BC31" s="251">
        <f t="shared" si="28"/>
        <v>0</v>
      </c>
      <c r="BD31" s="252">
        <f t="shared" si="28"/>
        <v>0</v>
      </c>
      <c r="BE31" s="251">
        <f t="shared" si="28"/>
        <v>0</v>
      </c>
      <c r="BF31" s="252">
        <f t="shared" si="28"/>
        <v>0</v>
      </c>
      <c r="BG31" s="251">
        <f t="shared" si="28"/>
        <v>0</v>
      </c>
      <c r="BH31" s="252">
        <f t="shared" si="28"/>
        <v>0</v>
      </c>
      <c r="BI31" s="251">
        <f t="shared" si="28"/>
        <v>0</v>
      </c>
      <c r="BJ31" s="252">
        <f t="shared" si="28"/>
        <v>0</v>
      </c>
      <c r="BK31" s="251">
        <f t="shared" si="28"/>
        <v>0</v>
      </c>
      <c r="BL31" s="252">
        <f t="shared" si="28"/>
        <v>0</v>
      </c>
      <c r="BM31" s="252">
        <f t="shared" si="28"/>
        <v>0</v>
      </c>
      <c r="BN31" s="251">
        <f t="shared" si="28"/>
        <v>0</v>
      </c>
      <c r="BO31" s="253">
        <f t="shared" si="4"/>
        <v>0</v>
      </c>
      <c r="BQ31" s="218"/>
    </row>
    <row r="32" ht="15.75" customHeight="1">
      <c r="A32" s="258" t="s">
        <v>49</v>
      </c>
      <c r="B32" s="121">
        <v>1.056</v>
      </c>
      <c r="C32" s="243">
        <f>Hub!N30+Gawadar!N30+Turbat!N30+PNGR!N30+Tump!N30</f>
        <v>0</v>
      </c>
      <c r="D32" s="243">
        <f>Hub!O30+Gawadar!O30+Turbat!O30+PNGR!O30+Tump!O30</f>
        <v>0</v>
      </c>
      <c r="E32" s="243">
        <f>Hub!P30+Gawadar!P30+Turbat!P30+PNGR!P30+Tump!P30</f>
        <v>0</v>
      </c>
      <c r="F32" s="243">
        <f>Hub!Q30+Gawadar!Q30+Turbat!Q30+PNGR!Q30+Tump!Q30</f>
        <v>0</v>
      </c>
      <c r="G32" s="243">
        <f>Hub!R30+Gawadar!R30+Turbat!R30+PNGR!R30+Tump!R30</f>
        <v>0</v>
      </c>
      <c r="H32" s="243">
        <f>Hub!S30+Gawadar!S30+Turbat!S30+PNGR!S30+Tump!S30</f>
        <v>0</v>
      </c>
      <c r="I32" s="243">
        <f>Hub!T30+Gawadar!T30+Turbat!T30+PNGR!T30+Tump!T30</f>
        <v>0</v>
      </c>
      <c r="J32" s="243">
        <f>Hub!U30+Gawadar!U30+Turbat!U30+PNGR!U30+Tump!U30</f>
        <v>0</v>
      </c>
      <c r="K32" s="243">
        <f>Hub!V30+Gawadar!V30+Turbat!V30+PNGR!V30+Tump!V30</f>
        <v>0</v>
      </c>
      <c r="L32" s="243">
        <f>Hub!W30+Gawadar!W30+Turbat!W30+PNGR!W30+Tump!W30</f>
        <v>0</v>
      </c>
      <c r="M32" s="243">
        <f>Hub!X30+Gawadar!X30+Turbat!X30+PNGR!X30+Tump!X30</f>
        <v>0</v>
      </c>
      <c r="N32" s="243">
        <f>Hub!Y30+Gawadar!Y30+Turbat!Y30+PNGR!Y30+Tump!Y30</f>
        <v>0</v>
      </c>
      <c r="O32" s="243">
        <f>Hub!Z30+Gawadar!Z30+Turbat!Z30+PNGR!Z30+Tump!Z30</f>
        <v>0</v>
      </c>
      <c r="P32" s="243">
        <f>Hub!AA30+Gawadar!AA30+Turbat!AA30+PNGR!AA30+Tump!AA30</f>
        <v>0</v>
      </c>
      <c r="Q32" s="243">
        <f>Hub!AB30+Gawadar!AB30+Turbat!AB30+PNGR!AB30+Tump!AB30</f>
        <v>0</v>
      </c>
      <c r="R32" s="243">
        <f>Hub!AC30+Gawadar!AC30+Turbat!AC30+PNGR!AC30+Tump!AC30</f>
        <v>0</v>
      </c>
      <c r="S32" s="243">
        <f>Hub!AD30+Gawadar!AD30+Turbat!AD30+PNGR!AD30+Tump!AD30</f>
        <v>0</v>
      </c>
      <c r="T32" s="243">
        <f>Hub!AE30+Gawadar!AE30+Turbat!AE30+PNGR!AE30+Tump!AE30</f>
        <v>0</v>
      </c>
      <c r="U32" s="243">
        <f>Hub!AF30+Gawadar!AF30+Turbat!AF30+PNGR!AF30+Tump!AF30</f>
        <v>0</v>
      </c>
      <c r="V32" s="243">
        <f>Hub!AG30+Gawadar!AG30+Turbat!AG30+PNGR!AG30+Tump!AG30</f>
        <v>0</v>
      </c>
      <c r="W32" s="243">
        <f>Hub!AH30+Gawadar!AH30+Turbat!AH30+PNGR!AH30+Tump!AH30</f>
        <v>0</v>
      </c>
      <c r="X32" s="243">
        <f>Hub!AI30+Gawadar!AI30+Turbat!AI30+PNGR!AI30+Tump!AI30</f>
        <v>0</v>
      </c>
      <c r="Y32" s="243">
        <f>Hub!AJ30+Gawadar!AJ30+Turbat!AJ30+PNGR!AJ30+Tump!AJ30</f>
        <v>0</v>
      </c>
      <c r="Z32" s="243">
        <f>Hub!AK30+Gawadar!AK30+Turbat!AK30+PNGR!AK30+Tump!AK30</f>
        <v>0</v>
      </c>
      <c r="AA32" s="243">
        <f>Hub!AL30+Gawadar!AL30+Turbat!AL30+PNGR!AL30+Tump!AL30</f>
        <v>0</v>
      </c>
      <c r="AB32" s="243">
        <f>Hub!AM30+Gawadar!AM30+Turbat!AM30+PNGR!AM30+Tump!AM30</f>
        <v>0</v>
      </c>
      <c r="AC32" s="243">
        <f>Hub!AN30+Gawadar!AN30+Turbat!AN30+PNGR!AN30+Tump!AN30</f>
        <v>0</v>
      </c>
      <c r="AD32" s="243">
        <f>Hub!AO30+Gawadar!AO30+Turbat!AO30+PNGR!AO30+Tump!AO30</f>
        <v>0</v>
      </c>
      <c r="AE32" s="243">
        <f>Hub!AP30+Gawadar!AP30+Turbat!AP30+PNGR!AP30+Tump!AP30</f>
        <v>0</v>
      </c>
      <c r="AF32" s="243">
        <f>Hub!AQ30+Gawadar!AQ30+Turbat!AQ30+PNGR!AQ30+Tump!AQ30</f>
        <v>0</v>
      </c>
      <c r="AG32" s="243">
        <f>Hub!AR30+Gawadar!AR30+Turbat!AR30+PNGR!AR30+Tump!AR30</f>
        <v>0</v>
      </c>
      <c r="AH32" s="249">
        <f t="shared" si="2"/>
        <v>0</v>
      </c>
      <c r="AJ32" s="250">
        <f t="shared" ref="AJ32:BN32" si="29">+C32*$B$32</f>
        <v>0</v>
      </c>
      <c r="AK32" s="251">
        <f t="shared" si="29"/>
        <v>0</v>
      </c>
      <c r="AL32" s="252">
        <f t="shared" si="29"/>
        <v>0</v>
      </c>
      <c r="AM32" s="251">
        <f t="shared" si="29"/>
        <v>0</v>
      </c>
      <c r="AN32" s="252">
        <f t="shared" si="29"/>
        <v>0</v>
      </c>
      <c r="AO32" s="251">
        <f t="shared" si="29"/>
        <v>0</v>
      </c>
      <c r="AP32" s="252">
        <f t="shared" si="29"/>
        <v>0</v>
      </c>
      <c r="AQ32" s="251">
        <f t="shared" si="29"/>
        <v>0</v>
      </c>
      <c r="AR32" s="252">
        <f t="shared" si="29"/>
        <v>0</v>
      </c>
      <c r="AS32" s="251">
        <f t="shared" si="29"/>
        <v>0</v>
      </c>
      <c r="AT32" s="252">
        <f t="shared" si="29"/>
        <v>0</v>
      </c>
      <c r="AU32" s="251">
        <f t="shared" si="29"/>
        <v>0</v>
      </c>
      <c r="AV32" s="252">
        <f t="shared" si="29"/>
        <v>0</v>
      </c>
      <c r="AW32" s="251">
        <f t="shared" si="29"/>
        <v>0</v>
      </c>
      <c r="AX32" s="252">
        <f t="shared" si="29"/>
        <v>0</v>
      </c>
      <c r="AY32" s="251">
        <f t="shared" si="29"/>
        <v>0</v>
      </c>
      <c r="AZ32" s="252">
        <f t="shared" si="29"/>
        <v>0</v>
      </c>
      <c r="BA32" s="251">
        <f t="shared" si="29"/>
        <v>0</v>
      </c>
      <c r="BB32" s="252">
        <f t="shared" si="29"/>
        <v>0</v>
      </c>
      <c r="BC32" s="251">
        <f t="shared" si="29"/>
        <v>0</v>
      </c>
      <c r="BD32" s="252">
        <f t="shared" si="29"/>
        <v>0</v>
      </c>
      <c r="BE32" s="251">
        <f t="shared" si="29"/>
        <v>0</v>
      </c>
      <c r="BF32" s="252">
        <f t="shared" si="29"/>
        <v>0</v>
      </c>
      <c r="BG32" s="251">
        <f t="shared" si="29"/>
        <v>0</v>
      </c>
      <c r="BH32" s="252">
        <f t="shared" si="29"/>
        <v>0</v>
      </c>
      <c r="BI32" s="251">
        <f t="shared" si="29"/>
        <v>0</v>
      </c>
      <c r="BJ32" s="252">
        <f t="shared" si="29"/>
        <v>0</v>
      </c>
      <c r="BK32" s="251">
        <f t="shared" si="29"/>
        <v>0</v>
      </c>
      <c r="BL32" s="252">
        <f t="shared" si="29"/>
        <v>0</v>
      </c>
      <c r="BM32" s="252">
        <f t="shared" si="29"/>
        <v>0</v>
      </c>
      <c r="BN32" s="251">
        <f t="shared" si="29"/>
        <v>0</v>
      </c>
      <c r="BO32" s="253">
        <f t="shared" si="4"/>
        <v>0</v>
      </c>
      <c r="BQ32" s="218"/>
    </row>
    <row r="33" ht="15.75" customHeight="1">
      <c r="A33" s="259" t="s">
        <v>50</v>
      </c>
      <c r="B33" s="121">
        <v>1.056</v>
      </c>
      <c r="C33" s="243">
        <f>Hub!N31+Gawadar!N31+Turbat!N31+PNGR!N31+Tump!N31</f>
        <v>0</v>
      </c>
      <c r="D33" s="243">
        <f>Hub!O31+Gawadar!O31+Turbat!O31+PNGR!O31+Tump!O31</f>
        <v>0</v>
      </c>
      <c r="E33" s="243">
        <f>Hub!P31+Gawadar!P31+Turbat!P31+PNGR!P31+Tump!P31</f>
        <v>0</v>
      </c>
      <c r="F33" s="243">
        <f>Hub!Q31+Gawadar!Q31+Turbat!Q31+PNGR!Q31+Tump!Q31</f>
        <v>0</v>
      </c>
      <c r="G33" s="243">
        <f>Hub!R31+Gawadar!R31+Turbat!R31+PNGR!R31+Tump!R31</f>
        <v>0</v>
      </c>
      <c r="H33" s="243">
        <f>Hub!S31+Gawadar!S31+Turbat!S31+PNGR!S31+Tump!S31</f>
        <v>0</v>
      </c>
      <c r="I33" s="243">
        <f>Hub!T31+Gawadar!T31+Turbat!T31+PNGR!T31+Tump!T31</f>
        <v>0</v>
      </c>
      <c r="J33" s="243">
        <f>Hub!U31+Gawadar!U31+Turbat!U31+PNGR!U31+Tump!U31</f>
        <v>0</v>
      </c>
      <c r="K33" s="243">
        <f>Hub!V31+Gawadar!V31+Turbat!V31+PNGR!V31+Tump!V31</f>
        <v>0</v>
      </c>
      <c r="L33" s="243">
        <f>Hub!W31+Gawadar!W31+Turbat!W31+PNGR!W31+Tump!W31</f>
        <v>0</v>
      </c>
      <c r="M33" s="243">
        <f>Hub!X31+Gawadar!X31+Turbat!X31+PNGR!X31+Tump!X31</f>
        <v>0</v>
      </c>
      <c r="N33" s="243">
        <f>Hub!Y31+Gawadar!Y31+Turbat!Y31+PNGR!Y31+Tump!Y31</f>
        <v>0</v>
      </c>
      <c r="O33" s="243">
        <f>Hub!Z31+Gawadar!Z31+Turbat!Z31+PNGR!Z31+Tump!Z31</f>
        <v>0</v>
      </c>
      <c r="P33" s="243">
        <f>Hub!AA31+Gawadar!AA31+Turbat!AA31+PNGR!AA31+Tump!AA31</f>
        <v>0</v>
      </c>
      <c r="Q33" s="243">
        <f>Hub!AB31+Gawadar!AB31+Turbat!AB31+PNGR!AB31+Tump!AB31</f>
        <v>0</v>
      </c>
      <c r="R33" s="243">
        <f>Hub!AC31+Gawadar!AC31+Turbat!AC31+PNGR!AC31+Tump!AC31</f>
        <v>0</v>
      </c>
      <c r="S33" s="243">
        <f>Hub!AD31+Gawadar!AD31+Turbat!AD31+PNGR!AD31+Tump!AD31</f>
        <v>0</v>
      </c>
      <c r="T33" s="243">
        <f>Hub!AE31+Gawadar!AE31+Turbat!AE31+PNGR!AE31+Tump!AE31</f>
        <v>0</v>
      </c>
      <c r="U33" s="243">
        <f>Hub!AF31+Gawadar!AF31+Turbat!AF31+PNGR!AF31+Tump!AF31</f>
        <v>0</v>
      </c>
      <c r="V33" s="243">
        <f>Hub!AG31+Gawadar!AG31+Turbat!AG31+PNGR!AG31+Tump!AG31</f>
        <v>0</v>
      </c>
      <c r="W33" s="243">
        <f>Hub!AH31+Gawadar!AH31+Turbat!AH31+PNGR!AH31+Tump!AH31</f>
        <v>0</v>
      </c>
      <c r="X33" s="243">
        <f>Hub!AI31+Gawadar!AI31+Turbat!AI31+PNGR!AI31+Tump!AI31</f>
        <v>0</v>
      </c>
      <c r="Y33" s="243">
        <f>Hub!AJ31+Gawadar!AJ31+Turbat!AJ31+PNGR!AJ31+Tump!AJ31</f>
        <v>0</v>
      </c>
      <c r="Z33" s="243">
        <f>Hub!AK31+Gawadar!AK31+Turbat!AK31+PNGR!AK31+Tump!AK31</f>
        <v>0</v>
      </c>
      <c r="AA33" s="243">
        <f>Hub!AL31+Gawadar!AL31+Turbat!AL31+PNGR!AL31+Tump!AL31</f>
        <v>0</v>
      </c>
      <c r="AB33" s="243">
        <f>Hub!AM31+Gawadar!AM31+Turbat!AM31+PNGR!AM31+Tump!AM31</f>
        <v>0</v>
      </c>
      <c r="AC33" s="243">
        <f>Hub!AN31+Gawadar!AN31+Turbat!AN31+PNGR!AN31+Tump!AN31</f>
        <v>0</v>
      </c>
      <c r="AD33" s="243">
        <f>Hub!AO31+Gawadar!AO31+Turbat!AO31+PNGR!AO31+Tump!AO31</f>
        <v>0</v>
      </c>
      <c r="AE33" s="243">
        <f>Hub!AP31+Gawadar!AP31+Turbat!AP31+PNGR!AP31+Tump!AP31</f>
        <v>0</v>
      </c>
      <c r="AF33" s="243">
        <f>Hub!AQ31+Gawadar!AQ31+Turbat!AQ31+PNGR!AQ31+Tump!AQ31</f>
        <v>0</v>
      </c>
      <c r="AG33" s="243">
        <f>Hub!AR31+Gawadar!AR31+Turbat!AR31+PNGR!AR31+Tump!AR31</f>
        <v>0</v>
      </c>
      <c r="AH33" s="249">
        <f t="shared" si="2"/>
        <v>0</v>
      </c>
      <c r="AJ33" s="250">
        <f t="shared" ref="AJ33:BN33" si="30">+C33*$B$33</f>
        <v>0</v>
      </c>
      <c r="AK33" s="251">
        <f t="shared" si="30"/>
        <v>0</v>
      </c>
      <c r="AL33" s="252">
        <f t="shared" si="30"/>
        <v>0</v>
      </c>
      <c r="AM33" s="251">
        <f t="shared" si="30"/>
        <v>0</v>
      </c>
      <c r="AN33" s="252">
        <f t="shared" si="30"/>
        <v>0</v>
      </c>
      <c r="AO33" s="251">
        <f t="shared" si="30"/>
        <v>0</v>
      </c>
      <c r="AP33" s="252">
        <f t="shared" si="30"/>
        <v>0</v>
      </c>
      <c r="AQ33" s="251">
        <f t="shared" si="30"/>
        <v>0</v>
      </c>
      <c r="AR33" s="252">
        <f t="shared" si="30"/>
        <v>0</v>
      </c>
      <c r="AS33" s="251">
        <f t="shared" si="30"/>
        <v>0</v>
      </c>
      <c r="AT33" s="252">
        <f t="shared" si="30"/>
        <v>0</v>
      </c>
      <c r="AU33" s="251">
        <f t="shared" si="30"/>
        <v>0</v>
      </c>
      <c r="AV33" s="252">
        <f t="shared" si="30"/>
        <v>0</v>
      </c>
      <c r="AW33" s="251">
        <f t="shared" si="30"/>
        <v>0</v>
      </c>
      <c r="AX33" s="252">
        <f t="shared" si="30"/>
        <v>0</v>
      </c>
      <c r="AY33" s="251">
        <f t="shared" si="30"/>
        <v>0</v>
      </c>
      <c r="AZ33" s="252">
        <f t="shared" si="30"/>
        <v>0</v>
      </c>
      <c r="BA33" s="251">
        <f t="shared" si="30"/>
        <v>0</v>
      </c>
      <c r="BB33" s="252">
        <f t="shared" si="30"/>
        <v>0</v>
      </c>
      <c r="BC33" s="251">
        <f t="shared" si="30"/>
        <v>0</v>
      </c>
      <c r="BD33" s="252">
        <f t="shared" si="30"/>
        <v>0</v>
      </c>
      <c r="BE33" s="251">
        <f t="shared" si="30"/>
        <v>0</v>
      </c>
      <c r="BF33" s="252">
        <f t="shared" si="30"/>
        <v>0</v>
      </c>
      <c r="BG33" s="251">
        <f t="shared" si="30"/>
        <v>0</v>
      </c>
      <c r="BH33" s="252">
        <f t="shared" si="30"/>
        <v>0</v>
      </c>
      <c r="BI33" s="251">
        <f t="shared" si="30"/>
        <v>0</v>
      </c>
      <c r="BJ33" s="252">
        <f t="shared" si="30"/>
        <v>0</v>
      </c>
      <c r="BK33" s="251">
        <f t="shared" si="30"/>
        <v>0</v>
      </c>
      <c r="BL33" s="252">
        <f t="shared" si="30"/>
        <v>0</v>
      </c>
      <c r="BM33" s="252">
        <f t="shared" si="30"/>
        <v>0</v>
      </c>
      <c r="BN33" s="251">
        <f t="shared" si="30"/>
        <v>0</v>
      </c>
      <c r="BO33" s="253">
        <f t="shared" si="4"/>
        <v>0</v>
      </c>
      <c r="BQ33" s="218"/>
    </row>
    <row r="34" ht="15.75" customHeight="1">
      <c r="A34" s="258" t="s">
        <v>51</v>
      </c>
      <c r="B34" s="121">
        <v>0.8160000000000001</v>
      </c>
      <c r="C34" s="243">
        <f>Hub!N32+Gawadar!N32+Turbat!N32+PNGR!N32+Tump!N32</f>
        <v>0</v>
      </c>
      <c r="D34" s="243">
        <f>Hub!O32+Gawadar!O32+Turbat!O32+PNGR!O32+Tump!O32</f>
        <v>0</v>
      </c>
      <c r="E34" s="243">
        <f>Hub!P32+Gawadar!P32+Turbat!P32+PNGR!P32+Tump!P32</f>
        <v>0</v>
      </c>
      <c r="F34" s="243">
        <f>Hub!Q32+Gawadar!Q32+Turbat!Q32+PNGR!Q32+Tump!Q32</f>
        <v>0</v>
      </c>
      <c r="G34" s="243">
        <f>Hub!R32+Gawadar!R32+Turbat!R32+PNGR!R32+Tump!R32</f>
        <v>0</v>
      </c>
      <c r="H34" s="243">
        <f>Hub!S32+Gawadar!S32+Turbat!S32+PNGR!S32+Tump!S32</f>
        <v>0</v>
      </c>
      <c r="I34" s="243">
        <f>Hub!T32+Gawadar!T32+Turbat!T32+PNGR!T32+Tump!T32</f>
        <v>0</v>
      </c>
      <c r="J34" s="243">
        <f>Hub!U32+Gawadar!U32+Turbat!U32+PNGR!U32+Tump!U32</f>
        <v>0</v>
      </c>
      <c r="K34" s="243">
        <f>Hub!V32+Gawadar!V32+Turbat!V32+PNGR!V32+Tump!V32</f>
        <v>0</v>
      </c>
      <c r="L34" s="243">
        <f>Hub!W32+Gawadar!W32+Turbat!W32+PNGR!W32+Tump!W32</f>
        <v>0</v>
      </c>
      <c r="M34" s="243">
        <f>Hub!X32+Gawadar!X32+Turbat!X32+PNGR!X32+Tump!X32</f>
        <v>0</v>
      </c>
      <c r="N34" s="243">
        <f>Hub!Y32+Gawadar!Y32+Turbat!Y32+PNGR!Y32+Tump!Y32</f>
        <v>0</v>
      </c>
      <c r="O34" s="243">
        <f>Hub!Z32+Gawadar!Z32+Turbat!Z32+PNGR!Z32+Tump!Z32</f>
        <v>0</v>
      </c>
      <c r="P34" s="243">
        <f>Hub!AA32+Gawadar!AA32+Turbat!AA32+PNGR!AA32+Tump!AA32</f>
        <v>0</v>
      </c>
      <c r="Q34" s="243">
        <f>Hub!AB32+Gawadar!AB32+Turbat!AB32+PNGR!AB32+Tump!AB32</f>
        <v>0</v>
      </c>
      <c r="R34" s="243">
        <f>Hub!AC32+Gawadar!AC32+Turbat!AC32+PNGR!AC32+Tump!AC32</f>
        <v>0</v>
      </c>
      <c r="S34" s="243">
        <f>Hub!AD32+Gawadar!AD32+Turbat!AD32+PNGR!AD32+Tump!AD32</f>
        <v>0</v>
      </c>
      <c r="T34" s="243">
        <f>Hub!AE32+Gawadar!AE32+Turbat!AE32+PNGR!AE32+Tump!AE32</f>
        <v>0</v>
      </c>
      <c r="U34" s="243">
        <f>Hub!AF32+Gawadar!AF32+Turbat!AF32+PNGR!AF32+Tump!AF32</f>
        <v>0</v>
      </c>
      <c r="V34" s="243">
        <f>Hub!AG32+Gawadar!AG32+Turbat!AG32+PNGR!AG32+Tump!AG32</f>
        <v>0</v>
      </c>
      <c r="W34" s="243">
        <f>Hub!AH32+Gawadar!AH32+Turbat!AH32+PNGR!AH32+Tump!AH32</f>
        <v>0</v>
      </c>
      <c r="X34" s="243">
        <f>Hub!AI32+Gawadar!AI32+Turbat!AI32+PNGR!AI32+Tump!AI32</f>
        <v>0</v>
      </c>
      <c r="Y34" s="243">
        <f>Hub!AJ32+Gawadar!AJ32+Turbat!AJ32+PNGR!AJ32+Tump!AJ32</f>
        <v>0</v>
      </c>
      <c r="Z34" s="243">
        <f>Hub!AK32+Gawadar!AK32+Turbat!AK32+PNGR!AK32+Tump!AK32</f>
        <v>0</v>
      </c>
      <c r="AA34" s="243">
        <f>Hub!AL32+Gawadar!AL32+Turbat!AL32+PNGR!AL32+Tump!AL32</f>
        <v>0</v>
      </c>
      <c r="AB34" s="243">
        <f>Hub!AM32+Gawadar!AM32+Turbat!AM32+PNGR!AM32+Tump!AM32</f>
        <v>0</v>
      </c>
      <c r="AC34" s="243">
        <f>Hub!AN32+Gawadar!AN32+Turbat!AN32+PNGR!AN32+Tump!AN32</f>
        <v>0</v>
      </c>
      <c r="AD34" s="243">
        <f>Hub!AO32+Gawadar!AO32+Turbat!AO32+PNGR!AO32+Tump!AO32</f>
        <v>0</v>
      </c>
      <c r="AE34" s="243">
        <f>Hub!AP32+Gawadar!AP32+Turbat!AP32+PNGR!AP32+Tump!AP32</f>
        <v>0</v>
      </c>
      <c r="AF34" s="243">
        <f>Hub!AQ32+Gawadar!AQ32+Turbat!AQ32+PNGR!AQ32+Tump!AQ32</f>
        <v>0</v>
      </c>
      <c r="AG34" s="243">
        <f>Hub!AR32+Gawadar!AR32+Turbat!AR32+PNGR!AR32+Tump!AR32</f>
        <v>0</v>
      </c>
      <c r="AH34" s="249">
        <f t="shared" si="2"/>
        <v>0</v>
      </c>
      <c r="AJ34" s="250">
        <f t="shared" ref="AJ34:BN34" si="31">+C34*$B$34</f>
        <v>0</v>
      </c>
      <c r="AK34" s="251">
        <f t="shared" si="31"/>
        <v>0</v>
      </c>
      <c r="AL34" s="252">
        <f t="shared" si="31"/>
        <v>0</v>
      </c>
      <c r="AM34" s="251">
        <f t="shared" si="31"/>
        <v>0</v>
      </c>
      <c r="AN34" s="252">
        <f t="shared" si="31"/>
        <v>0</v>
      </c>
      <c r="AO34" s="251">
        <f t="shared" si="31"/>
        <v>0</v>
      </c>
      <c r="AP34" s="252">
        <f t="shared" si="31"/>
        <v>0</v>
      </c>
      <c r="AQ34" s="251">
        <f t="shared" si="31"/>
        <v>0</v>
      </c>
      <c r="AR34" s="252">
        <f t="shared" si="31"/>
        <v>0</v>
      </c>
      <c r="AS34" s="251">
        <f t="shared" si="31"/>
        <v>0</v>
      </c>
      <c r="AT34" s="252">
        <f t="shared" si="31"/>
        <v>0</v>
      </c>
      <c r="AU34" s="251">
        <f t="shared" si="31"/>
        <v>0</v>
      </c>
      <c r="AV34" s="252">
        <f t="shared" si="31"/>
        <v>0</v>
      </c>
      <c r="AW34" s="251">
        <f t="shared" si="31"/>
        <v>0</v>
      </c>
      <c r="AX34" s="252">
        <f t="shared" si="31"/>
        <v>0</v>
      </c>
      <c r="AY34" s="251">
        <f t="shared" si="31"/>
        <v>0</v>
      </c>
      <c r="AZ34" s="252">
        <f t="shared" si="31"/>
        <v>0</v>
      </c>
      <c r="BA34" s="251">
        <f t="shared" si="31"/>
        <v>0</v>
      </c>
      <c r="BB34" s="252">
        <f t="shared" si="31"/>
        <v>0</v>
      </c>
      <c r="BC34" s="251">
        <f t="shared" si="31"/>
        <v>0</v>
      </c>
      <c r="BD34" s="252">
        <f t="shared" si="31"/>
        <v>0</v>
      </c>
      <c r="BE34" s="251">
        <f t="shared" si="31"/>
        <v>0</v>
      </c>
      <c r="BF34" s="252">
        <f t="shared" si="31"/>
        <v>0</v>
      </c>
      <c r="BG34" s="251">
        <f t="shared" si="31"/>
        <v>0</v>
      </c>
      <c r="BH34" s="252">
        <f t="shared" si="31"/>
        <v>0</v>
      </c>
      <c r="BI34" s="251">
        <f t="shared" si="31"/>
        <v>0</v>
      </c>
      <c r="BJ34" s="252">
        <f t="shared" si="31"/>
        <v>0</v>
      </c>
      <c r="BK34" s="251">
        <f t="shared" si="31"/>
        <v>0</v>
      </c>
      <c r="BL34" s="252">
        <f t="shared" si="31"/>
        <v>0</v>
      </c>
      <c r="BM34" s="252">
        <f t="shared" si="31"/>
        <v>0</v>
      </c>
      <c r="BN34" s="251">
        <f t="shared" si="31"/>
        <v>0</v>
      </c>
      <c r="BO34" s="253">
        <f t="shared" si="4"/>
        <v>0</v>
      </c>
      <c r="BQ34" s="218"/>
    </row>
    <row r="35" ht="15.75" customHeight="1">
      <c r="A35" s="258" t="s">
        <v>52</v>
      </c>
      <c r="B35" s="121">
        <v>0.8160000000000001</v>
      </c>
      <c r="C35" s="243">
        <f>Hub!N33+Gawadar!N33+Turbat!N33+PNGR!N33+Tump!N33</f>
        <v>0</v>
      </c>
      <c r="D35" s="243">
        <f>Hub!O33+Gawadar!O33+Turbat!O33+PNGR!O33+Tump!O33</f>
        <v>0</v>
      </c>
      <c r="E35" s="243">
        <f>Hub!P33+Gawadar!P33+Turbat!P33+PNGR!P33+Tump!P33</f>
        <v>0</v>
      </c>
      <c r="F35" s="243">
        <f>Hub!Q33+Gawadar!Q33+Turbat!Q33+PNGR!Q33+Tump!Q33</f>
        <v>0</v>
      </c>
      <c r="G35" s="243">
        <f>Hub!R33+Gawadar!R33+Turbat!R33+PNGR!R33+Tump!R33</f>
        <v>0</v>
      </c>
      <c r="H35" s="243">
        <f>Hub!S33+Gawadar!S33+Turbat!S33+PNGR!S33+Tump!S33</f>
        <v>0</v>
      </c>
      <c r="I35" s="243">
        <f>Hub!T33+Gawadar!T33+Turbat!T33+PNGR!T33+Tump!T33</f>
        <v>0</v>
      </c>
      <c r="J35" s="243">
        <f>Hub!U33+Gawadar!U33+Turbat!U33+PNGR!U33+Tump!U33</f>
        <v>0</v>
      </c>
      <c r="K35" s="243">
        <f>Hub!V33+Gawadar!V33+Turbat!V33+PNGR!V33+Tump!V33</f>
        <v>0</v>
      </c>
      <c r="L35" s="243">
        <f>Hub!W33+Gawadar!W33+Turbat!W33+PNGR!W33+Tump!W33</f>
        <v>0</v>
      </c>
      <c r="M35" s="243">
        <f>Hub!X33+Gawadar!X33+Turbat!X33+PNGR!X33+Tump!X33</f>
        <v>0</v>
      </c>
      <c r="N35" s="243">
        <f>Hub!Y33+Gawadar!Y33+Turbat!Y33+PNGR!Y33+Tump!Y33</f>
        <v>0</v>
      </c>
      <c r="O35" s="243">
        <f>Hub!Z33+Gawadar!Z33+Turbat!Z33+PNGR!Z33+Tump!Z33</f>
        <v>0</v>
      </c>
      <c r="P35" s="243">
        <f>Hub!AA33+Gawadar!AA33+Turbat!AA33+PNGR!AA33+Tump!AA33</f>
        <v>0</v>
      </c>
      <c r="Q35" s="243">
        <f>Hub!AB33+Gawadar!AB33+Turbat!AB33+PNGR!AB33+Tump!AB33</f>
        <v>0</v>
      </c>
      <c r="R35" s="243">
        <f>Hub!AC33+Gawadar!AC33+Turbat!AC33+PNGR!AC33+Tump!AC33</f>
        <v>0</v>
      </c>
      <c r="S35" s="243">
        <f>Hub!AD33+Gawadar!AD33+Turbat!AD33+PNGR!AD33+Tump!AD33</f>
        <v>0</v>
      </c>
      <c r="T35" s="243">
        <f>Hub!AE33+Gawadar!AE33+Turbat!AE33+PNGR!AE33+Tump!AE33</f>
        <v>0</v>
      </c>
      <c r="U35" s="243">
        <f>Hub!AF33+Gawadar!AF33+Turbat!AF33+PNGR!AF33+Tump!AF33</f>
        <v>0</v>
      </c>
      <c r="V35" s="243">
        <f>Hub!AG33+Gawadar!AG33+Turbat!AG33+PNGR!AG33+Tump!AG33</f>
        <v>0</v>
      </c>
      <c r="W35" s="243">
        <f>Hub!AH33+Gawadar!AH33+Turbat!AH33+PNGR!AH33+Tump!AH33</f>
        <v>0</v>
      </c>
      <c r="X35" s="243">
        <f>Hub!AI33+Gawadar!AI33+Turbat!AI33+PNGR!AI33+Tump!AI33</f>
        <v>0</v>
      </c>
      <c r="Y35" s="243">
        <f>Hub!AJ33+Gawadar!AJ33+Turbat!AJ33+PNGR!AJ33+Tump!AJ33</f>
        <v>0</v>
      </c>
      <c r="Z35" s="243">
        <f>Hub!AK33+Gawadar!AK33+Turbat!AK33+PNGR!AK33+Tump!AK33</f>
        <v>0</v>
      </c>
      <c r="AA35" s="243">
        <f>Hub!AL33+Gawadar!AL33+Turbat!AL33+PNGR!AL33+Tump!AL33</f>
        <v>0</v>
      </c>
      <c r="AB35" s="243">
        <f>Hub!AM33+Gawadar!AM33+Turbat!AM33+PNGR!AM33+Tump!AM33</f>
        <v>0</v>
      </c>
      <c r="AC35" s="243">
        <f>Hub!AN33+Gawadar!AN33+Turbat!AN33+PNGR!AN33+Tump!AN33</f>
        <v>0</v>
      </c>
      <c r="AD35" s="243">
        <f>Hub!AO33+Gawadar!AO33+Turbat!AO33+PNGR!AO33+Tump!AO33</f>
        <v>0</v>
      </c>
      <c r="AE35" s="243">
        <f>Hub!AP33+Gawadar!AP33+Turbat!AP33+PNGR!AP33+Tump!AP33</f>
        <v>0</v>
      </c>
      <c r="AF35" s="243">
        <f>Hub!AQ33+Gawadar!AQ33+Turbat!AQ33+PNGR!AQ33+Tump!AQ33</f>
        <v>0</v>
      </c>
      <c r="AG35" s="243">
        <f>Hub!AR33+Gawadar!AR33+Turbat!AR33+PNGR!AR33+Tump!AR33</f>
        <v>0</v>
      </c>
      <c r="AH35" s="249">
        <f t="shared" si="2"/>
        <v>0</v>
      </c>
      <c r="AJ35" s="250">
        <f t="shared" ref="AJ35:BN35" si="32">+C35*$B$35</f>
        <v>0</v>
      </c>
      <c r="AK35" s="251">
        <f t="shared" si="32"/>
        <v>0</v>
      </c>
      <c r="AL35" s="252">
        <f t="shared" si="32"/>
        <v>0</v>
      </c>
      <c r="AM35" s="251">
        <f t="shared" si="32"/>
        <v>0</v>
      </c>
      <c r="AN35" s="252">
        <f t="shared" si="32"/>
        <v>0</v>
      </c>
      <c r="AO35" s="251">
        <f t="shared" si="32"/>
        <v>0</v>
      </c>
      <c r="AP35" s="252">
        <f t="shared" si="32"/>
        <v>0</v>
      </c>
      <c r="AQ35" s="251">
        <f t="shared" si="32"/>
        <v>0</v>
      </c>
      <c r="AR35" s="252">
        <f t="shared" si="32"/>
        <v>0</v>
      </c>
      <c r="AS35" s="251">
        <f t="shared" si="32"/>
        <v>0</v>
      </c>
      <c r="AT35" s="252">
        <f t="shared" si="32"/>
        <v>0</v>
      </c>
      <c r="AU35" s="251">
        <f t="shared" si="32"/>
        <v>0</v>
      </c>
      <c r="AV35" s="252">
        <f t="shared" si="32"/>
        <v>0</v>
      </c>
      <c r="AW35" s="251">
        <f t="shared" si="32"/>
        <v>0</v>
      </c>
      <c r="AX35" s="252">
        <f t="shared" si="32"/>
        <v>0</v>
      </c>
      <c r="AY35" s="251">
        <f t="shared" si="32"/>
        <v>0</v>
      </c>
      <c r="AZ35" s="252">
        <f t="shared" si="32"/>
        <v>0</v>
      </c>
      <c r="BA35" s="251">
        <f t="shared" si="32"/>
        <v>0</v>
      </c>
      <c r="BB35" s="252">
        <f t="shared" si="32"/>
        <v>0</v>
      </c>
      <c r="BC35" s="251">
        <f t="shared" si="32"/>
        <v>0</v>
      </c>
      <c r="BD35" s="252">
        <f t="shared" si="32"/>
        <v>0</v>
      </c>
      <c r="BE35" s="251">
        <f t="shared" si="32"/>
        <v>0</v>
      </c>
      <c r="BF35" s="252">
        <f t="shared" si="32"/>
        <v>0</v>
      </c>
      <c r="BG35" s="251">
        <f t="shared" si="32"/>
        <v>0</v>
      </c>
      <c r="BH35" s="252">
        <f t="shared" si="32"/>
        <v>0</v>
      </c>
      <c r="BI35" s="251">
        <f t="shared" si="32"/>
        <v>0</v>
      </c>
      <c r="BJ35" s="252">
        <f t="shared" si="32"/>
        <v>0</v>
      </c>
      <c r="BK35" s="251">
        <f t="shared" si="32"/>
        <v>0</v>
      </c>
      <c r="BL35" s="252">
        <f t="shared" si="32"/>
        <v>0</v>
      </c>
      <c r="BM35" s="252">
        <f t="shared" si="32"/>
        <v>0</v>
      </c>
      <c r="BN35" s="251">
        <f t="shared" si="32"/>
        <v>0</v>
      </c>
      <c r="BO35" s="253">
        <f t="shared" si="4"/>
        <v>0</v>
      </c>
      <c r="BQ35" s="218"/>
    </row>
    <row r="36" ht="15.75" customHeight="1">
      <c r="A36" s="258" t="s">
        <v>53</v>
      </c>
      <c r="B36" s="121">
        <v>0.8160000000000001</v>
      </c>
      <c r="C36" s="243">
        <f>Hub!N34+Gawadar!N34+Turbat!N34+PNGR!N34+Tump!N34</f>
        <v>0</v>
      </c>
      <c r="D36" s="243">
        <f>Hub!O34+Gawadar!O34+Turbat!O34+PNGR!O34+Tump!O34</f>
        <v>0</v>
      </c>
      <c r="E36" s="243">
        <f>Hub!P34+Gawadar!P34+Turbat!P34+PNGR!P34+Tump!P34</f>
        <v>0</v>
      </c>
      <c r="F36" s="243">
        <f>Hub!Q34+Gawadar!Q34+Turbat!Q34+PNGR!Q34+Tump!Q34</f>
        <v>0</v>
      </c>
      <c r="G36" s="243">
        <f>Hub!R34+Gawadar!R34+Turbat!R34+PNGR!R34+Tump!R34</f>
        <v>0</v>
      </c>
      <c r="H36" s="243">
        <f>Hub!S34+Gawadar!S34+Turbat!S34+PNGR!S34+Tump!S34</f>
        <v>0</v>
      </c>
      <c r="I36" s="243">
        <f>Hub!T34+Gawadar!T34+Turbat!T34+PNGR!T34+Tump!T34</f>
        <v>0</v>
      </c>
      <c r="J36" s="243">
        <f>Hub!U34+Gawadar!U34+Turbat!U34+PNGR!U34+Tump!U34</f>
        <v>0</v>
      </c>
      <c r="K36" s="243">
        <f>Hub!V34+Gawadar!V34+Turbat!V34+PNGR!V34+Tump!V34</f>
        <v>0</v>
      </c>
      <c r="L36" s="243">
        <f>Hub!W34+Gawadar!W34+Turbat!W34+PNGR!W34+Tump!W34</f>
        <v>0</v>
      </c>
      <c r="M36" s="243">
        <f>Hub!X34+Gawadar!X34+Turbat!X34+PNGR!X34+Tump!X34</f>
        <v>0</v>
      </c>
      <c r="N36" s="243">
        <f>Hub!Y34+Gawadar!Y34+Turbat!Y34+PNGR!Y34+Tump!Y34</f>
        <v>0</v>
      </c>
      <c r="O36" s="243">
        <f>Hub!Z34+Gawadar!Z34+Turbat!Z34+PNGR!Z34+Tump!Z34</f>
        <v>0</v>
      </c>
      <c r="P36" s="243">
        <f>Hub!AA34+Gawadar!AA34+Turbat!AA34+PNGR!AA34+Tump!AA34</f>
        <v>0</v>
      </c>
      <c r="Q36" s="243">
        <f>Hub!AB34+Gawadar!AB34+Turbat!AB34+PNGR!AB34+Tump!AB34</f>
        <v>0</v>
      </c>
      <c r="R36" s="243">
        <f>Hub!AC34+Gawadar!AC34+Turbat!AC34+PNGR!AC34+Tump!AC34</f>
        <v>0</v>
      </c>
      <c r="S36" s="243">
        <f>Hub!AD34+Gawadar!AD34+Turbat!AD34+PNGR!AD34+Tump!AD34</f>
        <v>0</v>
      </c>
      <c r="T36" s="243">
        <f>Hub!AE34+Gawadar!AE34+Turbat!AE34+PNGR!AE34+Tump!AE34</f>
        <v>0</v>
      </c>
      <c r="U36" s="243">
        <f>Hub!AF34+Gawadar!AF34+Turbat!AF34+PNGR!AF34+Tump!AF34</f>
        <v>0</v>
      </c>
      <c r="V36" s="243">
        <f>Hub!AG34+Gawadar!AG34+Turbat!AG34+PNGR!AG34+Tump!AG34</f>
        <v>0</v>
      </c>
      <c r="W36" s="243">
        <f>Hub!AH34+Gawadar!AH34+Turbat!AH34+PNGR!AH34+Tump!AH34</f>
        <v>0</v>
      </c>
      <c r="X36" s="243">
        <f>Hub!AI34+Gawadar!AI34+Turbat!AI34+PNGR!AI34+Tump!AI34</f>
        <v>0</v>
      </c>
      <c r="Y36" s="243">
        <f>Hub!AJ34+Gawadar!AJ34+Turbat!AJ34+PNGR!AJ34+Tump!AJ34</f>
        <v>0</v>
      </c>
      <c r="Z36" s="243">
        <f>Hub!AK34+Gawadar!AK34+Turbat!AK34+PNGR!AK34+Tump!AK34</f>
        <v>0</v>
      </c>
      <c r="AA36" s="243">
        <f>Hub!AL34+Gawadar!AL34+Turbat!AL34+PNGR!AL34+Tump!AL34</f>
        <v>0</v>
      </c>
      <c r="AB36" s="243">
        <f>Hub!AM34+Gawadar!AM34+Turbat!AM34+PNGR!AM34+Tump!AM34</f>
        <v>0</v>
      </c>
      <c r="AC36" s="243">
        <f>Hub!AN34+Gawadar!AN34+Turbat!AN34+PNGR!AN34+Tump!AN34</f>
        <v>0</v>
      </c>
      <c r="AD36" s="243">
        <f>Hub!AO34+Gawadar!AO34+Turbat!AO34+PNGR!AO34+Tump!AO34</f>
        <v>0</v>
      </c>
      <c r="AE36" s="243">
        <f>Hub!AP34+Gawadar!AP34+Turbat!AP34+PNGR!AP34+Tump!AP34</f>
        <v>0</v>
      </c>
      <c r="AF36" s="243">
        <f>Hub!AQ34+Gawadar!AQ34+Turbat!AQ34+PNGR!AQ34+Tump!AQ34</f>
        <v>0</v>
      </c>
      <c r="AG36" s="243">
        <f>Hub!AR34+Gawadar!AR34+Turbat!AR34+PNGR!AR34+Tump!AR34</f>
        <v>0</v>
      </c>
      <c r="AH36" s="249">
        <f t="shared" si="2"/>
        <v>0</v>
      </c>
      <c r="AJ36" s="250">
        <f t="shared" ref="AJ36:BN36" si="33">+C36*$B$36</f>
        <v>0</v>
      </c>
      <c r="AK36" s="251">
        <f t="shared" si="33"/>
        <v>0</v>
      </c>
      <c r="AL36" s="252">
        <f t="shared" si="33"/>
        <v>0</v>
      </c>
      <c r="AM36" s="251">
        <f t="shared" si="33"/>
        <v>0</v>
      </c>
      <c r="AN36" s="252">
        <f t="shared" si="33"/>
        <v>0</v>
      </c>
      <c r="AO36" s="251">
        <f t="shared" si="33"/>
        <v>0</v>
      </c>
      <c r="AP36" s="252">
        <f t="shared" si="33"/>
        <v>0</v>
      </c>
      <c r="AQ36" s="251">
        <f t="shared" si="33"/>
        <v>0</v>
      </c>
      <c r="AR36" s="252">
        <f t="shared" si="33"/>
        <v>0</v>
      </c>
      <c r="AS36" s="251">
        <f t="shared" si="33"/>
        <v>0</v>
      </c>
      <c r="AT36" s="252">
        <f t="shared" si="33"/>
        <v>0</v>
      </c>
      <c r="AU36" s="251">
        <f t="shared" si="33"/>
        <v>0</v>
      </c>
      <c r="AV36" s="252">
        <f t="shared" si="33"/>
        <v>0</v>
      </c>
      <c r="AW36" s="251">
        <f t="shared" si="33"/>
        <v>0</v>
      </c>
      <c r="AX36" s="252">
        <f t="shared" si="33"/>
        <v>0</v>
      </c>
      <c r="AY36" s="251">
        <f t="shared" si="33"/>
        <v>0</v>
      </c>
      <c r="AZ36" s="252">
        <f t="shared" si="33"/>
        <v>0</v>
      </c>
      <c r="BA36" s="251">
        <f t="shared" si="33"/>
        <v>0</v>
      </c>
      <c r="BB36" s="252">
        <f t="shared" si="33"/>
        <v>0</v>
      </c>
      <c r="BC36" s="251">
        <f t="shared" si="33"/>
        <v>0</v>
      </c>
      <c r="BD36" s="252">
        <f t="shared" si="33"/>
        <v>0</v>
      </c>
      <c r="BE36" s="251">
        <f t="shared" si="33"/>
        <v>0</v>
      </c>
      <c r="BF36" s="252">
        <f t="shared" si="33"/>
        <v>0</v>
      </c>
      <c r="BG36" s="251">
        <f t="shared" si="33"/>
        <v>0</v>
      </c>
      <c r="BH36" s="252">
        <f t="shared" si="33"/>
        <v>0</v>
      </c>
      <c r="BI36" s="251">
        <f t="shared" si="33"/>
        <v>0</v>
      </c>
      <c r="BJ36" s="252">
        <f t="shared" si="33"/>
        <v>0</v>
      </c>
      <c r="BK36" s="251">
        <f t="shared" si="33"/>
        <v>0</v>
      </c>
      <c r="BL36" s="252">
        <f t="shared" si="33"/>
        <v>0</v>
      </c>
      <c r="BM36" s="252">
        <f t="shared" si="33"/>
        <v>0</v>
      </c>
      <c r="BN36" s="251">
        <f t="shared" si="33"/>
        <v>0</v>
      </c>
      <c r="BO36" s="253">
        <f t="shared" si="4"/>
        <v>0</v>
      </c>
      <c r="BQ36" s="218"/>
    </row>
    <row r="37" ht="15.75" customHeight="1">
      <c r="A37" s="259" t="s">
        <v>54</v>
      </c>
      <c r="B37" s="121">
        <v>0.8160000000000001</v>
      </c>
      <c r="C37" s="243">
        <f>Hub!N35+Gawadar!N35+Turbat!N35+PNGR!N35+Tump!N35</f>
        <v>0</v>
      </c>
      <c r="D37" s="243">
        <f>Hub!O35+Gawadar!O35+Turbat!O35+PNGR!O35+Tump!O35</f>
        <v>0</v>
      </c>
      <c r="E37" s="243">
        <f>Hub!P35+Gawadar!P35+Turbat!P35+PNGR!P35+Tump!P35</f>
        <v>0</v>
      </c>
      <c r="F37" s="243">
        <f>Hub!Q35+Gawadar!Q35+Turbat!Q35+PNGR!Q35+Tump!Q35</f>
        <v>0</v>
      </c>
      <c r="G37" s="243">
        <f>Hub!R35+Gawadar!R35+Turbat!R35+PNGR!R35+Tump!R35</f>
        <v>0</v>
      </c>
      <c r="H37" s="243">
        <f>Hub!S35+Gawadar!S35+Turbat!S35+PNGR!S35+Tump!S35</f>
        <v>0</v>
      </c>
      <c r="I37" s="243">
        <f>Hub!T35+Gawadar!T35+Turbat!T35+PNGR!T35+Tump!T35</f>
        <v>0</v>
      </c>
      <c r="J37" s="243">
        <f>Hub!U35+Gawadar!U35+Turbat!U35+PNGR!U35+Tump!U35</f>
        <v>0</v>
      </c>
      <c r="K37" s="243">
        <f>Hub!V35+Gawadar!V35+Turbat!V35+PNGR!V35+Tump!V35</f>
        <v>0</v>
      </c>
      <c r="L37" s="243">
        <f>Hub!W35+Gawadar!W35+Turbat!W35+PNGR!W35+Tump!W35</f>
        <v>0</v>
      </c>
      <c r="M37" s="243">
        <f>Hub!X35+Gawadar!X35+Turbat!X35+PNGR!X35+Tump!X35</f>
        <v>0</v>
      </c>
      <c r="N37" s="243">
        <f>Hub!Y35+Gawadar!Y35+Turbat!Y35+PNGR!Y35+Tump!Y35</f>
        <v>0</v>
      </c>
      <c r="O37" s="243">
        <f>Hub!Z35+Gawadar!Z35+Turbat!Z35+PNGR!Z35+Tump!Z35</f>
        <v>0</v>
      </c>
      <c r="P37" s="243">
        <f>Hub!AA35+Gawadar!AA35+Turbat!AA35+PNGR!AA35+Tump!AA35</f>
        <v>0</v>
      </c>
      <c r="Q37" s="243">
        <f>Hub!AB35+Gawadar!AB35+Turbat!AB35+PNGR!AB35+Tump!AB35</f>
        <v>0</v>
      </c>
      <c r="R37" s="243">
        <f>Hub!AC35+Gawadar!AC35+Turbat!AC35+PNGR!AC35+Tump!AC35</f>
        <v>0</v>
      </c>
      <c r="S37" s="243">
        <f>Hub!AD35+Gawadar!AD35+Turbat!AD35+PNGR!AD35+Tump!AD35</f>
        <v>0</v>
      </c>
      <c r="T37" s="243">
        <f>Hub!AE35+Gawadar!AE35+Turbat!AE35+PNGR!AE35+Tump!AE35</f>
        <v>0</v>
      </c>
      <c r="U37" s="243">
        <f>Hub!AF35+Gawadar!AF35+Turbat!AF35+PNGR!AF35+Tump!AF35</f>
        <v>0</v>
      </c>
      <c r="V37" s="243">
        <f>Hub!AG35+Gawadar!AG35+Turbat!AG35+PNGR!AG35+Tump!AG35</f>
        <v>0</v>
      </c>
      <c r="W37" s="243">
        <f>Hub!AH35+Gawadar!AH35+Turbat!AH35+PNGR!AH35+Tump!AH35</f>
        <v>0</v>
      </c>
      <c r="X37" s="243">
        <f>Hub!AI35+Gawadar!AI35+Turbat!AI35+PNGR!AI35+Tump!AI35</f>
        <v>0</v>
      </c>
      <c r="Y37" s="243">
        <f>Hub!AJ35+Gawadar!AJ35+Turbat!AJ35+PNGR!AJ35+Tump!AJ35</f>
        <v>0</v>
      </c>
      <c r="Z37" s="243">
        <f>Hub!AK35+Gawadar!AK35+Turbat!AK35+PNGR!AK35+Tump!AK35</f>
        <v>0</v>
      </c>
      <c r="AA37" s="243">
        <f>Hub!AL35+Gawadar!AL35+Turbat!AL35+PNGR!AL35+Tump!AL35</f>
        <v>0</v>
      </c>
      <c r="AB37" s="243">
        <f>Hub!AM35+Gawadar!AM35+Turbat!AM35+PNGR!AM35+Tump!AM35</f>
        <v>0</v>
      </c>
      <c r="AC37" s="243">
        <f>Hub!AN35+Gawadar!AN35+Turbat!AN35+PNGR!AN35+Tump!AN35</f>
        <v>0</v>
      </c>
      <c r="AD37" s="243">
        <f>Hub!AO35+Gawadar!AO35+Turbat!AO35+PNGR!AO35+Tump!AO35</f>
        <v>0</v>
      </c>
      <c r="AE37" s="243">
        <f>Hub!AP35+Gawadar!AP35+Turbat!AP35+PNGR!AP35+Tump!AP35</f>
        <v>0</v>
      </c>
      <c r="AF37" s="243">
        <f>Hub!AQ35+Gawadar!AQ35+Turbat!AQ35+PNGR!AQ35+Tump!AQ35</f>
        <v>0</v>
      </c>
      <c r="AG37" s="243">
        <f>Hub!AR35+Gawadar!AR35+Turbat!AR35+PNGR!AR35+Tump!AR35</f>
        <v>0</v>
      </c>
      <c r="AH37" s="249">
        <f t="shared" si="2"/>
        <v>0</v>
      </c>
      <c r="AJ37" s="250">
        <f t="shared" ref="AJ37:BN37" si="34">+C37*$B$37</f>
        <v>0</v>
      </c>
      <c r="AK37" s="251">
        <f t="shared" si="34"/>
        <v>0</v>
      </c>
      <c r="AL37" s="252">
        <f t="shared" si="34"/>
        <v>0</v>
      </c>
      <c r="AM37" s="251">
        <f t="shared" si="34"/>
        <v>0</v>
      </c>
      <c r="AN37" s="252">
        <f t="shared" si="34"/>
        <v>0</v>
      </c>
      <c r="AO37" s="251">
        <f t="shared" si="34"/>
        <v>0</v>
      </c>
      <c r="AP37" s="252">
        <f t="shared" si="34"/>
        <v>0</v>
      </c>
      <c r="AQ37" s="251">
        <f t="shared" si="34"/>
        <v>0</v>
      </c>
      <c r="AR37" s="252">
        <f t="shared" si="34"/>
        <v>0</v>
      </c>
      <c r="AS37" s="251">
        <f t="shared" si="34"/>
        <v>0</v>
      </c>
      <c r="AT37" s="252">
        <f t="shared" si="34"/>
        <v>0</v>
      </c>
      <c r="AU37" s="251">
        <f t="shared" si="34"/>
        <v>0</v>
      </c>
      <c r="AV37" s="252">
        <f t="shared" si="34"/>
        <v>0</v>
      </c>
      <c r="AW37" s="251">
        <f t="shared" si="34"/>
        <v>0</v>
      </c>
      <c r="AX37" s="252">
        <f t="shared" si="34"/>
        <v>0</v>
      </c>
      <c r="AY37" s="251">
        <f t="shared" si="34"/>
        <v>0</v>
      </c>
      <c r="AZ37" s="252">
        <f t="shared" si="34"/>
        <v>0</v>
      </c>
      <c r="BA37" s="251">
        <f t="shared" si="34"/>
        <v>0</v>
      </c>
      <c r="BB37" s="252">
        <f t="shared" si="34"/>
        <v>0</v>
      </c>
      <c r="BC37" s="251">
        <f t="shared" si="34"/>
        <v>0</v>
      </c>
      <c r="BD37" s="252">
        <f t="shared" si="34"/>
        <v>0</v>
      </c>
      <c r="BE37" s="251">
        <f t="shared" si="34"/>
        <v>0</v>
      </c>
      <c r="BF37" s="252">
        <f t="shared" si="34"/>
        <v>0</v>
      </c>
      <c r="BG37" s="251">
        <f t="shared" si="34"/>
        <v>0</v>
      </c>
      <c r="BH37" s="252">
        <f t="shared" si="34"/>
        <v>0</v>
      </c>
      <c r="BI37" s="251">
        <f t="shared" si="34"/>
        <v>0</v>
      </c>
      <c r="BJ37" s="252">
        <f t="shared" si="34"/>
        <v>0</v>
      </c>
      <c r="BK37" s="251">
        <f t="shared" si="34"/>
        <v>0</v>
      </c>
      <c r="BL37" s="252">
        <f t="shared" si="34"/>
        <v>0</v>
      </c>
      <c r="BM37" s="252">
        <f t="shared" si="34"/>
        <v>0</v>
      </c>
      <c r="BN37" s="251">
        <f t="shared" si="34"/>
        <v>0</v>
      </c>
      <c r="BO37" s="253">
        <f t="shared" si="4"/>
        <v>0</v>
      </c>
      <c r="BQ37" s="218"/>
    </row>
    <row r="38" ht="15.75" customHeight="1">
      <c r="A38" s="242" t="s">
        <v>55</v>
      </c>
      <c r="B38" s="121">
        <v>0.756</v>
      </c>
      <c r="C38" s="243">
        <f>Hub!N36+Gawadar!N36+Turbat!N36+PNGR!N36+Tump!N36</f>
        <v>0</v>
      </c>
      <c r="D38" s="243">
        <f>Hub!O36+Gawadar!O36+Turbat!O36+PNGR!O36+Tump!O36</f>
        <v>0</v>
      </c>
      <c r="E38" s="243">
        <f>Hub!P36+Gawadar!P36+Turbat!P36+PNGR!P36+Tump!P36</f>
        <v>0</v>
      </c>
      <c r="F38" s="243">
        <f>Hub!Q36+Gawadar!Q36+Turbat!Q36+PNGR!Q36+Tump!Q36</f>
        <v>0</v>
      </c>
      <c r="G38" s="243">
        <f>Hub!R36+Gawadar!R36+Turbat!R36+PNGR!R36+Tump!R36</f>
        <v>0</v>
      </c>
      <c r="H38" s="243">
        <f>Hub!S36+Gawadar!S36+Turbat!S36+PNGR!S36+Tump!S36</f>
        <v>0</v>
      </c>
      <c r="I38" s="243">
        <f>Hub!T36+Gawadar!T36+Turbat!T36+PNGR!T36+Tump!T36</f>
        <v>0</v>
      </c>
      <c r="J38" s="243">
        <f>Hub!U36+Gawadar!U36+Turbat!U36+PNGR!U36+Tump!U36</f>
        <v>0</v>
      </c>
      <c r="K38" s="243">
        <f>Hub!V36+Gawadar!V36+Turbat!V36+PNGR!V36+Tump!V36</f>
        <v>0</v>
      </c>
      <c r="L38" s="243">
        <f>Hub!W36+Gawadar!W36+Turbat!W36+PNGR!W36+Tump!W36</f>
        <v>0</v>
      </c>
      <c r="M38" s="243">
        <f>Hub!X36+Gawadar!X36+Turbat!X36+PNGR!X36+Tump!X36</f>
        <v>0</v>
      </c>
      <c r="N38" s="243">
        <f>Hub!Y36+Gawadar!Y36+Turbat!Y36+PNGR!Y36+Tump!Y36</f>
        <v>0</v>
      </c>
      <c r="O38" s="243">
        <f>Hub!Z36+Gawadar!Z36+Turbat!Z36+PNGR!Z36+Tump!Z36</f>
        <v>0</v>
      </c>
      <c r="P38" s="243">
        <f>Hub!AA36+Gawadar!AA36+Turbat!AA36+PNGR!AA36+Tump!AA36</f>
        <v>0</v>
      </c>
      <c r="Q38" s="243">
        <f>Hub!AB36+Gawadar!AB36+Turbat!AB36+PNGR!AB36+Tump!AB36</f>
        <v>0</v>
      </c>
      <c r="R38" s="243">
        <f>Hub!AC36+Gawadar!AC36+Turbat!AC36+PNGR!AC36+Tump!AC36</f>
        <v>0</v>
      </c>
      <c r="S38" s="243">
        <f>Hub!AD36+Gawadar!AD36+Turbat!AD36+PNGR!AD36+Tump!AD36</f>
        <v>0</v>
      </c>
      <c r="T38" s="243">
        <f>Hub!AE36+Gawadar!AE36+Turbat!AE36+PNGR!AE36+Tump!AE36</f>
        <v>0</v>
      </c>
      <c r="U38" s="243">
        <f>Hub!AF36+Gawadar!AF36+Turbat!AF36+PNGR!AF36+Tump!AF36</f>
        <v>0</v>
      </c>
      <c r="V38" s="243">
        <f>Hub!AG36+Gawadar!AG36+Turbat!AG36+PNGR!AG36+Tump!AG36</f>
        <v>0</v>
      </c>
      <c r="W38" s="243">
        <f>Hub!AH36+Gawadar!AH36+Turbat!AH36+PNGR!AH36+Tump!AH36</f>
        <v>0</v>
      </c>
      <c r="X38" s="243">
        <f>Hub!AI36+Gawadar!AI36+Turbat!AI36+PNGR!AI36+Tump!AI36</f>
        <v>0</v>
      </c>
      <c r="Y38" s="243">
        <f>Hub!AJ36+Gawadar!AJ36+Turbat!AJ36+PNGR!AJ36+Tump!AJ36</f>
        <v>0</v>
      </c>
      <c r="Z38" s="243">
        <f>Hub!AK36+Gawadar!AK36+Turbat!AK36+PNGR!AK36+Tump!AK36</f>
        <v>0</v>
      </c>
      <c r="AA38" s="243">
        <f>Hub!AL36+Gawadar!AL36+Turbat!AL36+PNGR!AL36+Tump!AL36</f>
        <v>0</v>
      </c>
      <c r="AB38" s="243">
        <f>Hub!AM36+Gawadar!AM36+Turbat!AM36+PNGR!AM36+Tump!AM36</f>
        <v>0</v>
      </c>
      <c r="AC38" s="243">
        <f>Hub!AN36+Gawadar!AN36+Turbat!AN36+PNGR!AN36+Tump!AN36</f>
        <v>0</v>
      </c>
      <c r="AD38" s="243">
        <f>Hub!AO36+Gawadar!AO36+Turbat!AO36+PNGR!AO36+Tump!AO36</f>
        <v>0</v>
      </c>
      <c r="AE38" s="243">
        <f>Hub!AP36+Gawadar!AP36+Turbat!AP36+PNGR!AP36+Tump!AP36</f>
        <v>0</v>
      </c>
      <c r="AF38" s="243">
        <f>Hub!AQ36+Gawadar!AQ36+Turbat!AQ36+PNGR!AQ36+Tump!AQ36</f>
        <v>0</v>
      </c>
      <c r="AG38" s="243">
        <f>Hub!AR36+Gawadar!AR36+Turbat!AR36+PNGR!AR36+Tump!AR36</f>
        <v>0</v>
      </c>
      <c r="AH38" s="249">
        <f t="shared" si="2"/>
        <v>0</v>
      </c>
      <c r="AJ38" s="250">
        <f t="shared" ref="AJ38:BN38" si="35">+C38*$B$38</f>
        <v>0</v>
      </c>
      <c r="AK38" s="251">
        <f t="shared" si="35"/>
        <v>0</v>
      </c>
      <c r="AL38" s="252">
        <f t="shared" si="35"/>
        <v>0</v>
      </c>
      <c r="AM38" s="251">
        <f t="shared" si="35"/>
        <v>0</v>
      </c>
      <c r="AN38" s="252">
        <f t="shared" si="35"/>
        <v>0</v>
      </c>
      <c r="AO38" s="251">
        <f t="shared" si="35"/>
        <v>0</v>
      </c>
      <c r="AP38" s="252">
        <f t="shared" si="35"/>
        <v>0</v>
      </c>
      <c r="AQ38" s="251">
        <f t="shared" si="35"/>
        <v>0</v>
      </c>
      <c r="AR38" s="252">
        <f t="shared" si="35"/>
        <v>0</v>
      </c>
      <c r="AS38" s="251">
        <f t="shared" si="35"/>
        <v>0</v>
      </c>
      <c r="AT38" s="252">
        <f t="shared" si="35"/>
        <v>0</v>
      </c>
      <c r="AU38" s="251">
        <f t="shared" si="35"/>
        <v>0</v>
      </c>
      <c r="AV38" s="252">
        <f t="shared" si="35"/>
        <v>0</v>
      </c>
      <c r="AW38" s="251">
        <f t="shared" si="35"/>
        <v>0</v>
      </c>
      <c r="AX38" s="252">
        <f t="shared" si="35"/>
        <v>0</v>
      </c>
      <c r="AY38" s="251">
        <f t="shared" si="35"/>
        <v>0</v>
      </c>
      <c r="AZ38" s="252">
        <f t="shared" si="35"/>
        <v>0</v>
      </c>
      <c r="BA38" s="251">
        <f t="shared" si="35"/>
        <v>0</v>
      </c>
      <c r="BB38" s="252">
        <f t="shared" si="35"/>
        <v>0</v>
      </c>
      <c r="BC38" s="251">
        <f t="shared" si="35"/>
        <v>0</v>
      </c>
      <c r="BD38" s="252">
        <f t="shared" si="35"/>
        <v>0</v>
      </c>
      <c r="BE38" s="251">
        <f t="shared" si="35"/>
        <v>0</v>
      </c>
      <c r="BF38" s="252">
        <f t="shared" si="35"/>
        <v>0</v>
      </c>
      <c r="BG38" s="251">
        <f t="shared" si="35"/>
        <v>0</v>
      </c>
      <c r="BH38" s="252">
        <f t="shared" si="35"/>
        <v>0</v>
      </c>
      <c r="BI38" s="251">
        <f t="shared" si="35"/>
        <v>0</v>
      </c>
      <c r="BJ38" s="252">
        <f t="shared" si="35"/>
        <v>0</v>
      </c>
      <c r="BK38" s="251">
        <f t="shared" si="35"/>
        <v>0</v>
      </c>
      <c r="BL38" s="252">
        <f t="shared" si="35"/>
        <v>0</v>
      </c>
      <c r="BM38" s="252">
        <f t="shared" si="35"/>
        <v>0</v>
      </c>
      <c r="BN38" s="251">
        <f t="shared" si="35"/>
        <v>0</v>
      </c>
      <c r="BO38" s="253">
        <f t="shared" si="4"/>
        <v>0</v>
      </c>
      <c r="BQ38" s="218"/>
    </row>
    <row r="39" ht="15.75" customHeight="1">
      <c r="A39" s="242" t="s">
        <v>56</v>
      </c>
      <c r="B39" s="121">
        <v>0.72</v>
      </c>
      <c r="C39" s="243">
        <f>Hub!N37+Gawadar!N37+Turbat!N37+PNGR!N37+Tump!N37</f>
        <v>0</v>
      </c>
      <c r="D39" s="243">
        <f>Hub!O37+Gawadar!O37+Turbat!O37+PNGR!O37+Tump!O37</f>
        <v>0</v>
      </c>
      <c r="E39" s="243">
        <f>Hub!P37+Gawadar!P37+Turbat!P37+PNGR!P37+Tump!P37</f>
        <v>0</v>
      </c>
      <c r="F39" s="243">
        <f>Hub!Q37+Gawadar!Q37+Turbat!Q37+PNGR!Q37+Tump!Q37</f>
        <v>0</v>
      </c>
      <c r="G39" s="243">
        <f>Hub!R37+Gawadar!R37+Turbat!R37+PNGR!R37+Tump!R37</f>
        <v>0</v>
      </c>
      <c r="H39" s="243">
        <f>Hub!S37+Gawadar!S37+Turbat!S37+PNGR!S37+Tump!S37</f>
        <v>0</v>
      </c>
      <c r="I39" s="243">
        <f>Hub!T37+Gawadar!T37+Turbat!T37+PNGR!T37+Tump!T37</f>
        <v>0</v>
      </c>
      <c r="J39" s="243">
        <f>Hub!U37+Gawadar!U37+Turbat!U37+PNGR!U37+Tump!U37</f>
        <v>0</v>
      </c>
      <c r="K39" s="243">
        <f>Hub!V37+Gawadar!V37+Turbat!V37+PNGR!V37+Tump!V37</f>
        <v>0</v>
      </c>
      <c r="L39" s="243">
        <f>Hub!W37+Gawadar!W37+Turbat!W37+PNGR!W37+Tump!W37</f>
        <v>0</v>
      </c>
      <c r="M39" s="243">
        <f>Hub!X37+Gawadar!X37+Turbat!X37+PNGR!X37+Tump!X37</f>
        <v>0</v>
      </c>
      <c r="N39" s="243">
        <f>Hub!Y37+Gawadar!Y37+Turbat!Y37+PNGR!Y37+Tump!Y37</f>
        <v>0</v>
      </c>
      <c r="O39" s="243">
        <f>Hub!Z37+Gawadar!Z37+Turbat!Z37+PNGR!Z37+Tump!Z37</f>
        <v>0</v>
      </c>
      <c r="P39" s="243">
        <f>Hub!AA37+Gawadar!AA37+Turbat!AA37+PNGR!AA37+Tump!AA37</f>
        <v>0</v>
      </c>
      <c r="Q39" s="243">
        <f>Hub!AB37+Gawadar!AB37+Turbat!AB37+PNGR!AB37+Tump!AB37</f>
        <v>0</v>
      </c>
      <c r="R39" s="243">
        <f>Hub!AC37+Gawadar!AC37+Turbat!AC37+PNGR!AC37+Tump!AC37</f>
        <v>0</v>
      </c>
      <c r="S39" s="243">
        <f>Hub!AD37+Gawadar!AD37+Turbat!AD37+PNGR!AD37+Tump!AD37</f>
        <v>0</v>
      </c>
      <c r="T39" s="243">
        <f>Hub!AE37+Gawadar!AE37+Turbat!AE37+PNGR!AE37+Tump!AE37</f>
        <v>0</v>
      </c>
      <c r="U39" s="243">
        <f>Hub!AF37+Gawadar!AF37+Turbat!AF37+PNGR!AF37+Tump!AF37</f>
        <v>0</v>
      </c>
      <c r="V39" s="243">
        <f>Hub!AG37+Gawadar!AG37+Turbat!AG37+PNGR!AG37+Tump!AG37</f>
        <v>0</v>
      </c>
      <c r="W39" s="243">
        <f>Hub!AH37+Gawadar!AH37+Turbat!AH37+PNGR!AH37+Tump!AH37</f>
        <v>0</v>
      </c>
      <c r="X39" s="243">
        <f>Hub!AI37+Gawadar!AI37+Turbat!AI37+PNGR!AI37+Tump!AI37</f>
        <v>0</v>
      </c>
      <c r="Y39" s="243">
        <f>Hub!AJ37+Gawadar!AJ37+Turbat!AJ37+PNGR!AJ37+Tump!AJ37</f>
        <v>0</v>
      </c>
      <c r="Z39" s="243">
        <f>Hub!AK37+Gawadar!AK37+Turbat!AK37+PNGR!AK37+Tump!AK37</f>
        <v>0</v>
      </c>
      <c r="AA39" s="243">
        <f>Hub!AL37+Gawadar!AL37+Turbat!AL37+PNGR!AL37+Tump!AL37</f>
        <v>0</v>
      </c>
      <c r="AB39" s="243">
        <f>Hub!AM37+Gawadar!AM37+Turbat!AM37+PNGR!AM37+Tump!AM37</f>
        <v>0</v>
      </c>
      <c r="AC39" s="243">
        <f>Hub!AN37+Gawadar!AN37+Turbat!AN37+PNGR!AN37+Tump!AN37</f>
        <v>0</v>
      </c>
      <c r="AD39" s="243">
        <f>Hub!AO37+Gawadar!AO37+Turbat!AO37+PNGR!AO37+Tump!AO37</f>
        <v>0</v>
      </c>
      <c r="AE39" s="243">
        <f>Hub!AP37+Gawadar!AP37+Turbat!AP37+PNGR!AP37+Tump!AP37</f>
        <v>0</v>
      </c>
      <c r="AF39" s="243">
        <f>Hub!AQ37+Gawadar!AQ37+Turbat!AQ37+PNGR!AQ37+Tump!AQ37</f>
        <v>0</v>
      </c>
      <c r="AG39" s="243">
        <f>Hub!AR37+Gawadar!AR37+Turbat!AR37+PNGR!AR37+Tump!AR37</f>
        <v>0</v>
      </c>
      <c r="AH39" s="249">
        <f t="shared" si="2"/>
        <v>0</v>
      </c>
      <c r="AJ39" s="250">
        <f t="shared" ref="AJ39:BN39" si="36">+C39*$B$39</f>
        <v>0</v>
      </c>
      <c r="AK39" s="251">
        <f t="shared" si="36"/>
        <v>0</v>
      </c>
      <c r="AL39" s="252">
        <f t="shared" si="36"/>
        <v>0</v>
      </c>
      <c r="AM39" s="251">
        <f t="shared" si="36"/>
        <v>0</v>
      </c>
      <c r="AN39" s="252">
        <f t="shared" si="36"/>
        <v>0</v>
      </c>
      <c r="AO39" s="251">
        <f t="shared" si="36"/>
        <v>0</v>
      </c>
      <c r="AP39" s="252">
        <f t="shared" si="36"/>
        <v>0</v>
      </c>
      <c r="AQ39" s="251">
        <f t="shared" si="36"/>
        <v>0</v>
      </c>
      <c r="AR39" s="252">
        <f t="shared" si="36"/>
        <v>0</v>
      </c>
      <c r="AS39" s="251">
        <f t="shared" si="36"/>
        <v>0</v>
      </c>
      <c r="AT39" s="252">
        <f t="shared" si="36"/>
        <v>0</v>
      </c>
      <c r="AU39" s="251">
        <f t="shared" si="36"/>
        <v>0</v>
      </c>
      <c r="AV39" s="252">
        <f t="shared" si="36"/>
        <v>0</v>
      </c>
      <c r="AW39" s="251">
        <f t="shared" si="36"/>
        <v>0</v>
      </c>
      <c r="AX39" s="252">
        <f t="shared" si="36"/>
        <v>0</v>
      </c>
      <c r="AY39" s="251">
        <f t="shared" si="36"/>
        <v>0</v>
      </c>
      <c r="AZ39" s="252">
        <f t="shared" si="36"/>
        <v>0</v>
      </c>
      <c r="BA39" s="251">
        <f t="shared" si="36"/>
        <v>0</v>
      </c>
      <c r="BB39" s="252">
        <f t="shared" si="36"/>
        <v>0</v>
      </c>
      <c r="BC39" s="251">
        <f t="shared" si="36"/>
        <v>0</v>
      </c>
      <c r="BD39" s="252">
        <f t="shared" si="36"/>
        <v>0</v>
      </c>
      <c r="BE39" s="251">
        <f t="shared" si="36"/>
        <v>0</v>
      </c>
      <c r="BF39" s="252">
        <f t="shared" si="36"/>
        <v>0</v>
      </c>
      <c r="BG39" s="251">
        <f t="shared" si="36"/>
        <v>0</v>
      </c>
      <c r="BH39" s="252">
        <f t="shared" si="36"/>
        <v>0</v>
      </c>
      <c r="BI39" s="251">
        <f t="shared" si="36"/>
        <v>0</v>
      </c>
      <c r="BJ39" s="252">
        <f t="shared" si="36"/>
        <v>0</v>
      </c>
      <c r="BK39" s="251">
        <f t="shared" si="36"/>
        <v>0</v>
      </c>
      <c r="BL39" s="252">
        <f t="shared" si="36"/>
        <v>0</v>
      </c>
      <c r="BM39" s="252">
        <f t="shared" si="36"/>
        <v>0</v>
      </c>
      <c r="BN39" s="251">
        <f t="shared" si="36"/>
        <v>0</v>
      </c>
      <c r="BO39" s="253">
        <f t="shared" si="4"/>
        <v>0</v>
      </c>
      <c r="BQ39" s="218"/>
    </row>
    <row r="40" ht="15.75" customHeight="1">
      <c r="A40" s="242" t="s">
        <v>57</v>
      </c>
      <c r="B40" s="121">
        <v>0.72</v>
      </c>
      <c r="C40" s="243">
        <f>Hub!N38+Gawadar!N38+Turbat!N38+PNGR!N38+Tump!N38</f>
        <v>0</v>
      </c>
      <c r="D40" s="243">
        <f>Hub!O38+Gawadar!O38+Turbat!O38+PNGR!O38+Tump!O38</f>
        <v>0</v>
      </c>
      <c r="E40" s="243">
        <f>Hub!P38+Gawadar!P38+Turbat!P38+PNGR!P38+Tump!P38</f>
        <v>0</v>
      </c>
      <c r="F40" s="243">
        <f>Hub!Q38+Gawadar!Q38+Turbat!Q38+PNGR!Q38+Tump!Q38</f>
        <v>0</v>
      </c>
      <c r="G40" s="243">
        <f>Hub!R38+Gawadar!R38+Turbat!R38+PNGR!R38+Tump!R38</f>
        <v>0</v>
      </c>
      <c r="H40" s="243">
        <f>Hub!S38+Gawadar!S38+Turbat!S38+PNGR!S38+Tump!S38</f>
        <v>0</v>
      </c>
      <c r="I40" s="243">
        <f>Hub!T38+Gawadar!T38+Turbat!T38+PNGR!T38+Tump!T38</f>
        <v>0</v>
      </c>
      <c r="J40" s="243">
        <f>Hub!U38+Gawadar!U38+Turbat!U38+PNGR!U38+Tump!U38</f>
        <v>0</v>
      </c>
      <c r="K40" s="243">
        <f>Hub!V38+Gawadar!V38+Turbat!V38+PNGR!V38+Tump!V38</f>
        <v>0</v>
      </c>
      <c r="L40" s="243">
        <f>Hub!W38+Gawadar!W38+Turbat!W38+PNGR!W38+Tump!W38</f>
        <v>0</v>
      </c>
      <c r="M40" s="243">
        <f>Hub!X38+Gawadar!X38+Turbat!X38+PNGR!X38+Tump!X38</f>
        <v>0</v>
      </c>
      <c r="N40" s="243">
        <f>Hub!Y38+Gawadar!Y38+Turbat!Y38+PNGR!Y38+Tump!Y38</f>
        <v>0</v>
      </c>
      <c r="O40" s="243">
        <f>Hub!Z38+Gawadar!Z38+Turbat!Z38+PNGR!Z38+Tump!Z38</f>
        <v>0</v>
      </c>
      <c r="P40" s="243">
        <f>Hub!AA38+Gawadar!AA38+Turbat!AA38+PNGR!AA38+Tump!AA38</f>
        <v>0</v>
      </c>
      <c r="Q40" s="243">
        <f>Hub!AB38+Gawadar!AB38+Turbat!AB38+PNGR!AB38+Tump!AB38</f>
        <v>0</v>
      </c>
      <c r="R40" s="243">
        <f>Hub!AC38+Gawadar!AC38+Turbat!AC38+PNGR!AC38+Tump!AC38</f>
        <v>0</v>
      </c>
      <c r="S40" s="243">
        <f>Hub!AD38+Gawadar!AD38+Turbat!AD38+PNGR!AD38+Tump!AD38</f>
        <v>0</v>
      </c>
      <c r="T40" s="243">
        <f>Hub!AE38+Gawadar!AE38+Turbat!AE38+PNGR!AE38+Tump!AE38</f>
        <v>0</v>
      </c>
      <c r="U40" s="243">
        <f>Hub!AF38+Gawadar!AF38+Turbat!AF38+PNGR!AF38+Tump!AF38</f>
        <v>0</v>
      </c>
      <c r="V40" s="243">
        <f>Hub!AG38+Gawadar!AG38+Turbat!AG38+PNGR!AG38+Tump!AG38</f>
        <v>0</v>
      </c>
      <c r="W40" s="243">
        <f>Hub!AH38+Gawadar!AH38+Turbat!AH38+PNGR!AH38+Tump!AH38</f>
        <v>0</v>
      </c>
      <c r="X40" s="243">
        <f>Hub!AI38+Gawadar!AI38+Turbat!AI38+PNGR!AI38+Tump!AI38</f>
        <v>0</v>
      </c>
      <c r="Y40" s="243">
        <f>Hub!AJ38+Gawadar!AJ38+Turbat!AJ38+PNGR!AJ38+Tump!AJ38</f>
        <v>0</v>
      </c>
      <c r="Z40" s="243">
        <f>Hub!AK38+Gawadar!AK38+Turbat!AK38+PNGR!AK38+Tump!AK38</f>
        <v>0</v>
      </c>
      <c r="AA40" s="243">
        <f>Hub!AL38+Gawadar!AL38+Turbat!AL38+PNGR!AL38+Tump!AL38</f>
        <v>0</v>
      </c>
      <c r="AB40" s="243">
        <f>Hub!AM38+Gawadar!AM38+Turbat!AM38+PNGR!AM38+Tump!AM38</f>
        <v>0</v>
      </c>
      <c r="AC40" s="243">
        <f>Hub!AN38+Gawadar!AN38+Turbat!AN38+PNGR!AN38+Tump!AN38</f>
        <v>0</v>
      </c>
      <c r="AD40" s="243">
        <f>Hub!AO38+Gawadar!AO38+Turbat!AO38+PNGR!AO38+Tump!AO38</f>
        <v>0</v>
      </c>
      <c r="AE40" s="243">
        <f>Hub!AP38+Gawadar!AP38+Turbat!AP38+PNGR!AP38+Tump!AP38</f>
        <v>0</v>
      </c>
      <c r="AF40" s="243">
        <f>Hub!AQ38+Gawadar!AQ38+Turbat!AQ38+PNGR!AQ38+Tump!AQ38</f>
        <v>0</v>
      </c>
      <c r="AG40" s="243">
        <f>Hub!AR38+Gawadar!AR38+Turbat!AR38+PNGR!AR38+Tump!AR38</f>
        <v>0</v>
      </c>
      <c r="AH40" s="249">
        <f t="shared" si="2"/>
        <v>0</v>
      </c>
      <c r="AJ40" s="250">
        <f t="shared" ref="AJ40:BN40" si="37">+C40*$B$40</f>
        <v>0</v>
      </c>
      <c r="AK40" s="251">
        <f t="shared" si="37"/>
        <v>0</v>
      </c>
      <c r="AL40" s="252">
        <f t="shared" si="37"/>
        <v>0</v>
      </c>
      <c r="AM40" s="251">
        <f t="shared" si="37"/>
        <v>0</v>
      </c>
      <c r="AN40" s="252">
        <f t="shared" si="37"/>
        <v>0</v>
      </c>
      <c r="AO40" s="251">
        <f t="shared" si="37"/>
        <v>0</v>
      </c>
      <c r="AP40" s="252">
        <f t="shared" si="37"/>
        <v>0</v>
      </c>
      <c r="AQ40" s="251">
        <f t="shared" si="37"/>
        <v>0</v>
      </c>
      <c r="AR40" s="252">
        <f t="shared" si="37"/>
        <v>0</v>
      </c>
      <c r="AS40" s="251">
        <f t="shared" si="37"/>
        <v>0</v>
      </c>
      <c r="AT40" s="252">
        <f t="shared" si="37"/>
        <v>0</v>
      </c>
      <c r="AU40" s="251">
        <f t="shared" si="37"/>
        <v>0</v>
      </c>
      <c r="AV40" s="252">
        <f t="shared" si="37"/>
        <v>0</v>
      </c>
      <c r="AW40" s="251">
        <f t="shared" si="37"/>
        <v>0</v>
      </c>
      <c r="AX40" s="252">
        <f t="shared" si="37"/>
        <v>0</v>
      </c>
      <c r="AY40" s="251">
        <f t="shared" si="37"/>
        <v>0</v>
      </c>
      <c r="AZ40" s="252">
        <f t="shared" si="37"/>
        <v>0</v>
      </c>
      <c r="BA40" s="251">
        <f t="shared" si="37"/>
        <v>0</v>
      </c>
      <c r="BB40" s="252">
        <f t="shared" si="37"/>
        <v>0</v>
      </c>
      <c r="BC40" s="251">
        <f t="shared" si="37"/>
        <v>0</v>
      </c>
      <c r="BD40" s="252">
        <f t="shared" si="37"/>
        <v>0</v>
      </c>
      <c r="BE40" s="251">
        <f t="shared" si="37"/>
        <v>0</v>
      </c>
      <c r="BF40" s="252">
        <f t="shared" si="37"/>
        <v>0</v>
      </c>
      <c r="BG40" s="251">
        <f t="shared" si="37"/>
        <v>0</v>
      </c>
      <c r="BH40" s="252">
        <f t="shared" si="37"/>
        <v>0</v>
      </c>
      <c r="BI40" s="251">
        <f t="shared" si="37"/>
        <v>0</v>
      </c>
      <c r="BJ40" s="252">
        <f t="shared" si="37"/>
        <v>0</v>
      </c>
      <c r="BK40" s="251">
        <f t="shared" si="37"/>
        <v>0</v>
      </c>
      <c r="BL40" s="252">
        <f t="shared" si="37"/>
        <v>0</v>
      </c>
      <c r="BM40" s="252">
        <f t="shared" si="37"/>
        <v>0</v>
      </c>
      <c r="BN40" s="251">
        <f t="shared" si="37"/>
        <v>0</v>
      </c>
      <c r="BO40" s="260">
        <f t="shared" si="4"/>
        <v>0</v>
      </c>
      <c r="BQ40" s="218"/>
    </row>
    <row r="41" ht="15.75" customHeight="1">
      <c r="A41" s="242" t="s">
        <v>58</v>
      </c>
      <c r="B41" s="121">
        <v>0.648</v>
      </c>
      <c r="C41" s="243">
        <f>Hub!N39+Gawadar!N39+Turbat!N39+PNGR!N39+Tump!N39</f>
        <v>0</v>
      </c>
      <c r="D41" s="243">
        <f>Hub!O39+Gawadar!O39+Turbat!O39+PNGR!O39+Tump!O39</f>
        <v>0</v>
      </c>
      <c r="E41" s="243">
        <f>Hub!P39+Gawadar!P39+Turbat!P39+PNGR!P39+Tump!P39</f>
        <v>0</v>
      </c>
      <c r="F41" s="243">
        <f>Hub!Q39+Gawadar!Q39+Turbat!Q39+PNGR!Q39+Tump!Q39</f>
        <v>0</v>
      </c>
      <c r="G41" s="243">
        <f>Hub!R39+Gawadar!R39+Turbat!R39+PNGR!R39+Tump!R39</f>
        <v>0</v>
      </c>
      <c r="H41" s="243">
        <f>Hub!S39+Gawadar!S39+Turbat!S39+PNGR!S39+Tump!S39</f>
        <v>0</v>
      </c>
      <c r="I41" s="243">
        <f>Hub!T39+Gawadar!T39+Turbat!T39+PNGR!T39+Tump!T39</f>
        <v>0</v>
      </c>
      <c r="J41" s="243">
        <f>Hub!U39+Gawadar!U39+Turbat!U39+PNGR!U39+Tump!U39</f>
        <v>0</v>
      </c>
      <c r="K41" s="243">
        <f>Hub!V39+Gawadar!V39+Turbat!V39+PNGR!V39+Tump!V39</f>
        <v>0</v>
      </c>
      <c r="L41" s="243">
        <f>Hub!W39+Gawadar!W39+Turbat!W39+PNGR!W39+Tump!W39</f>
        <v>0</v>
      </c>
      <c r="M41" s="243">
        <f>Hub!X39+Gawadar!X39+Turbat!X39+PNGR!X39+Tump!X39</f>
        <v>0</v>
      </c>
      <c r="N41" s="243">
        <f>Hub!Y39+Gawadar!Y39+Turbat!Y39+PNGR!Y39+Tump!Y39</f>
        <v>0</v>
      </c>
      <c r="O41" s="243">
        <f>Hub!Z39+Gawadar!Z39+Turbat!Z39+PNGR!Z39+Tump!Z39</f>
        <v>0</v>
      </c>
      <c r="P41" s="243">
        <f>Hub!AA39+Gawadar!AA39+Turbat!AA39+PNGR!AA39+Tump!AA39</f>
        <v>0</v>
      </c>
      <c r="Q41" s="243">
        <f>Hub!AB39+Gawadar!AB39+Turbat!AB39+PNGR!AB39+Tump!AB39</f>
        <v>0</v>
      </c>
      <c r="R41" s="243">
        <f>Hub!AC39+Gawadar!AC39+Turbat!AC39+PNGR!AC39+Tump!AC39</f>
        <v>0</v>
      </c>
      <c r="S41" s="243">
        <f>Hub!AD39+Gawadar!AD39+Turbat!AD39+PNGR!AD39+Tump!AD39</f>
        <v>0</v>
      </c>
      <c r="T41" s="243">
        <f>Hub!AE39+Gawadar!AE39+Turbat!AE39+PNGR!AE39+Tump!AE39</f>
        <v>0</v>
      </c>
      <c r="U41" s="243">
        <f>Hub!AF39+Gawadar!AF39+Turbat!AF39+PNGR!AF39+Tump!AF39</f>
        <v>0</v>
      </c>
      <c r="V41" s="243">
        <f>Hub!AG39+Gawadar!AG39+Turbat!AG39+PNGR!AG39+Tump!AG39</f>
        <v>0</v>
      </c>
      <c r="W41" s="243">
        <f>Hub!AH39+Gawadar!AH39+Turbat!AH39+PNGR!AH39+Tump!AH39</f>
        <v>0</v>
      </c>
      <c r="X41" s="243">
        <f>Hub!AI39+Gawadar!AI39+Turbat!AI39+PNGR!AI39+Tump!AI39</f>
        <v>0</v>
      </c>
      <c r="Y41" s="243">
        <f>Hub!AJ39+Gawadar!AJ39+Turbat!AJ39+PNGR!AJ39+Tump!AJ39</f>
        <v>0</v>
      </c>
      <c r="Z41" s="243">
        <f>Hub!AK39+Gawadar!AK39+Turbat!AK39+PNGR!AK39+Tump!AK39</f>
        <v>0</v>
      </c>
      <c r="AA41" s="243">
        <f>Hub!AL39+Gawadar!AL39+Turbat!AL39+PNGR!AL39+Tump!AL39</f>
        <v>0</v>
      </c>
      <c r="AB41" s="243">
        <f>Hub!AM39+Gawadar!AM39+Turbat!AM39+PNGR!AM39+Tump!AM39</f>
        <v>0</v>
      </c>
      <c r="AC41" s="243">
        <f>Hub!AN39+Gawadar!AN39+Turbat!AN39+PNGR!AN39+Tump!AN39</f>
        <v>0</v>
      </c>
      <c r="AD41" s="243">
        <f>Hub!AO39+Gawadar!AO39+Turbat!AO39+PNGR!AO39+Tump!AO39</f>
        <v>0</v>
      </c>
      <c r="AE41" s="243">
        <f>Hub!AP39+Gawadar!AP39+Turbat!AP39+PNGR!AP39+Tump!AP39</f>
        <v>0</v>
      </c>
      <c r="AF41" s="243">
        <f>Hub!AQ39+Gawadar!AQ39+Turbat!AQ39+PNGR!AQ39+Tump!AQ39</f>
        <v>0</v>
      </c>
      <c r="AG41" s="243">
        <f>Hub!AR39+Gawadar!AR39+Turbat!AR39+PNGR!AR39+Tump!AR39</f>
        <v>0</v>
      </c>
      <c r="AH41" s="249">
        <f t="shared" si="2"/>
        <v>0</v>
      </c>
      <c r="AJ41" s="250">
        <f t="shared" ref="AJ41:BN41" si="38">+C41*$B$41</f>
        <v>0</v>
      </c>
      <c r="AK41" s="251">
        <f t="shared" si="38"/>
        <v>0</v>
      </c>
      <c r="AL41" s="252">
        <f t="shared" si="38"/>
        <v>0</v>
      </c>
      <c r="AM41" s="251">
        <f t="shared" si="38"/>
        <v>0</v>
      </c>
      <c r="AN41" s="252">
        <f t="shared" si="38"/>
        <v>0</v>
      </c>
      <c r="AO41" s="251">
        <f t="shared" si="38"/>
        <v>0</v>
      </c>
      <c r="AP41" s="252">
        <f t="shared" si="38"/>
        <v>0</v>
      </c>
      <c r="AQ41" s="251">
        <f t="shared" si="38"/>
        <v>0</v>
      </c>
      <c r="AR41" s="252">
        <f t="shared" si="38"/>
        <v>0</v>
      </c>
      <c r="AS41" s="251">
        <f t="shared" si="38"/>
        <v>0</v>
      </c>
      <c r="AT41" s="252">
        <f t="shared" si="38"/>
        <v>0</v>
      </c>
      <c r="AU41" s="251">
        <f t="shared" si="38"/>
        <v>0</v>
      </c>
      <c r="AV41" s="252">
        <f t="shared" si="38"/>
        <v>0</v>
      </c>
      <c r="AW41" s="251">
        <f t="shared" si="38"/>
        <v>0</v>
      </c>
      <c r="AX41" s="252">
        <f t="shared" si="38"/>
        <v>0</v>
      </c>
      <c r="AY41" s="251">
        <f t="shared" si="38"/>
        <v>0</v>
      </c>
      <c r="AZ41" s="252">
        <f t="shared" si="38"/>
        <v>0</v>
      </c>
      <c r="BA41" s="251">
        <f t="shared" si="38"/>
        <v>0</v>
      </c>
      <c r="BB41" s="252">
        <f t="shared" si="38"/>
        <v>0</v>
      </c>
      <c r="BC41" s="251">
        <f t="shared" si="38"/>
        <v>0</v>
      </c>
      <c r="BD41" s="252">
        <f t="shared" si="38"/>
        <v>0</v>
      </c>
      <c r="BE41" s="251">
        <f t="shared" si="38"/>
        <v>0</v>
      </c>
      <c r="BF41" s="252">
        <f t="shared" si="38"/>
        <v>0</v>
      </c>
      <c r="BG41" s="251">
        <f t="shared" si="38"/>
        <v>0</v>
      </c>
      <c r="BH41" s="252">
        <f t="shared" si="38"/>
        <v>0</v>
      </c>
      <c r="BI41" s="251">
        <f t="shared" si="38"/>
        <v>0</v>
      </c>
      <c r="BJ41" s="252">
        <f t="shared" si="38"/>
        <v>0</v>
      </c>
      <c r="BK41" s="251">
        <f t="shared" si="38"/>
        <v>0</v>
      </c>
      <c r="BL41" s="252">
        <f t="shared" si="38"/>
        <v>0</v>
      </c>
      <c r="BM41" s="252">
        <f t="shared" si="38"/>
        <v>0</v>
      </c>
      <c r="BN41" s="251">
        <f t="shared" si="38"/>
        <v>0</v>
      </c>
      <c r="BO41" s="261">
        <f t="shared" si="4"/>
        <v>0</v>
      </c>
      <c r="BQ41" s="218"/>
    </row>
    <row r="42" ht="15.75" customHeight="1">
      <c r="A42" s="242" t="s">
        <v>59</v>
      </c>
      <c r="B42" s="121">
        <v>0.648</v>
      </c>
      <c r="C42" s="243">
        <f>Hub!N40+Gawadar!N40+Turbat!N40+PNGR!N40+Tump!N40</f>
        <v>0</v>
      </c>
      <c r="D42" s="243">
        <f>Hub!O40+Gawadar!O40+Turbat!O40+PNGR!O40+Tump!O40</f>
        <v>0</v>
      </c>
      <c r="E42" s="243">
        <f>Hub!P40+Gawadar!P40+Turbat!P40+PNGR!P40+Tump!P40</f>
        <v>0</v>
      </c>
      <c r="F42" s="243">
        <f>Hub!Q40+Gawadar!Q40+Turbat!Q40+PNGR!Q40+Tump!Q40</f>
        <v>0</v>
      </c>
      <c r="G42" s="243">
        <f>Hub!R40+Gawadar!R40+Turbat!R40+PNGR!R40+Tump!R40</f>
        <v>0</v>
      </c>
      <c r="H42" s="243">
        <f>Hub!S40+Gawadar!S40+Turbat!S40+PNGR!S40+Tump!S40</f>
        <v>0</v>
      </c>
      <c r="I42" s="243">
        <f>Hub!T40+Gawadar!T40+Turbat!T40+PNGR!T40+Tump!T40</f>
        <v>0</v>
      </c>
      <c r="J42" s="243">
        <f>Hub!U40+Gawadar!U40+Turbat!U40+PNGR!U40+Tump!U40</f>
        <v>0</v>
      </c>
      <c r="K42" s="243">
        <f>Hub!V40+Gawadar!V40+Turbat!V40+PNGR!V40+Tump!V40</f>
        <v>0</v>
      </c>
      <c r="L42" s="243">
        <f>Hub!W40+Gawadar!W40+Turbat!W40+PNGR!W40+Tump!W40</f>
        <v>0</v>
      </c>
      <c r="M42" s="243">
        <f>Hub!X40+Gawadar!X40+Turbat!X40+PNGR!X40+Tump!X40</f>
        <v>0</v>
      </c>
      <c r="N42" s="243">
        <f>Hub!Y40+Gawadar!Y40+Turbat!Y40+PNGR!Y40+Tump!Y40</f>
        <v>0</v>
      </c>
      <c r="O42" s="243">
        <f>Hub!Z40+Gawadar!Z40+Turbat!Z40+PNGR!Z40+Tump!Z40</f>
        <v>0</v>
      </c>
      <c r="P42" s="243">
        <f>Hub!AA40+Gawadar!AA40+Turbat!AA40+PNGR!AA40+Tump!AA40</f>
        <v>0</v>
      </c>
      <c r="Q42" s="243">
        <f>Hub!AB40+Gawadar!AB40+Turbat!AB40+PNGR!AB40+Tump!AB40</f>
        <v>0</v>
      </c>
      <c r="R42" s="243">
        <f>Hub!AC40+Gawadar!AC40+Turbat!AC40+PNGR!AC40+Tump!AC40</f>
        <v>0</v>
      </c>
      <c r="S42" s="243">
        <f>Hub!AD40+Gawadar!AD40+Turbat!AD40+PNGR!AD40+Tump!AD40</f>
        <v>0</v>
      </c>
      <c r="T42" s="243">
        <f>Hub!AE40+Gawadar!AE40+Turbat!AE40+PNGR!AE40+Tump!AE40</f>
        <v>0</v>
      </c>
      <c r="U42" s="243">
        <f>Hub!AF40+Gawadar!AF40+Turbat!AF40+PNGR!AF40+Tump!AF40</f>
        <v>0</v>
      </c>
      <c r="V42" s="243">
        <f>Hub!AG40+Gawadar!AG40+Turbat!AG40+PNGR!AG40+Tump!AG40</f>
        <v>0</v>
      </c>
      <c r="W42" s="243">
        <f>Hub!AH40+Gawadar!AH40+Turbat!AH40+PNGR!AH40+Tump!AH40</f>
        <v>0</v>
      </c>
      <c r="X42" s="243">
        <f>Hub!AI40+Gawadar!AI40+Turbat!AI40+PNGR!AI40+Tump!AI40</f>
        <v>0</v>
      </c>
      <c r="Y42" s="243">
        <f>Hub!AJ40+Gawadar!AJ40+Turbat!AJ40+PNGR!AJ40+Tump!AJ40</f>
        <v>0</v>
      </c>
      <c r="Z42" s="243">
        <f>Hub!AK40+Gawadar!AK40+Turbat!AK40+PNGR!AK40+Tump!AK40</f>
        <v>0</v>
      </c>
      <c r="AA42" s="243">
        <f>Hub!AL40+Gawadar!AL40+Turbat!AL40+PNGR!AL40+Tump!AL40</f>
        <v>0</v>
      </c>
      <c r="AB42" s="243">
        <f>Hub!AM40+Gawadar!AM40+Turbat!AM40+PNGR!AM40+Tump!AM40</f>
        <v>0</v>
      </c>
      <c r="AC42" s="243">
        <f>Hub!AN40+Gawadar!AN40+Turbat!AN40+PNGR!AN40+Tump!AN40</f>
        <v>0</v>
      </c>
      <c r="AD42" s="243">
        <f>Hub!AO40+Gawadar!AO40+Turbat!AO40+PNGR!AO40+Tump!AO40</f>
        <v>0</v>
      </c>
      <c r="AE42" s="243">
        <f>Hub!AP40+Gawadar!AP40+Turbat!AP40+PNGR!AP40+Tump!AP40</f>
        <v>0</v>
      </c>
      <c r="AF42" s="243">
        <f>Hub!AQ40+Gawadar!AQ40+Turbat!AQ40+PNGR!AQ40+Tump!AQ40</f>
        <v>0</v>
      </c>
      <c r="AG42" s="243">
        <f>Hub!AR40+Gawadar!AR40+Turbat!AR40+PNGR!AR40+Tump!AR40</f>
        <v>0</v>
      </c>
      <c r="AH42" s="249">
        <f t="shared" si="2"/>
        <v>0</v>
      </c>
      <c r="AJ42" s="250">
        <f t="shared" ref="AJ42:BN42" si="39">+C42*$B$42</f>
        <v>0</v>
      </c>
      <c r="AK42" s="251">
        <f t="shared" si="39"/>
        <v>0</v>
      </c>
      <c r="AL42" s="252">
        <f t="shared" si="39"/>
        <v>0</v>
      </c>
      <c r="AM42" s="251">
        <f t="shared" si="39"/>
        <v>0</v>
      </c>
      <c r="AN42" s="252">
        <f t="shared" si="39"/>
        <v>0</v>
      </c>
      <c r="AO42" s="251">
        <f t="shared" si="39"/>
        <v>0</v>
      </c>
      <c r="AP42" s="252">
        <f t="shared" si="39"/>
        <v>0</v>
      </c>
      <c r="AQ42" s="251">
        <f t="shared" si="39"/>
        <v>0</v>
      </c>
      <c r="AR42" s="252">
        <f t="shared" si="39"/>
        <v>0</v>
      </c>
      <c r="AS42" s="251">
        <f t="shared" si="39"/>
        <v>0</v>
      </c>
      <c r="AT42" s="252">
        <f t="shared" si="39"/>
        <v>0</v>
      </c>
      <c r="AU42" s="251">
        <f t="shared" si="39"/>
        <v>0</v>
      </c>
      <c r="AV42" s="252">
        <f t="shared" si="39"/>
        <v>0</v>
      </c>
      <c r="AW42" s="251">
        <f t="shared" si="39"/>
        <v>0</v>
      </c>
      <c r="AX42" s="252">
        <f t="shared" si="39"/>
        <v>0</v>
      </c>
      <c r="AY42" s="251">
        <f t="shared" si="39"/>
        <v>0</v>
      </c>
      <c r="AZ42" s="252">
        <f t="shared" si="39"/>
        <v>0</v>
      </c>
      <c r="BA42" s="251">
        <f t="shared" si="39"/>
        <v>0</v>
      </c>
      <c r="BB42" s="252">
        <f t="shared" si="39"/>
        <v>0</v>
      </c>
      <c r="BC42" s="251">
        <f t="shared" si="39"/>
        <v>0</v>
      </c>
      <c r="BD42" s="252">
        <f t="shared" si="39"/>
        <v>0</v>
      </c>
      <c r="BE42" s="251">
        <f t="shared" si="39"/>
        <v>0</v>
      </c>
      <c r="BF42" s="252">
        <f t="shared" si="39"/>
        <v>0</v>
      </c>
      <c r="BG42" s="251">
        <f t="shared" si="39"/>
        <v>0</v>
      </c>
      <c r="BH42" s="252">
        <f t="shared" si="39"/>
        <v>0</v>
      </c>
      <c r="BI42" s="251">
        <f t="shared" si="39"/>
        <v>0</v>
      </c>
      <c r="BJ42" s="252">
        <f t="shared" si="39"/>
        <v>0</v>
      </c>
      <c r="BK42" s="251">
        <f t="shared" si="39"/>
        <v>0</v>
      </c>
      <c r="BL42" s="252">
        <f t="shared" si="39"/>
        <v>0</v>
      </c>
      <c r="BM42" s="252">
        <f t="shared" si="39"/>
        <v>0</v>
      </c>
      <c r="BN42" s="251">
        <f t="shared" si="39"/>
        <v>0</v>
      </c>
      <c r="BO42" s="253">
        <f t="shared" si="4"/>
        <v>0</v>
      </c>
      <c r="BQ42" s="218"/>
    </row>
    <row r="43" ht="15.75" customHeight="1">
      <c r="A43" s="242" t="s">
        <v>60</v>
      </c>
      <c r="B43" s="121">
        <v>0.816</v>
      </c>
      <c r="C43" s="243">
        <f>Hub!N41+Gawadar!N41+Turbat!N41+PNGR!N41+Tump!N41</f>
        <v>0</v>
      </c>
      <c r="D43" s="243">
        <f>Hub!O41+Gawadar!O41+Turbat!O41+PNGR!O41+Tump!O41</f>
        <v>0</v>
      </c>
      <c r="E43" s="243">
        <f>Hub!P41+Gawadar!P41+Turbat!P41+PNGR!P41+Tump!P41</f>
        <v>0</v>
      </c>
      <c r="F43" s="243">
        <f>Hub!Q41+Gawadar!Q41+Turbat!Q41+PNGR!Q41+Tump!Q41</f>
        <v>0</v>
      </c>
      <c r="G43" s="243">
        <f>Hub!R41+Gawadar!R41+Turbat!R41+PNGR!R41+Tump!R41</f>
        <v>0</v>
      </c>
      <c r="H43" s="243">
        <f>Hub!S41+Gawadar!S41+Turbat!S41+PNGR!S41+Tump!S41</f>
        <v>0</v>
      </c>
      <c r="I43" s="243">
        <f>Hub!T41+Gawadar!T41+Turbat!T41+PNGR!T41+Tump!T41</f>
        <v>0</v>
      </c>
      <c r="J43" s="243">
        <f>Hub!U41+Gawadar!U41+Turbat!U41+PNGR!U41+Tump!U41</f>
        <v>0</v>
      </c>
      <c r="K43" s="243">
        <f>Hub!V41+Gawadar!V41+Turbat!V41+PNGR!V41+Tump!V41</f>
        <v>0</v>
      </c>
      <c r="L43" s="243">
        <f>Hub!W41+Gawadar!W41+Turbat!W41+PNGR!W41+Tump!W41</f>
        <v>0</v>
      </c>
      <c r="M43" s="243">
        <f>Hub!X41+Gawadar!X41+Turbat!X41+PNGR!X41+Tump!X41</f>
        <v>0</v>
      </c>
      <c r="N43" s="243">
        <f>Hub!Y41+Gawadar!Y41+Turbat!Y41+PNGR!Y41+Tump!Y41</f>
        <v>0</v>
      </c>
      <c r="O43" s="243">
        <f>Hub!Z41+Gawadar!Z41+Turbat!Z41+PNGR!Z41+Tump!Z41</f>
        <v>0</v>
      </c>
      <c r="P43" s="243">
        <f>Hub!AA41+Gawadar!AA41+Turbat!AA41+PNGR!AA41+Tump!AA41</f>
        <v>0</v>
      </c>
      <c r="Q43" s="243">
        <f>Hub!AB41+Gawadar!AB41+Turbat!AB41+PNGR!AB41+Tump!AB41</f>
        <v>0</v>
      </c>
      <c r="R43" s="243">
        <f>Hub!AC41+Gawadar!AC41+Turbat!AC41+PNGR!AC41+Tump!AC41</f>
        <v>0</v>
      </c>
      <c r="S43" s="243">
        <f>Hub!AD41+Gawadar!AD41+Turbat!AD41+PNGR!AD41+Tump!AD41</f>
        <v>0</v>
      </c>
      <c r="T43" s="243">
        <f>Hub!AE41+Gawadar!AE41+Turbat!AE41+PNGR!AE41+Tump!AE41</f>
        <v>0</v>
      </c>
      <c r="U43" s="243">
        <f>Hub!AF41+Gawadar!AF41+Turbat!AF41+PNGR!AF41+Tump!AF41</f>
        <v>0</v>
      </c>
      <c r="V43" s="243">
        <f>Hub!AG41+Gawadar!AG41+Turbat!AG41+PNGR!AG41+Tump!AG41</f>
        <v>0</v>
      </c>
      <c r="W43" s="243">
        <f>Hub!AH41+Gawadar!AH41+Turbat!AH41+PNGR!AH41+Tump!AH41</f>
        <v>0</v>
      </c>
      <c r="X43" s="243">
        <f>Hub!AI41+Gawadar!AI41+Turbat!AI41+PNGR!AI41+Tump!AI41</f>
        <v>0</v>
      </c>
      <c r="Y43" s="243">
        <f>Hub!AJ41+Gawadar!AJ41+Turbat!AJ41+PNGR!AJ41+Tump!AJ41</f>
        <v>0</v>
      </c>
      <c r="Z43" s="243">
        <f>Hub!AK41+Gawadar!AK41+Turbat!AK41+PNGR!AK41+Tump!AK41</f>
        <v>0</v>
      </c>
      <c r="AA43" s="243">
        <f>Hub!AL41+Gawadar!AL41+Turbat!AL41+PNGR!AL41+Tump!AL41</f>
        <v>0</v>
      </c>
      <c r="AB43" s="243">
        <f>Hub!AM41+Gawadar!AM41+Turbat!AM41+PNGR!AM41+Tump!AM41</f>
        <v>0</v>
      </c>
      <c r="AC43" s="243">
        <f>Hub!AN41+Gawadar!AN41+Turbat!AN41+PNGR!AN41+Tump!AN41</f>
        <v>0</v>
      </c>
      <c r="AD43" s="243">
        <f>Hub!AO41+Gawadar!AO41+Turbat!AO41+PNGR!AO41+Tump!AO41</f>
        <v>0</v>
      </c>
      <c r="AE43" s="243">
        <f>Hub!AP41+Gawadar!AP41+Turbat!AP41+PNGR!AP41+Tump!AP41</f>
        <v>0</v>
      </c>
      <c r="AF43" s="243">
        <f>Hub!AQ41+Gawadar!AQ41+Turbat!AQ41+PNGR!AQ41+Tump!AQ41</f>
        <v>0</v>
      </c>
      <c r="AG43" s="243">
        <f>Hub!AR41+Gawadar!AR41+Turbat!AR41+PNGR!AR41+Tump!AR41</f>
        <v>0</v>
      </c>
      <c r="AH43" s="249">
        <f t="shared" si="2"/>
        <v>0</v>
      </c>
      <c r="AJ43" s="250">
        <f t="shared" ref="AJ43:BN43" si="40">+C43*$B$43</f>
        <v>0</v>
      </c>
      <c r="AK43" s="251">
        <f t="shared" si="40"/>
        <v>0</v>
      </c>
      <c r="AL43" s="252">
        <f t="shared" si="40"/>
        <v>0</v>
      </c>
      <c r="AM43" s="251">
        <f t="shared" si="40"/>
        <v>0</v>
      </c>
      <c r="AN43" s="252">
        <f t="shared" si="40"/>
        <v>0</v>
      </c>
      <c r="AO43" s="251">
        <f t="shared" si="40"/>
        <v>0</v>
      </c>
      <c r="AP43" s="252">
        <f t="shared" si="40"/>
        <v>0</v>
      </c>
      <c r="AQ43" s="251">
        <f t="shared" si="40"/>
        <v>0</v>
      </c>
      <c r="AR43" s="252">
        <f t="shared" si="40"/>
        <v>0</v>
      </c>
      <c r="AS43" s="251">
        <f t="shared" si="40"/>
        <v>0</v>
      </c>
      <c r="AT43" s="252">
        <f t="shared" si="40"/>
        <v>0</v>
      </c>
      <c r="AU43" s="251">
        <f t="shared" si="40"/>
        <v>0</v>
      </c>
      <c r="AV43" s="252">
        <f t="shared" si="40"/>
        <v>0</v>
      </c>
      <c r="AW43" s="251">
        <f t="shared" si="40"/>
        <v>0</v>
      </c>
      <c r="AX43" s="252">
        <f t="shared" si="40"/>
        <v>0</v>
      </c>
      <c r="AY43" s="251">
        <f t="shared" si="40"/>
        <v>0</v>
      </c>
      <c r="AZ43" s="252">
        <f t="shared" si="40"/>
        <v>0</v>
      </c>
      <c r="BA43" s="251">
        <f t="shared" si="40"/>
        <v>0</v>
      </c>
      <c r="BB43" s="252">
        <f t="shared" si="40"/>
        <v>0</v>
      </c>
      <c r="BC43" s="251">
        <f t="shared" si="40"/>
        <v>0</v>
      </c>
      <c r="BD43" s="252">
        <f t="shared" si="40"/>
        <v>0</v>
      </c>
      <c r="BE43" s="251">
        <f t="shared" si="40"/>
        <v>0</v>
      </c>
      <c r="BF43" s="252">
        <f t="shared" si="40"/>
        <v>0</v>
      </c>
      <c r="BG43" s="251">
        <f t="shared" si="40"/>
        <v>0</v>
      </c>
      <c r="BH43" s="252">
        <f t="shared" si="40"/>
        <v>0</v>
      </c>
      <c r="BI43" s="251">
        <f t="shared" si="40"/>
        <v>0</v>
      </c>
      <c r="BJ43" s="252">
        <f t="shared" si="40"/>
        <v>0</v>
      </c>
      <c r="BK43" s="251">
        <f t="shared" si="40"/>
        <v>0</v>
      </c>
      <c r="BL43" s="252">
        <f t="shared" si="40"/>
        <v>0</v>
      </c>
      <c r="BM43" s="252">
        <f t="shared" si="40"/>
        <v>0</v>
      </c>
      <c r="BN43" s="251">
        <f t="shared" si="40"/>
        <v>0</v>
      </c>
      <c r="BO43" s="253">
        <f t="shared" si="4"/>
        <v>0</v>
      </c>
      <c r="BQ43" s="218"/>
    </row>
    <row r="44" ht="15.75" customHeight="1">
      <c r="A44" s="242" t="s">
        <v>61</v>
      </c>
      <c r="B44" s="121">
        <v>0.816</v>
      </c>
      <c r="C44" s="243">
        <f>Hub!N42+Gawadar!N42+Turbat!N42+PNGR!N42+Tump!N42</f>
        <v>0</v>
      </c>
      <c r="D44" s="243">
        <f>Hub!O42+Gawadar!O42+Turbat!O42+PNGR!O42+Tump!O42</f>
        <v>0</v>
      </c>
      <c r="E44" s="243">
        <f>Hub!P42+Gawadar!P42+Turbat!P42+PNGR!P42+Tump!P42</f>
        <v>0</v>
      </c>
      <c r="F44" s="243">
        <f>Hub!Q42+Gawadar!Q42+Turbat!Q42+PNGR!Q42+Tump!Q42</f>
        <v>0</v>
      </c>
      <c r="G44" s="243">
        <f>Hub!R42+Gawadar!R42+Turbat!R42+PNGR!R42+Tump!R42</f>
        <v>0</v>
      </c>
      <c r="H44" s="243">
        <f>Hub!S42+Gawadar!S42+Turbat!S42+PNGR!S42+Tump!S42</f>
        <v>0</v>
      </c>
      <c r="I44" s="243">
        <f>Hub!T42+Gawadar!T42+Turbat!T42+PNGR!T42+Tump!T42</f>
        <v>0</v>
      </c>
      <c r="J44" s="243">
        <f>Hub!U42+Gawadar!U42+Turbat!U42+PNGR!U42+Tump!U42</f>
        <v>0</v>
      </c>
      <c r="K44" s="243">
        <f>Hub!V42+Gawadar!V42+Turbat!V42+PNGR!V42+Tump!V42</f>
        <v>0</v>
      </c>
      <c r="L44" s="243">
        <f>Hub!W42+Gawadar!W42+Turbat!W42+PNGR!W42+Tump!W42</f>
        <v>0</v>
      </c>
      <c r="M44" s="243">
        <f>Hub!X42+Gawadar!X42+Turbat!X42+PNGR!X42+Tump!X42</f>
        <v>0</v>
      </c>
      <c r="N44" s="243">
        <f>Hub!Y42+Gawadar!Y42+Turbat!Y42+PNGR!Y42+Tump!Y42</f>
        <v>0</v>
      </c>
      <c r="O44" s="243">
        <f>Hub!Z42+Gawadar!Z42+Turbat!Z42+PNGR!Z42+Tump!Z42</f>
        <v>0</v>
      </c>
      <c r="P44" s="243">
        <f>Hub!AA42+Gawadar!AA42+Turbat!AA42+PNGR!AA42+Tump!AA42</f>
        <v>0</v>
      </c>
      <c r="Q44" s="243">
        <f>Hub!AB42+Gawadar!AB42+Turbat!AB42+PNGR!AB42+Tump!AB42</f>
        <v>0</v>
      </c>
      <c r="R44" s="243">
        <f>Hub!AC42+Gawadar!AC42+Turbat!AC42+PNGR!AC42+Tump!AC42</f>
        <v>0</v>
      </c>
      <c r="S44" s="243">
        <f>Hub!AD42+Gawadar!AD42+Turbat!AD42+PNGR!AD42+Tump!AD42</f>
        <v>0</v>
      </c>
      <c r="T44" s="243">
        <f>Hub!AE42+Gawadar!AE42+Turbat!AE42+PNGR!AE42+Tump!AE42</f>
        <v>0</v>
      </c>
      <c r="U44" s="243">
        <f>Hub!AF42+Gawadar!AF42+Turbat!AF42+PNGR!AF42+Tump!AF42</f>
        <v>0</v>
      </c>
      <c r="V44" s="243">
        <f>Hub!AG42+Gawadar!AG42+Turbat!AG42+PNGR!AG42+Tump!AG42</f>
        <v>0</v>
      </c>
      <c r="W44" s="243">
        <f>Hub!AH42+Gawadar!AH42+Turbat!AH42+PNGR!AH42+Tump!AH42</f>
        <v>0</v>
      </c>
      <c r="X44" s="243">
        <f>Hub!AI42+Gawadar!AI42+Turbat!AI42+PNGR!AI42+Tump!AI42</f>
        <v>0</v>
      </c>
      <c r="Y44" s="243">
        <f>Hub!AJ42+Gawadar!AJ42+Turbat!AJ42+PNGR!AJ42+Tump!AJ42</f>
        <v>0</v>
      </c>
      <c r="Z44" s="243">
        <f>Hub!AK42+Gawadar!AK42+Turbat!AK42+PNGR!AK42+Tump!AK42</f>
        <v>0</v>
      </c>
      <c r="AA44" s="243">
        <f>Hub!AL42+Gawadar!AL42+Turbat!AL42+PNGR!AL42+Tump!AL42</f>
        <v>0</v>
      </c>
      <c r="AB44" s="243">
        <f>Hub!AM42+Gawadar!AM42+Turbat!AM42+PNGR!AM42+Tump!AM42</f>
        <v>0</v>
      </c>
      <c r="AC44" s="243">
        <f>Hub!AN42+Gawadar!AN42+Turbat!AN42+PNGR!AN42+Tump!AN42</f>
        <v>0</v>
      </c>
      <c r="AD44" s="243">
        <f>Hub!AO42+Gawadar!AO42+Turbat!AO42+PNGR!AO42+Tump!AO42</f>
        <v>0</v>
      </c>
      <c r="AE44" s="243">
        <f>Hub!AP42+Gawadar!AP42+Turbat!AP42+PNGR!AP42+Tump!AP42</f>
        <v>0</v>
      </c>
      <c r="AF44" s="243">
        <f>Hub!AQ42+Gawadar!AQ42+Turbat!AQ42+PNGR!AQ42+Tump!AQ42</f>
        <v>0</v>
      </c>
      <c r="AG44" s="243">
        <f>Hub!AR42+Gawadar!AR42+Turbat!AR42+PNGR!AR42+Tump!AR42</f>
        <v>0</v>
      </c>
      <c r="AH44" s="249">
        <f t="shared" si="2"/>
        <v>0</v>
      </c>
      <c r="AJ44" s="250">
        <f t="shared" ref="AJ44:BN44" si="41">+C44*$B$44</f>
        <v>0</v>
      </c>
      <c r="AK44" s="251">
        <f t="shared" si="41"/>
        <v>0</v>
      </c>
      <c r="AL44" s="252">
        <f t="shared" si="41"/>
        <v>0</v>
      </c>
      <c r="AM44" s="251">
        <f t="shared" si="41"/>
        <v>0</v>
      </c>
      <c r="AN44" s="252">
        <f t="shared" si="41"/>
        <v>0</v>
      </c>
      <c r="AO44" s="251">
        <f t="shared" si="41"/>
        <v>0</v>
      </c>
      <c r="AP44" s="252">
        <f t="shared" si="41"/>
        <v>0</v>
      </c>
      <c r="AQ44" s="251">
        <f t="shared" si="41"/>
        <v>0</v>
      </c>
      <c r="AR44" s="252">
        <f t="shared" si="41"/>
        <v>0</v>
      </c>
      <c r="AS44" s="251">
        <f t="shared" si="41"/>
        <v>0</v>
      </c>
      <c r="AT44" s="252">
        <f t="shared" si="41"/>
        <v>0</v>
      </c>
      <c r="AU44" s="251">
        <f t="shared" si="41"/>
        <v>0</v>
      </c>
      <c r="AV44" s="252">
        <f t="shared" si="41"/>
        <v>0</v>
      </c>
      <c r="AW44" s="251">
        <f t="shared" si="41"/>
        <v>0</v>
      </c>
      <c r="AX44" s="252">
        <f t="shared" si="41"/>
        <v>0</v>
      </c>
      <c r="AY44" s="251">
        <f t="shared" si="41"/>
        <v>0</v>
      </c>
      <c r="AZ44" s="252">
        <f t="shared" si="41"/>
        <v>0</v>
      </c>
      <c r="BA44" s="251">
        <f t="shared" si="41"/>
        <v>0</v>
      </c>
      <c r="BB44" s="252">
        <f t="shared" si="41"/>
        <v>0</v>
      </c>
      <c r="BC44" s="251">
        <f t="shared" si="41"/>
        <v>0</v>
      </c>
      <c r="BD44" s="252">
        <f t="shared" si="41"/>
        <v>0</v>
      </c>
      <c r="BE44" s="251">
        <f t="shared" si="41"/>
        <v>0</v>
      </c>
      <c r="BF44" s="252">
        <f t="shared" si="41"/>
        <v>0</v>
      </c>
      <c r="BG44" s="251">
        <f t="shared" si="41"/>
        <v>0</v>
      </c>
      <c r="BH44" s="252">
        <f t="shared" si="41"/>
        <v>0</v>
      </c>
      <c r="BI44" s="251">
        <f t="shared" si="41"/>
        <v>0</v>
      </c>
      <c r="BJ44" s="252">
        <f t="shared" si="41"/>
        <v>0</v>
      </c>
      <c r="BK44" s="251">
        <f t="shared" si="41"/>
        <v>0</v>
      </c>
      <c r="BL44" s="252">
        <f t="shared" si="41"/>
        <v>0</v>
      </c>
      <c r="BM44" s="252">
        <f t="shared" si="41"/>
        <v>0</v>
      </c>
      <c r="BN44" s="251">
        <f t="shared" si="41"/>
        <v>0</v>
      </c>
      <c r="BO44" s="253">
        <f t="shared" si="4"/>
        <v>0</v>
      </c>
      <c r="BQ44" s="218"/>
    </row>
    <row r="45" ht="15.75" customHeight="1">
      <c r="A45" s="262" t="s">
        <v>62</v>
      </c>
      <c r="B45" s="121">
        <v>0.816</v>
      </c>
      <c r="C45" s="243">
        <f>Hub!N43+Gawadar!N43+Turbat!N43+PNGR!N43+Tump!N43</f>
        <v>0</v>
      </c>
      <c r="D45" s="243">
        <f>Hub!O43+Gawadar!O43+Turbat!O43+PNGR!O43+Tump!O43</f>
        <v>0</v>
      </c>
      <c r="E45" s="243">
        <f>Hub!P43+Gawadar!P43+Turbat!P43+PNGR!P43+Tump!P43</f>
        <v>0</v>
      </c>
      <c r="F45" s="243">
        <f>Hub!Q43+Gawadar!Q43+Turbat!Q43+PNGR!Q43+Tump!Q43</f>
        <v>0</v>
      </c>
      <c r="G45" s="243">
        <f>Hub!R43+Gawadar!R43+Turbat!R43+PNGR!R43+Tump!R43</f>
        <v>0</v>
      </c>
      <c r="H45" s="243">
        <f>Hub!S43+Gawadar!S43+Turbat!S43+PNGR!S43+Tump!S43</f>
        <v>0</v>
      </c>
      <c r="I45" s="243">
        <f>Hub!T43+Gawadar!T43+Turbat!T43+PNGR!T43+Tump!T43</f>
        <v>0</v>
      </c>
      <c r="J45" s="243">
        <f>Hub!U43+Gawadar!U43+Turbat!U43+PNGR!U43+Tump!U43</f>
        <v>0</v>
      </c>
      <c r="K45" s="243">
        <f>Hub!V43+Gawadar!V43+Turbat!V43+PNGR!V43+Tump!V43</f>
        <v>0</v>
      </c>
      <c r="L45" s="243">
        <f>Hub!W43+Gawadar!W43+Turbat!W43+PNGR!W43+Tump!W43</f>
        <v>0</v>
      </c>
      <c r="M45" s="243">
        <f>Hub!X43+Gawadar!X43+Turbat!X43+PNGR!X43+Tump!X43</f>
        <v>0</v>
      </c>
      <c r="N45" s="243">
        <f>Hub!Y43+Gawadar!Y43+Turbat!Y43+PNGR!Y43+Tump!Y43</f>
        <v>0</v>
      </c>
      <c r="O45" s="243">
        <f>Hub!Z43+Gawadar!Z43+Turbat!Z43+PNGR!Z43+Tump!Z43</f>
        <v>0</v>
      </c>
      <c r="P45" s="243">
        <f>Hub!AA43+Gawadar!AA43+Turbat!AA43+PNGR!AA43+Tump!AA43</f>
        <v>0</v>
      </c>
      <c r="Q45" s="243">
        <f>Hub!AB43+Gawadar!AB43+Turbat!AB43+PNGR!AB43+Tump!AB43</f>
        <v>0</v>
      </c>
      <c r="R45" s="243">
        <f>Hub!AC43+Gawadar!AC43+Turbat!AC43+PNGR!AC43+Tump!AC43</f>
        <v>0</v>
      </c>
      <c r="S45" s="243">
        <f>Hub!AD43+Gawadar!AD43+Turbat!AD43+PNGR!AD43+Tump!AD43</f>
        <v>0</v>
      </c>
      <c r="T45" s="243">
        <f>Hub!AE43+Gawadar!AE43+Turbat!AE43+PNGR!AE43+Tump!AE43</f>
        <v>0</v>
      </c>
      <c r="U45" s="243">
        <f>Hub!AF43+Gawadar!AF43+Turbat!AF43+PNGR!AF43+Tump!AF43</f>
        <v>0</v>
      </c>
      <c r="V45" s="243">
        <f>Hub!AG43+Gawadar!AG43+Turbat!AG43+PNGR!AG43+Tump!AG43</f>
        <v>0</v>
      </c>
      <c r="W45" s="243">
        <f>Hub!AH43+Gawadar!AH43+Turbat!AH43+PNGR!AH43+Tump!AH43</f>
        <v>0</v>
      </c>
      <c r="X45" s="243">
        <f>Hub!AI43+Gawadar!AI43+Turbat!AI43+PNGR!AI43+Tump!AI43</f>
        <v>0</v>
      </c>
      <c r="Y45" s="243">
        <f>Hub!AJ43+Gawadar!AJ43+Turbat!AJ43+PNGR!AJ43+Tump!AJ43</f>
        <v>0</v>
      </c>
      <c r="Z45" s="243">
        <f>Hub!AK43+Gawadar!AK43+Turbat!AK43+PNGR!AK43+Tump!AK43</f>
        <v>0</v>
      </c>
      <c r="AA45" s="243">
        <f>Hub!AL43+Gawadar!AL43+Turbat!AL43+PNGR!AL43+Tump!AL43</f>
        <v>0</v>
      </c>
      <c r="AB45" s="243">
        <f>Hub!AM43+Gawadar!AM43+Turbat!AM43+PNGR!AM43+Tump!AM43</f>
        <v>0</v>
      </c>
      <c r="AC45" s="243">
        <f>Hub!AN43+Gawadar!AN43+Turbat!AN43+PNGR!AN43+Tump!AN43</f>
        <v>0</v>
      </c>
      <c r="AD45" s="243">
        <f>Hub!AO43+Gawadar!AO43+Turbat!AO43+PNGR!AO43+Tump!AO43</f>
        <v>0</v>
      </c>
      <c r="AE45" s="243">
        <f>Hub!AP43+Gawadar!AP43+Turbat!AP43+PNGR!AP43+Tump!AP43</f>
        <v>0</v>
      </c>
      <c r="AF45" s="243">
        <f>Hub!AQ43+Gawadar!AQ43+Turbat!AQ43+PNGR!AQ43+Tump!AQ43</f>
        <v>0</v>
      </c>
      <c r="AG45" s="243">
        <f>Hub!AR43+Gawadar!AR43+Turbat!AR43+PNGR!AR43+Tump!AR43</f>
        <v>0</v>
      </c>
      <c r="AH45" s="249">
        <f t="shared" si="2"/>
        <v>0</v>
      </c>
      <c r="AJ45" s="250">
        <f t="shared" ref="AJ45:BN45" si="42">+C45*$B$45</f>
        <v>0</v>
      </c>
      <c r="AK45" s="251">
        <f t="shared" si="42"/>
        <v>0</v>
      </c>
      <c r="AL45" s="252">
        <f t="shared" si="42"/>
        <v>0</v>
      </c>
      <c r="AM45" s="251">
        <f t="shared" si="42"/>
        <v>0</v>
      </c>
      <c r="AN45" s="252">
        <f t="shared" si="42"/>
        <v>0</v>
      </c>
      <c r="AO45" s="251">
        <f t="shared" si="42"/>
        <v>0</v>
      </c>
      <c r="AP45" s="252">
        <f t="shared" si="42"/>
        <v>0</v>
      </c>
      <c r="AQ45" s="251">
        <f t="shared" si="42"/>
        <v>0</v>
      </c>
      <c r="AR45" s="252">
        <f t="shared" si="42"/>
        <v>0</v>
      </c>
      <c r="AS45" s="251">
        <f t="shared" si="42"/>
        <v>0</v>
      </c>
      <c r="AT45" s="252">
        <f t="shared" si="42"/>
        <v>0</v>
      </c>
      <c r="AU45" s="251">
        <f t="shared" si="42"/>
        <v>0</v>
      </c>
      <c r="AV45" s="252">
        <f t="shared" si="42"/>
        <v>0</v>
      </c>
      <c r="AW45" s="251">
        <f t="shared" si="42"/>
        <v>0</v>
      </c>
      <c r="AX45" s="252">
        <f t="shared" si="42"/>
        <v>0</v>
      </c>
      <c r="AY45" s="251">
        <f t="shared" si="42"/>
        <v>0</v>
      </c>
      <c r="AZ45" s="252">
        <f t="shared" si="42"/>
        <v>0</v>
      </c>
      <c r="BA45" s="251">
        <f t="shared" si="42"/>
        <v>0</v>
      </c>
      <c r="BB45" s="252">
        <f t="shared" si="42"/>
        <v>0</v>
      </c>
      <c r="BC45" s="251">
        <f t="shared" si="42"/>
        <v>0</v>
      </c>
      <c r="BD45" s="252">
        <f t="shared" si="42"/>
        <v>0</v>
      </c>
      <c r="BE45" s="251">
        <f t="shared" si="42"/>
        <v>0</v>
      </c>
      <c r="BF45" s="252">
        <f t="shared" si="42"/>
        <v>0</v>
      </c>
      <c r="BG45" s="251">
        <f t="shared" si="42"/>
        <v>0</v>
      </c>
      <c r="BH45" s="252">
        <f t="shared" si="42"/>
        <v>0</v>
      </c>
      <c r="BI45" s="251">
        <f t="shared" si="42"/>
        <v>0</v>
      </c>
      <c r="BJ45" s="252">
        <f t="shared" si="42"/>
        <v>0</v>
      </c>
      <c r="BK45" s="251">
        <f t="shared" si="42"/>
        <v>0</v>
      </c>
      <c r="BL45" s="252">
        <f t="shared" si="42"/>
        <v>0</v>
      </c>
      <c r="BM45" s="252">
        <f t="shared" si="42"/>
        <v>0</v>
      </c>
      <c r="BN45" s="251">
        <f t="shared" si="42"/>
        <v>0</v>
      </c>
      <c r="BO45" s="253">
        <f t="shared" si="4"/>
        <v>0</v>
      </c>
      <c r="BQ45" s="218"/>
    </row>
    <row r="46" ht="15.75" customHeight="1">
      <c r="A46" s="242" t="s">
        <v>63</v>
      </c>
      <c r="B46" s="121">
        <v>0.912</v>
      </c>
      <c r="C46" s="243">
        <f>Hub!N44+Gawadar!N44+Turbat!N44+PNGR!N44+Tump!N44</f>
        <v>0</v>
      </c>
      <c r="D46" s="243">
        <f>Hub!O44+Gawadar!O44+Turbat!O44+PNGR!O44+Tump!O44</f>
        <v>0</v>
      </c>
      <c r="E46" s="243">
        <f>Hub!P44+Gawadar!P44+Turbat!P44+PNGR!P44+Tump!P44</f>
        <v>0</v>
      </c>
      <c r="F46" s="243">
        <f>Hub!Q44+Gawadar!Q44+Turbat!Q44+PNGR!Q44+Tump!Q44</f>
        <v>0</v>
      </c>
      <c r="G46" s="243">
        <f>Hub!R44+Gawadar!R44+Turbat!R44+PNGR!R44+Tump!R44</f>
        <v>0</v>
      </c>
      <c r="H46" s="243">
        <f>Hub!S44+Gawadar!S44+Turbat!S44+PNGR!S44+Tump!S44</f>
        <v>0</v>
      </c>
      <c r="I46" s="243">
        <f>Hub!T44+Gawadar!T44+Turbat!T44+PNGR!T44+Tump!T44</f>
        <v>0</v>
      </c>
      <c r="J46" s="243">
        <f>Hub!U44+Gawadar!U44+Turbat!U44+PNGR!U44+Tump!U44</f>
        <v>0</v>
      </c>
      <c r="K46" s="243">
        <f>Hub!V44+Gawadar!V44+Turbat!V44+PNGR!V44+Tump!V44</f>
        <v>0</v>
      </c>
      <c r="L46" s="243">
        <f>Hub!W44+Gawadar!W44+Turbat!W44+PNGR!W44+Tump!W44</f>
        <v>0</v>
      </c>
      <c r="M46" s="243">
        <f>Hub!X44+Gawadar!X44+Turbat!X44+PNGR!X44+Tump!X44</f>
        <v>0</v>
      </c>
      <c r="N46" s="243">
        <f>Hub!Y44+Gawadar!Y44+Turbat!Y44+PNGR!Y44+Tump!Y44</f>
        <v>0</v>
      </c>
      <c r="O46" s="243">
        <f>Hub!Z44+Gawadar!Z44+Turbat!Z44+PNGR!Z44+Tump!Z44</f>
        <v>0</v>
      </c>
      <c r="P46" s="243">
        <f>Hub!AA44+Gawadar!AA44+Turbat!AA44+PNGR!AA44+Tump!AA44</f>
        <v>0</v>
      </c>
      <c r="Q46" s="243">
        <f>Hub!AB44+Gawadar!AB44+Turbat!AB44+PNGR!AB44+Tump!AB44</f>
        <v>0</v>
      </c>
      <c r="R46" s="243">
        <f>Hub!AC44+Gawadar!AC44+Turbat!AC44+PNGR!AC44+Tump!AC44</f>
        <v>0</v>
      </c>
      <c r="S46" s="243">
        <f>Hub!AD44+Gawadar!AD44+Turbat!AD44+PNGR!AD44+Tump!AD44</f>
        <v>0</v>
      </c>
      <c r="T46" s="243">
        <f>Hub!AE44+Gawadar!AE44+Turbat!AE44+PNGR!AE44+Tump!AE44</f>
        <v>0</v>
      </c>
      <c r="U46" s="243">
        <f>Hub!AF44+Gawadar!AF44+Turbat!AF44+PNGR!AF44+Tump!AF44</f>
        <v>0</v>
      </c>
      <c r="V46" s="243">
        <f>Hub!AG44+Gawadar!AG44+Turbat!AG44+PNGR!AG44+Tump!AG44</f>
        <v>0</v>
      </c>
      <c r="W46" s="243">
        <f>Hub!AH44+Gawadar!AH44+Turbat!AH44+PNGR!AH44+Tump!AH44</f>
        <v>0</v>
      </c>
      <c r="X46" s="243">
        <f>Hub!AI44+Gawadar!AI44+Turbat!AI44+PNGR!AI44+Tump!AI44</f>
        <v>0</v>
      </c>
      <c r="Y46" s="243">
        <f>Hub!AJ44+Gawadar!AJ44+Turbat!AJ44+PNGR!AJ44+Tump!AJ44</f>
        <v>0</v>
      </c>
      <c r="Z46" s="243">
        <f>Hub!AK44+Gawadar!AK44+Turbat!AK44+PNGR!AK44+Tump!AK44</f>
        <v>0</v>
      </c>
      <c r="AA46" s="243">
        <f>Hub!AL44+Gawadar!AL44+Turbat!AL44+PNGR!AL44+Tump!AL44</f>
        <v>0</v>
      </c>
      <c r="AB46" s="243">
        <f>Hub!AM44+Gawadar!AM44+Turbat!AM44+PNGR!AM44+Tump!AM44</f>
        <v>0</v>
      </c>
      <c r="AC46" s="243">
        <f>Hub!AN44+Gawadar!AN44+Turbat!AN44+PNGR!AN44+Tump!AN44</f>
        <v>0</v>
      </c>
      <c r="AD46" s="243">
        <f>Hub!AO44+Gawadar!AO44+Turbat!AO44+PNGR!AO44+Tump!AO44</f>
        <v>0</v>
      </c>
      <c r="AE46" s="243">
        <f>Hub!AP44+Gawadar!AP44+Turbat!AP44+PNGR!AP44+Tump!AP44</f>
        <v>0</v>
      </c>
      <c r="AF46" s="243">
        <f>Hub!AQ44+Gawadar!AQ44+Turbat!AQ44+PNGR!AQ44+Tump!AQ44</f>
        <v>0</v>
      </c>
      <c r="AG46" s="243">
        <f>Hub!AR44+Gawadar!AR44+Turbat!AR44+PNGR!AR44+Tump!AR44</f>
        <v>0</v>
      </c>
      <c r="AH46" s="249">
        <f t="shared" si="2"/>
        <v>0</v>
      </c>
      <c r="AJ46" s="250">
        <f t="shared" ref="AJ46:BN46" si="43">+C46*$B$46</f>
        <v>0</v>
      </c>
      <c r="AK46" s="251">
        <f t="shared" si="43"/>
        <v>0</v>
      </c>
      <c r="AL46" s="252">
        <f t="shared" si="43"/>
        <v>0</v>
      </c>
      <c r="AM46" s="251">
        <f t="shared" si="43"/>
        <v>0</v>
      </c>
      <c r="AN46" s="252">
        <f t="shared" si="43"/>
        <v>0</v>
      </c>
      <c r="AO46" s="251">
        <f t="shared" si="43"/>
        <v>0</v>
      </c>
      <c r="AP46" s="252">
        <f t="shared" si="43"/>
        <v>0</v>
      </c>
      <c r="AQ46" s="251">
        <f t="shared" si="43"/>
        <v>0</v>
      </c>
      <c r="AR46" s="252">
        <f t="shared" si="43"/>
        <v>0</v>
      </c>
      <c r="AS46" s="251">
        <f t="shared" si="43"/>
        <v>0</v>
      </c>
      <c r="AT46" s="252">
        <f t="shared" si="43"/>
        <v>0</v>
      </c>
      <c r="AU46" s="251">
        <f t="shared" si="43"/>
        <v>0</v>
      </c>
      <c r="AV46" s="252">
        <f t="shared" si="43"/>
        <v>0</v>
      </c>
      <c r="AW46" s="251">
        <f t="shared" si="43"/>
        <v>0</v>
      </c>
      <c r="AX46" s="252">
        <f t="shared" si="43"/>
        <v>0</v>
      </c>
      <c r="AY46" s="251">
        <f t="shared" si="43"/>
        <v>0</v>
      </c>
      <c r="AZ46" s="252">
        <f t="shared" si="43"/>
        <v>0</v>
      </c>
      <c r="BA46" s="251">
        <f t="shared" si="43"/>
        <v>0</v>
      </c>
      <c r="BB46" s="252">
        <f t="shared" si="43"/>
        <v>0</v>
      </c>
      <c r="BC46" s="251">
        <f t="shared" si="43"/>
        <v>0</v>
      </c>
      <c r="BD46" s="252">
        <f t="shared" si="43"/>
        <v>0</v>
      </c>
      <c r="BE46" s="251">
        <f t="shared" si="43"/>
        <v>0</v>
      </c>
      <c r="BF46" s="252">
        <f t="shared" si="43"/>
        <v>0</v>
      </c>
      <c r="BG46" s="251">
        <f t="shared" si="43"/>
        <v>0</v>
      </c>
      <c r="BH46" s="252">
        <f t="shared" si="43"/>
        <v>0</v>
      </c>
      <c r="BI46" s="251">
        <f t="shared" si="43"/>
        <v>0</v>
      </c>
      <c r="BJ46" s="252">
        <f t="shared" si="43"/>
        <v>0</v>
      </c>
      <c r="BK46" s="251">
        <f t="shared" si="43"/>
        <v>0</v>
      </c>
      <c r="BL46" s="252">
        <f t="shared" si="43"/>
        <v>0</v>
      </c>
      <c r="BM46" s="252">
        <f t="shared" si="43"/>
        <v>0</v>
      </c>
      <c r="BN46" s="251">
        <f t="shared" si="43"/>
        <v>0</v>
      </c>
      <c r="BO46" s="253">
        <f t="shared" si="4"/>
        <v>0</v>
      </c>
      <c r="BQ46" s="218"/>
    </row>
    <row r="47" ht="15.75" customHeight="1">
      <c r="A47" s="242" t="s">
        <v>64</v>
      </c>
      <c r="B47" s="121">
        <v>0.912</v>
      </c>
      <c r="C47" s="243">
        <f>Hub!N45+Gawadar!N45+Turbat!N45+PNGR!N45+Tump!N45</f>
        <v>0</v>
      </c>
      <c r="D47" s="243">
        <f>Hub!O45+Gawadar!O45+Turbat!O45+PNGR!O45+Tump!O45</f>
        <v>0</v>
      </c>
      <c r="E47" s="243">
        <f>Hub!P45+Gawadar!P45+Turbat!P45+PNGR!P45+Tump!P45</f>
        <v>0</v>
      </c>
      <c r="F47" s="243">
        <f>Hub!Q45+Gawadar!Q45+Turbat!Q45+PNGR!Q45+Tump!Q45</f>
        <v>0</v>
      </c>
      <c r="G47" s="243">
        <f>Hub!R45+Gawadar!R45+Turbat!R45+PNGR!R45+Tump!R45</f>
        <v>0</v>
      </c>
      <c r="H47" s="243">
        <f>Hub!S45+Gawadar!S45+Turbat!S45+PNGR!S45+Tump!S45</f>
        <v>0</v>
      </c>
      <c r="I47" s="243">
        <f>Hub!T45+Gawadar!T45+Turbat!T45+PNGR!T45+Tump!T45</f>
        <v>0</v>
      </c>
      <c r="J47" s="243">
        <f>Hub!U45+Gawadar!U45+Turbat!U45+PNGR!U45+Tump!U45</f>
        <v>0</v>
      </c>
      <c r="K47" s="243">
        <f>Hub!V45+Gawadar!V45+Turbat!V45+PNGR!V45+Tump!V45</f>
        <v>0</v>
      </c>
      <c r="L47" s="243">
        <f>Hub!W45+Gawadar!W45+Turbat!W45+PNGR!W45+Tump!W45</f>
        <v>0</v>
      </c>
      <c r="M47" s="243">
        <f>Hub!X45+Gawadar!X45+Turbat!X45+PNGR!X45+Tump!X45</f>
        <v>0</v>
      </c>
      <c r="N47" s="243">
        <f>Hub!Y45+Gawadar!Y45+Turbat!Y45+PNGR!Y45+Tump!Y45</f>
        <v>0</v>
      </c>
      <c r="O47" s="243">
        <f>Hub!Z45+Gawadar!Z45+Turbat!Z45+PNGR!Z45+Tump!Z45</f>
        <v>0</v>
      </c>
      <c r="P47" s="243">
        <f>Hub!AA45+Gawadar!AA45+Turbat!AA45+PNGR!AA45+Tump!AA45</f>
        <v>0</v>
      </c>
      <c r="Q47" s="243">
        <f>Hub!AB45+Gawadar!AB45+Turbat!AB45+PNGR!AB45+Tump!AB45</f>
        <v>0</v>
      </c>
      <c r="R47" s="243">
        <f>Hub!AC45+Gawadar!AC45+Turbat!AC45+PNGR!AC45+Tump!AC45</f>
        <v>0</v>
      </c>
      <c r="S47" s="243">
        <f>Hub!AD45+Gawadar!AD45+Turbat!AD45+PNGR!AD45+Tump!AD45</f>
        <v>0</v>
      </c>
      <c r="T47" s="243">
        <f>Hub!AE45+Gawadar!AE45+Turbat!AE45+PNGR!AE45+Tump!AE45</f>
        <v>0</v>
      </c>
      <c r="U47" s="243">
        <f>Hub!AF45+Gawadar!AF45+Turbat!AF45+PNGR!AF45+Tump!AF45</f>
        <v>0</v>
      </c>
      <c r="V47" s="243">
        <f>Hub!AG45+Gawadar!AG45+Turbat!AG45+PNGR!AG45+Tump!AG45</f>
        <v>0</v>
      </c>
      <c r="W47" s="243">
        <f>Hub!AH45+Gawadar!AH45+Turbat!AH45+PNGR!AH45+Tump!AH45</f>
        <v>0</v>
      </c>
      <c r="X47" s="243">
        <f>Hub!AI45+Gawadar!AI45+Turbat!AI45+PNGR!AI45+Tump!AI45</f>
        <v>0</v>
      </c>
      <c r="Y47" s="243">
        <f>Hub!AJ45+Gawadar!AJ45+Turbat!AJ45+PNGR!AJ45+Tump!AJ45</f>
        <v>0</v>
      </c>
      <c r="Z47" s="243">
        <f>Hub!AK45+Gawadar!AK45+Turbat!AK45+PNGR!AK45+Tump!AK45</f>
        <v>0</v>
      </c>
      <c r="AA47" s="243">
        <f>Hub!AL45+Gawadar!AL45+Turbat!AL45+PNGR!AL45+Tump!AL45</f>
        <v>0</v>
      </c>
      <c r="AB47" s="243">
        <f>Hub!AM45+Gawadar!AM45+Turbat!AM45+PNGR!AM45+Tump!AM45</f>
        <v>0</v>
      </c>
      <c r="AC47" s="243">
        <f>Hub!AN45+Gawadar!AN45+Turbat!AN45+PNGR!AN45+Tump!AN45</f>
        <v>0</v>
      </c>
      <c r="AD47" s="243">
        <f>Hub!AO45+Gawadar!AO45+Turbat!AO45+PNGR!AO45+Tump!AO45</f>
        <v>0</v>
      </c>
      <c r="AE47" s="243">
        <f>Hub!AP45+Gawadar!AP45+Turbat!AP45+PNGR!AP45+Tump!AP45</f>
        <v>0</v>
      </c>
      <c r="AF47" s="243">
        <f>Hub!AQ45+Gawadar!AQ45+Turbat!AQ45+PNGR!AQ45+Tump!AQ45</f>
        <v>0</v>
      </c>
      <c r="AG47" s="243">
        <f>Hub!AR45+Gawadar!AR45+Turbat!AR45+PNGR!AR45+Tump!AR45</f>
        <v>0</v>
      </c>
      <c r="AH47" s="249">
        <f t="shared" si="2"/>
        <v>0</v>
      </c>
      <c r="AJ47" s="250">
        <f t="shared" ref="AJ47:BN47" si="44">+C47*$B$47</f>
        <v>0</v>
      </c>
      <c r="AK47" s="251">
        <f t="shared" si="44"/>
        <v>0</v>
      </c>
      <c r="AL47" s="252">
        <f t="shared" si="44"/>
        <v>0</v>
      </c>
      <c r="AM47" s="251">
        <f t="shared" si="44"/>
        <v>0</v>
      </c>
      <c r="AN47" s="252">
        <f t="shared" si="44"/>
        <v>0</v>
      </c>
      <c r="AO47" s="251">
        <f t="shared" si="44"/>
        <v>0</v>
      </c>
      <c r="AP47" s="252">
        <f t="shared" si="44"/>
        <v>0</v>
      </c>
      <c r="AQ47" s="251">
        <f t="shared" si="44"/>
        <v>0</v>
      </c>
      <c r="AR47" s="252">
        <f t="shared" si="44"/>
        <v>0</v>
      </c>
      <c r="AS47" s="251">
        <f t="shared" si="44"/>
        <v>0</v>
      </c>
      <c r="AT47" s="252">
        <f t="shared" si="44"/>
        <v>0</v>
      </c>
      <c r="AU47" s="251">
        <f t="shared" si="44"/>
        <v>0</v>
      </c>
      <c r="AV47" s="252">
        <f t="shared" si="44"/>
        <v>0</v>
      </c>
      <c r="AW47" s="251">
        <f t="shared" si="44"/>
        <v>0</v>
      </c>
      <c r="AX47" s="252">
        <f t="shared" si="44"/>
        <v>0</v>
      </c>
      <c r="AY47" s="251">
        <f t="shared" si="44"/>
        <v>0</v>
      </c>
      <c r="AZ47" s="252">
        <f t="shared" si="44"/>
        <v>0</v>
      </c>
      <c r="BA47" s="251">
        <f t="shared" si="44"/>
        <v>0</v>
      </c>
      <c r="BB47" s="252">
        <f t="shared" si="44"/>
        <v>0</v>
      </c>
      <c r="BC47" s="251">
        <f t="shared" si="44"/>
        <v>0</v>
      </c>
      <c r="BD47" s="252">
        <f t="shared" si="44"/>
        <v>0</v>
      </c>
      <c r="BE47" s="251">
        <f t="shared" si="44"/>
        <v>0</v>
      </c>
      <c r="BF47" s="252">
        <f t="shared" si="44"/>
        <v>0</v>
      </c>
      <c r="BG47" s="251">
        <f t="shared" si="44"/>
        <v>0</v>
      </c>
      <c r="BH47" s="252">
        <f t="shared" si="44"/>
        <v>0</v>
      </c>
      <c r="BI47" s="251">
        <f t="shared" si="44"/>
        <v>0</v>
      </c>
      <c r="BJ47" s="252">
        <f t="shared" si="44"/>
        <v>0</v>
      </c>
      <c r="BK47" s="251">
        <f t="shared" si="44"/>
        <v>0</v>
      </c>
      <c r="BL47" s="252">
        <f t="shared" si="44"/>
        <v>0</v>
      </c>
      <c r="BM47" s="252">
        <f t="shared" si="44"/>
        <v>0</v>
      </c>
      <c r="BN47" s="251">
        <f t="shared" si="44"/>
        <v>0</v>
      </c>
      <c r="BO47" s="253">
        <f t="shared" si="4"/>
        <v>0</v>
      </c>
      <c r="BQ47" s="218"/>
    </row>
    <row r="48" ht="15.75" customHeight="1">
      <c r="A48" s="262" t="s">
        <v>65</v>
      </c>
      <c r="B48" s="121">
        <v>0.912</v>
      </c>
      <c r="C48" s="243">
        <f>Hub!N46+Gawadar!N46+Turbat!N46+PNGR!N46+Tump!N46</f>
        <v>0</v>
      </c>
      <c r="D48" s="243">
        <f>Hub!O46+Gawadar!O46+Turbat!O46+PNGR!O46+Tump!O46</f>
        <v>0</v>
      </c>
      <c r="E48" s="243">
        <f>Hub!P46+Gawadar!P46+Turbat!P46+PNGR!P46+Tump!P46</f>
        <v>0</v>
      </c>
      <c r="F48" s="243">
        <f>Hub!Q46+Gawadar!Q46+Turbat!Q46+PNGR!Q46+Tump!Q46</f>
        <v>0</v>
      </c>
      <c r="G48" s="243">
        <f>Hub!R46+Gawadar!R46+Turbat!R46+PNGR!R46+Tump!R46</f>
        <v>0</v>
      </c>
      <c r="H48" s="243">
        <f>Hub!S46+Gawadar!S46+Turbat!S46+PNGR!S46+Tump!S46</f>
        <v>0</v>
      </c>
      <c r="I48" s="243">
        <f>Hub!T46+Gawadar!T46+Turbat!T46+PNGR!T46+Tump!T46</f>
        <v>0</v>
      </c>
      <c r="J48" s="243">
        <f>Hub!U46+Gawadar!U46+Turbat!U46+PNGR!U46+Tump!U46</f>
        <v>0</v>
      </c>
      <c r="K48" s="243">
        <f>Hub!V46+Gawadar!V46+Turbat!V46+PNGR!V46+Tump!V46</f>
        <v>0</v>
      </c>
      <c r="L48" s="243">
        <f>Hub!W46+Gawadar!W46+Turbat!W46+PNGR!W46+Tump!W46</f>
        <v>0</v>
      </c>
      <c r="M48" s="243">
        <f>Hub!X46+Gawadar!X46+Turbat!X46+PNGR!X46+Tump!X46</f>
        <v>0</v>
      </c>
      <c r="N48" s="243">
        <f>Hub!Y46+Gawadar!Y46+Turbat!Y46+PNGR!Y46+Tump!Y46</f>
        <v>0</v>
      </c>
      <c r="O48" s="243">
        <f>Hub!Z46+Gawadar!Z46+Turbat!Z46+PNGR!Z46+Tump!Z46</f>
        <v>0</v>
      </c>
      <c r="P48" s="243">
        <f>Hub!AA46+Gawadar!AA46+Turbat!AA46+PNGR!AA46+Tump!AA46</f>
        <v>0</v>
      </c>
      <c r="Q48" s="243">
        <f>Hub!AB46+Gawadar!AB46+Turbat!AB46+PNGR!AB46+Tump!AB46</f>
        <v>0</v>
      </c>
      <c r="R48" s="243">
        <f>Hub!AC46+Gawadar!AC46+Turbat!AC46+PNGR!AC46+Tump!AC46</f>
        <v>0</v>
      </c>
      <c r="S48" s="243">
        <f>Hub!AD46+Gawadar!AD46+Turbat!AD46+PNGR!AD46+Tump!AD46</f>
        <v>0</v>
      </c>
      <c r="T48" s="243">
        <f>Hub!AE46+Gawadar!AE46+Turbat!AE46+PNGR!AE46+Tump!AE46</f>
        <v>0</v>
      </c>
      <c r="U48" s="243">
        <f>Hub!AF46+Gawadar!AF46+Turbat!AF46+PNGR!AF46+Tump!AF46</f>
        <v>0</v>
      </c>
      <c r="V48" s="243">
        <f>Hub!AG46+Gawadar!AG46+Turbat!AG46+PNGR!AG46+Tump!AG46</f>
        <v>0</v>
      </c>
      <c r="W48" s="243">
        <f>Hub!AH46+Gawadar!AH46+Turbat!AH46+PNGR!AH46+Tump!AH46</f>
        <v>0</v>
      </c>
      <c r="X48" s="243">
        <f>Hub!AI46+Gawadar!AI46+Turbat!AI46+PNGR!AI46+Tump!AI46</f>
        <v>0</v>
      </c>
      <c r="Y48" s="243">
        <f>Hub!AJ46+Gawadar!AJ46+Turbat!AJ46+PNGR!AJ46+Tump!AJ46</f>
        <v>0</v>
      </c>
      <c r="Z48" s="243">
        <f>Hub!AK46+Gawadar!AK46+Turbat!AK46+PNGR!AK46+Tump!AK46</f>
        <v>0</v>
      </c>
      <c r="AA48" s="243">
        <f>Hub!AL46+Gawadar!AL46+Turbat!AL46+PNGR!AL46+Tump!AL46</f>
        <v>0</v>
      </c>
      <c r="AB48" s="243">
        <f>Hub!AM46+Gawadar!AM46+Turbat!AM46+PNGR!AM46+Tump!AM46</f>
        <v>0</v>
      </c>
      <c r="AC48" s="243">
        <f>Hub!AN46+Gawadar!AN46+Turbat!AN46+PNGR!AN46+Tump!AN46</f>
        <v>0</v>
      </c>
      <c r="AD48" s="243">
        <f>Hub!AO46+Gawadar!AO46+Turbat!AO46+PNGR!AO46+Tump!AO46</f>
        <v>0</v>
      </c>
      <c r="AE48" s="243">
        <f>Hub!AP46+Gawadar!AP46+Turbat!AP46+PNGR!AP46+Tump!AP46</f>
        <v>0</v>
      </c>
      <c r="AF48" s="243">
        <f>Hub!AQ46+Gawadar!AQ46+Turbat!AQ46+PNGR!AQ46+Tump!AQ46</f>
        <v>0</v>
      </c>
      <c r="AG48" s="243">
        <f>Hub!AR46+Gawadar!AR46+Turbat!AR46+PNGR!AR46+Tump!AR46</f>
        <v>0</v>
      </c>
      <c r="AH48" s="249">
        <f t="shared" si="2"/>
        <v>0</v>
      </c>
      <c r="AJ48" s="250">
        <f t="shared" ref="AJ48:BN48" si="45">+C48*$B$48</f>
        <v>0</v>
      </c>
      <c r="AK48" s="251">
        <f t="shared" si="45"/>
        <v>0</v>
      </c>
      <c r="AL48" s="252">
        <f t="shared" si="45"/>
        <v>0</v>
      </c>
      <c r="AM48" s="251">
        <f t="shared" si="45"/>
        <v>0</v>
      </c>
      <c r="AN48" s="252">
        <f t="shared" si="45"/>
        <v>0</v>
      </c>
      <c r="AO48" s="251">
        <f t="shared" si="45"/>
        <v>0</v>
      </c>
      <c r="AP48" s="252">
        <f t="shared" si="45"/>
        <v>0</v>
      </c>
      <c r="AQ48" s="251">
        <f t="shared" si="45"/>
        <v>0</v>
      </c>
      <c r="AR48" s="252">
        <f t="shared" si="45"/>
        <v>0</v>
      </c>
      <c r="AS48" s="251">
        <f t="shared" si="45"/>
        <v>0</v>
      </c>
      <c r="AT48" s="252">
        <f t="shared" si="45"/>
        <v>0</v>
      </c>
      <c r="AU48" s="251">
        <f t="shared" si="45"/>
        <v>0</v>
      </c>
      <c r="AV48" s="252">
        <f t="shared" si="45"/>
        <v>0</v>
      </c>
      <c r="AW48" s="251">
        <f t="shared" si="45"/>
        <v>0</v>
      </c>
      <c r="AX48" s="252">
        <f t="shared" si="45"/>
        <v>0</v>
      </c>
      <c r="AY48" s="251">
        <f t="shared" si="45"/>
        <v>0</v>
      </c>
      <c r="AZ48" s="252">
        <f t="shared" si="45"/>
        <v>0</v>
      </c>
      <c r="BA48" s="251">
        <f t="shared" si="45"/>
        <v>0</v>
      </c>
      <c r="BB48" s="252">
        <f t="shared" si="45"/>
        <v>0</v>
      </c>
      <c r="BC48" s="251">
        <f t="shared" si="45"/>
        <v>0</v>
      </c>
      <c r="BD48" s="252">
        <f t="shared" si="45"/>
        <v>0</v>
      </c>
      <c r="BE48" s="251">
        <f t="shared" si="45"/>
        <v>0</v>
      </c>
      <c r="BF48" s="252">
        <f t="shared" si="45"/>
        <v>0</v>
      </c>
      <c r="BG48" s="251">
        <f t="shared" si="45"/>
        <v>0</v>
      </c>
      <c r="BH48" s="252">
        <f t="shared" si="45"/>
        <v>0</v>
      </c>
      <c r="BI48" s="251">
        <f t="shared" si="45"/>
        <v>0</v>
      </c>
      <c r="BJ48" s="252">
        <f t="shared" si="45"/>
        <v>0</v>
      </c>
      <c r="BK48" s="251">
        <f t="shared" si="45"/>
        <v>0</v>
      </c>
      <c r="BL48" s="252">
        <f t="shared" si="45"/>
        <v>0</v>
      </c>
      <c r="BM48" s="252">
        <f t="shared" si="45"/>
        <v>0</v>
      </c>
      <c r="BN48" s="251">
        <f t="shared" si="45"/>
        <v>0</v>
      </c>
      <c r="BO48" s="253">
        <f t="shared" si="4"/>
        <v>0</v>
      </c>
      <c r="BQ48" s="218"/>
    </row>
    <row r="49" ht="15.75" customHeight="1">
      <c r="A49" s="242" t="s">
        <v>66</v>
      </c>
      <c r="B49" s="121">
        <v>1.488</v>
      </c>
      <c r="C49" s="243">
        <f>Hub!N47+Gawadar!N47+Turbat!N47+PNGR!N47+Tump!N47</f>
        <v>0</v>
      </c>
      <c r="D49" s="243">
        <f>Hub!O47+Gawadar!O47+Turbat!O47+PNGR!O47+Tump!O47</f>
        <v>0</v>
      </c>
      <c r="E49" s="243">
        <f>Hub!P47+Gawadar!P47+Turbat!P47+PNGR!P47+Tump!P47</f>
        <v>0</v>
      </c>
      <c r="F49" s="243">
        <f>Hub!Q47+Gawadar!Q47+Turbat!Q47+PNGR!Q47+Tump!Q47</f>
        <v>0</v>
      </c>
      <c r="G49" s="243">
        <f>Hub!R47+Gawadar!R47+Turbat!R47+PNGR!R47+Tump!R47</f>
        <v>0</v>
      </c>
      <c r="H49" s="243">
        <f>Hub!S47+Gawadar!S47+Turbat!S47+PNGR!S47+Tump!S47</f>
        <v>0</v>
      </c>
      <c r="I49" s="243">
        <f>Hub!T47+Gawadar!T47+Turbat!T47+PNGR!T47+Tump!T47</f>
        <v>0</v>
      </c>
      <c r="J49" s="243">
        <f>Hub!U47+Gawadar!U47+Turbat!U47+PNGR!U47+Tump!U47</f>
        <v>0</v>
      </c>
      <c r="K49" s="243">
        <f>Hub!V47+Gawadar!V47+Turbat!V47+PNGR!V47+Tump!V47</f>
        <v>0</v>
      </c>
      <c r="L49" s="243">
        <f>Hub!W47+Gawadar!W47+Turbat!W47+PNGR!W47+Tump!W47</f>
        <v>0</v>
      </c>
      <c r="M49" s="243">
        <f>Hub!X47+Gawadar!X47+Turbat!X47+PNGR!X47+Tump!X47</f>
        <v>0</v>
      </c>
      <c r="N49" s="243">
        <f>Hub!Y47+Gawadar!Y47+Turbat!Y47+PNGR!Y47+Tump!Y47</f>
        <v>0</v>
      </c>
      <c r="O49" s="243">
        <f>Hub!Z47+Gawadar!Z47+Turbat!Z47+PNGR!Z47+Tump!Z47</f>
        <v>0</v>
      </c>
      <c r="P49" s="243">
        <f>Hub!AA47+Gawadar!AA47+Turbat!AA47+PNGR!AA47+Tump!AA47</f>
        <v>0</v>
      </c>
      <c r="Q49" s="243">
        <f>Hub!AB47+Gawadar!AB47+Turbat!AB47+PNGR!AB47+Tump!AB47</f>
        <v>0</v>
      </c>
      <c r="R49" s="243">
        <f>Hub!AC47+Gawadar!AC47+Turbat!AC47+PNGR!AC47+Tump!AC47</f>
        <v>0</v>
      </c>
      <c r="S49" s="243">
        <f>Hub!AD47+Gawadar!AD47+Turbat!AD47+PNGR!AD47+Tump!AD47</f>
        <v>0</v>
      </c>
      <c r="T49" s="243">
        <f>Hub!AE47+Gawadar!AE47+Turbat!AE47+PNGR!AE47+Tump!AE47</f>
        <v>0</v>
      </c>
      <c r="U49" s="243">
        <f>Hub!AF47+Gawadar!AF47+Turbat!AF47+PNGR!AF47+Tump!AF47</f>
        <v>0</v>
      </c>
      <c r="V49" s="243">
        <f>Hub!AG47+Gawadar!AG47+Turbat!AG47+PNGR!AG47+Tump!AG47</f>
        <v>0</v>
      </c>
      <c r="W49" s="243">
        <f>Hub!AH47+Gawadar!AH47+Turbat!AH47+PNGR!AH47+Tump!AH47</f>
        <v>0</v>
      </c>
      <c r="X49" s="243">
        <f>Hub!AI47+Gawadar!AI47+Turbat!AI47+PNGR!AI47+Tump!AI47</f>
        <v>0</v>
      </c>
      <c r="Y49" s="243">
        <f>Hub!AJ47+Gawadar!AJ47+Turbat!AJ47+PNGR!AJ47+Tump!AJ47</f>
        <v>0</v>
      </c>
      <c r="Z49" s="243">
        <f>Hub!AK47+Gawadar!AK47+Turbat!AK47+PNGR!AK47+Tump!AK47</f>
        <v>0</v>
      </c>
      <c r="AA49" s="243">
        <f>Hub!AL47+Gawadar!AL47+Turbat!AL47+PNGR!AL47+Tump!AL47</f>
        <v>0</v>
      </c>
      <c r="AB49" s="243">
        <f>Hub!AM47+Gawadar!AM47+Turbat!AM47+PNGR!AM47+Tump!AM47</f>
        <v>0</v>
      </c>
      <c r="AC49" s="243">
        <f>Hub!AN47+Gawadar!AN47+Turbat!AN47+PNGR!AN47+Tump!AN47</f>
        <v>0</v>
      </c>
      <c r="AD49" s="243">
        <f>Hub!AO47+Gawadar!AO47+Turbat!AO47+PNGR!AO47+Tump!AO47</f>
        <v>0</v>
      </c>
      <c r="AE49" s="243">
        <f>Hub!AP47+Gawadar!AP47+Turbat!AP47+PNGR!AP47+Tump!AP47</f>
        <v>0</v>
      </c>
      <c r="AF49" s="243">
        <f>Hub!AQ47+Gawadar!AQ47+Turbat!AQ47+PNGR!AQ47+Tump!AQ47</f>
        <v>0</v>
      </c>
      <c r="AG49" s="243">
        <f>Hub!AR47+Gawadar!AR47+Turbat!AR47+PNGR!AR47+Tump!AR47</f>
        <v>0</v>
      </c>
      <c r="AH49" s="249">
        <f t="shared" si="2"/>
        <v>0</v>
      </c>
      <c r="AJ49" s="250">
        <f t="shared" ref="AJ49:BN49" si="46">+C49*$B$49</f>
        <v>0</v>
      </c>
      <c r="AK49" s="251">
        <f t="shared" si="46"/>
        <v>0</v>
      </c>
      <c r="AL49" s="252">
        <f t="shared" si="46"/>
        <v>0</v>
      </c>
      <c r="AM49" s="251">
        <f t="shared" si="46"/>
        <v>0</v>
      </c>
      <c r="AN49" s="252">
        <f t="shared" si="46"/>
        <v>0</v>
      </c>
      <c r="AO49" s="251">
        <f t="shared" si="46"/>
        <v>0</v>
      </c>
      <c r="AP49" s="252">
        <f t="shared" si="46"/>
        <v>0</v>
      </c>
      <c r="AQ49" s="251">
        <f t="shared" si="46"/>
        <v>0</v>
      </c>
      <c r="AR49" s="252">
        <f t="shared" si="46"/>
        <v>0</v>
      </c>
      <c r="AS49" s="251">
        <f t="shared" si="46"/>
        <v>0</v>
      </c>
      <c r="AT49" s="252">
        <f t="shared" si="46"/>
        <v>0</v>
      </c>
      <c r="AU49" s="251">
        <f t="shared" si="46"/>
        <v>0</v>
      </c>
      <c r="AV49" s="252">
        <f t="shared" si="46"/>
        <v>0</v>
      </c>
      <c r="AW49" s="251">
        <f t="shared" si="46"/>
        <v>0</v>
      </c>
      <c r="AX49" s="252">
        <f t="shared" si="46"/>
        <v>0</v>
      </c>
      <c r="AY49" s="251">
        <f t="shared" si="46"/>
        <v>0</v>
      </c>
      <c r="AZ49" s="252">
        <f t="shared" si="46"/>
        <v>0</v>
      </c>
      <c r="BA49" s="251">
        <f t="shared" si="46"/>
        <v>0</v>
      </c>
      <c r="BB49" s="252">
        <f t="shared" si="46"/>
        <v>0</v>
      </c>
      <c r="BC49" s="251">
        <f t="shared" si="46"/>
        <v>0</v>
      </c>
      <c r="BD49" s="252">
        <f t="shared" si="46"/>
        <v>0</v>
      </c>
      <c r="BE49" s="251">
        <f t="shared" si="46"/>
        <v>0</v>
      </c>
      <c r="BF49" s="252">
        <f t="shared" si="46"/>
        <v>0</v>
      </c>
      <c r="BG49" s="251">
        <f t="shared" si="46"/>
        <v>0</v>
      </c>
      <c r="BH49" s="252">
        <f t="shared" si="46"/>
        <v>0</v>
      </c>
      <c r="BI49" s="251">
        <f t="shared" si="46"/>
        <v>0</v>
      </c>
      <c r="BJ49" s="252">
        <f t="shared" si="46"/>
        <v>0</v>
      </c>
      <c r="BK49" s="251">
        <f t="shared" si="46"/>
        <v>0</v>
      </c>
      <c r="BL49" s="252">
        <f t="shared" si="46"/>
        <v>0</v>
      </c>
      <c r="BM49" s="252">
        <f t="shared" si="46"/>
        <v>0</v>
      </c>
      <c r="BN49" s="251">
        <f t="shared" si="46"/>
        <v>0</v>
      </c>
      <c r="BO49" s="253">
        <f t="shared" si="4"/>
        <v>0</v>
      </c>
      <c r="BQ49" s="218"/>
    </row>
    <row r="50" ht="15.75" customHeight="1">
      <c r="A50" s="242" t="s">
        <v>67</v>
      </c>
      <c r="B50" s="121">
        <v>1.488</v>
      </c>
      <c r="C50" s="243">
        <f>Hub!N48+Gawadar!N48+Turbat!N48+PNGR!N48+Tump!N48</f>
        <v>0</v>
      </c>
      <c r="D50" s="243">
        <f>Hub!O48+Gawadar!O48+Turbat!O48+PNGR!O48+Tump!O48</f>
        <v>0</v>
      </c>
      <c r="E50" s="243">
        <f>Hub!P48+Gawadar!P48+Turbat!P48+PNGR!P48+Tump!P48</f>
        <v>0</v>
      </c>
      <c r="F50" s="243">
        <f>Hub!Q48+Gawadar!Q48+Turbat!Q48+PNGR!Q48+Tump!Q48</f>
        <v>0</v>
      </c>
      <c r="G50" s="243">
        <f>Hub!R48+Gawadar!R48+Turbat!R48+PNGR!R48+Tump!R48</f>
        <v>0</v>
      </c>
      <c r="H50" s="243">
        <f>Hub!S48+Gawadar!S48+Turbat!S48+PNGR!S48+Tump!S48</f>
        <v>0</v>
      </c>
      <c r="I50" s="243">
        <f>Hub!T48+Gawadar!T48+Turbat!T48+PNGR!T48+Tump!T48</f>
        <v>0</v>
      </c>
      <c r="J50" s="243">
        <f>Hub!U48+Gawadar!U48+Turbat!U48+PNGR!U48+Tump!U48</f>
        <v>0</v>
      </c>
      <c r="K50" s="243">
        <f>Hub!V48+Gawadar!V48+Turbat!V48+PNGR!V48+Tump!V48</f>
        <v>0</v>
      </c>
      <c r="L50" s="243">
        <f>Hub!W48+Gawadar!W48+Turbat!W48+PNGR!W48+Tump!W48</f>
        <v>0</v>
      </c>
      <c r="M50" s="243">
        <f>Hub!X48+Gawadar!X48+Turbat!X48+PNGR!X48+Tump!X48</f>
        <v>0</v>
      </c>
      <c r="N50" s="243">
        <f>Hub!Y48+Gawadar!Y48+Turbat!Y48+PNGR!Y48+Tump!Y48</f>
        <v>0</v>
      </c>
      <c r="O50" s="243">
        <f>Hub!Z48+Gawadar!Z48+Turbat!Z48+PNGR!Z48+Tump!Z48</f>
        <v>0</v>
      </c>
      <c r="P50" s="243">
        <f>Hub!AA48+Gawadar!AA48+Turbat!AA48+PNGR!AA48+Tump!AA48</f>
        <v>0</v>
      </c>
      <c r="Q50" s="243">
        <f>Hub!AB48+Gawadar!AB48+Turbat!AB48+PNGR!AB48+Tump!AB48</f>
        <v>0</v>
      </c>
      <c r="R50" s="243">
        <f>Hub!AC48+Gawadar!AC48+Turbat!AC48+PNGR!AC48+Tump!AC48</f>
        <v>0</v>
      </c>
      <c r="S50" s="243">
        <f>Hub!AD48+Gawadar!AD48+Turbat!AD48+PNGR!AD48+Tump!AD48</f>
        <v>0</v>
      </c>
      <c r="T50" s="243">
        <f>Hub!AE48+Gawadar!AE48+Turbat!AE48+PNGR!AE48+Tump!AE48</f>
        <v>0</v>
      </c>
      <c r="U50" s="243">
        <f>Hub!AF48+Gawadar!AF48+Turbat!AF48+PNGR!AF48+Tump!AF48</f>
        <v>0</v>
      </c>
      <c r="V50" s="243">
        <f>Hub!AG48+Gawadar!AG48+Turbat!AG48+PNGR!AG48+Tump!AG48</f>
        <v>0</v>
      </c>
      <c r="W50" s="243">
        <f>Hub!AH48+Gawadar!AH48+Turbat!AH48+PNGR!AH48+Tump!AH48</f>
        <v>0</v>
      </c>
      <c r="X50" s="243">
        <f>Hub!AI48+Gawadar!AI48+Turbat!AI48+PNGR!AI48+Tump!AI48</f>
        <v>0</v>
      </c>
      <c r="Y50" s="243">
        <f>Hub!AJ48+Gawadar!AJ48+Turbat!AJ48+PNGR!AJ48+Tump!AJ48</f>
        <v>0</v>
      </c>
      <c r="Z50" s="243">
        <f>Hub!AK48+Gawadar!AK48+Turbat!AK48+PNGR!AK48+Tump!AK48</f>
        <v>0</v>
      </c>
      <c r="AA50" s="243">
        <f>Hub!AL48+Gawadar!AL48+Turbat!AL48+PNGR!AL48+Tump!AL48</f>
        <v>0</v>
      </c>
      <c r="AB50" s="243">
        <f>Hub!AM48+Gawadar!AM48+Turbat!AM48+PNGR!AM48+Tump!AM48</f>
        <v>0</v>
      </c>
      <c r="AC50" s="243">
        <f>Hub!AN48+Gawadar!AN48+Turbat!AN48+PNGR!AN48+Tump!AN48</f>
        <v>0</v>
      </c>
      <c r="AD50" s="243">
        <f>Hub!AO48+Gawadar!AO48+Turbat!AO48+PNGR!AO48+Tump!AO48</f>
        <v>0</v>
      </c>
      <c r="AE50" s="243">
        <f>Hub!AP48+Gawadar!AP48+Turbat!AP48+PNGR!AP48+Tump!AP48</f>
        <v>0</v>
      </c>
      <c r="AF50" s="243">
        <f>Hub!AQ48+Gawadar!AQ48+Turbat!AQ48+PNGR!AQ48+Tump!AQ48</f>
        <v>0</v>
      </c>
      <c r="AG50" s="243">
        <f>Hub!AR48+Gawadar!AR48+Turbat!AR48+PNGR!AR48+Tump!AR48</f>
        <v>0</v>
      </c>
      <c r="AH50" s="249">
        <f t="shared" si="2"/>
        <v>0</v>
      </c>
      <c r="AJ50" s="250">
        <f t="shared" ref="AJ50:BN50" si="47">+C50*$B$50</f>
        <v>0</v>
      </c>
      <c r="AK50" s="251">
        <f t="shared" si="47"/>
        <v>0</v>
      </c>
      <c r="AL50" s="252">
        <f t="shared" si="47"/>
        <v>0</v>
      </c>
      <c r="AM50" s="251">
        <f t="shared" si="47"/>
        <v>0</v>
      </c>
      <c r="AN50" s="252">
        <f t="shared" si="47"/>
        <v>0</v>
      </c>
      <c r="AO50" s="251">
        <f t="shared" si="47"/>
        <v>0</v>
      </c>
      <c r="AP50" s="252">
        <f t="shared" si="47"/>
        <v>0</v>
      </c>
      <c r="AQ50" s="251">
        <f t="shared" si="47"/>
        <v>0</v>
      </c>
      <c r="AR50" s="252">
        <f t="shared" si="47"/>
        <v>0</v>
      </c>
      <c r="AS50" s="251">
        <f t="shared" si="47"/>
        <v>0</v>
      </c>
      <c r="AT50" s="252">
        <f t="shared" si="47"/>
        <v>0</v>
      </c>
      <c r="AU50" s="251">
        <f t="shared" si="47"/>
        <v>0</v>
      </c>
      <c r="AV50" s="252">
        <f t="shared" si="47"/>
        <v>0</v>
      </c>
      <c r="AW50" s="251">
        <f t="shared" si="47"/>
        <v>0</v>
      </c>
      <c r="AX50" s="252">
        <f t="shared" si="47"/>
        <v>0</v>
      </c>
      <c r="AY50" s="251">
        <f t="shared" si="47"/>
        <v>0</v>
      </c>
      <c r="AZ50" s="252">
        <f t="shared" si="47"/>
        <v>0</v>
      </c>
      <c r="BA50" s="251">
        <f t="shared" si="47"/>
        <v>0</v>
      </c>
      <c r="BB50" s="252">
        <f t="shared" si="47"/>
        <v>0</v>
      </c>
      <c r="BC50" s="251">
        <f t="shared" si="47"/>
        <v>0</v>
      </c>
      <c r="BD50" s="252">
        <f t="shared" si="47"/>
        <v>0</v>
      </c>
      <c r="BE50" s="251">
        <f t="shared" si="47"/>
        <v>0</v>
      </c>
      <c r="BF50" s="252">
        <f t="shared" si="47"/>
        <v>0</v>
      </c>
      <c r="BG50" s="251">
        <f t="shared" si="47"/>
        <v>0</v>
      </c>
      <c r="BH50" s="252">
        <f t="shared" si="47"/>
        <v>0</v>
      </c>
      <c r="BI50" s="251">
        <f t="shared" si="47"/>
        <v>0</v>
      </c>
      <c r="BJ50" s="252">
        <f t="shared" si="47"/>
        <v>0</v>
      </c>
      <c r="BK50" s="251">
        <f t="shared" si="47"/>
        <v>0</v>
      </c>
      <c r="BL50" s="252">
        <f t="shared" si="47"/>
        <v>0</v>
      </c>
      <c r="BM50" s="252">
        <f t="shared" si="47"/>
        <v>0</v>
      </c>
      <c r="BN50" s="251">
        <f t="shared" si="47"/>
        <v>0</v>
      </c>
      <c r="BO50" s="253">
        <f t="shared" si="4"/>
        <v>0</v>
      </c>
      <c r="BQ50" s="218"/>
    </row>
    <row r="51" ht="15.75" customHeight="1">
      <c r="A51" s="242" t="s">
        <v>68</v>
      </c>
      <c r="B51" s="121">
        <v>1.32</v>
      </c>
      <c r="C51" s="243">
        <f>Hub!N49+Gawadar!N49+Turbat!N49+PNGR!N49+Tump!N49</f>
        <v>0</v>
      </c>
      <c r="D51" s="243">
        <f>Hub!O49+Gawadar!O49+Turbat!O49+PNGR!O49+Tump!O49</f>
        <v>0</v>
      </c>
      <c r="E51" s="243">
        <f>Hub!P49+Gawadar!P49+Turbat!P49+PNGR!P49+Tump!P49</f>
        <v>0</v>
      </c>
      <c r="F51" s="243">
        <f>Hub!Q49+Gawadar!Q49+Turbat!Q49+PNGR!Q49+Tump!Q49</f>
        <v>0</v>
      </c>
      <c r="G51" s="243">
        <f>Hub!R49+Gawadar!R49+Turbat!R49+PNGR!R49+Tump!R49</f>
        <v>0</v>
      </c>
      <c r="H51" s="243">
        <f>Hub!S49+Gawadar!S49+Turbat!S49+PNGR!S49+Tump!S49</f>
        <v>0</v>
      </c>
      <c r="I51" s="243">
        <f>Hub!T49+Gawadar!T49+Turbat!T49+PNGR!T49+Tump!T49</f>
        <v>0</v>
      </c>
      <c r="J51" s="243">
        <f>Hub!U49+Gawadar!U49+Turbat!U49+PNGR!U49+Tump!U49</f>
        <v>0</v>
      </c>
      <c r="K51" s="243">
        <f>Hub!V49+Gawadar!V49+Turbat!V49+PNGR!V49+Tump!V49</f>
        <v>0</v>
      </c>
      <c r="L51" s="243">
        <f>Hub!W49+Gawadar!W49+Turbat!W49+PNGR!W49+Tump!W49</f>
        <v>0</v>
      </c>
      <c r="M51" s="243">
        <f>Hub!X49+Gawadar!X49+Turbat!X49+PNGR!X49+Tump!X49</f>
        <v>0</v>
      </c>
      <c r="N51" s="243">
        <f>Hub!Y49+Gawadar!Y49+Turbat!Y49+PNGR!Y49+Tump!Y49</f>
        <v>0</v>
      </c>
      <c r="O51" s="243">
        <f>Hub!Z49+Gawadar!Z49+Turbat!Z49+PNGR!Z49+Tump!Z49</f>
        <v>0</v>
      </c>
      <c r="P51" s="243">
        <f>Hub!AA49+Gawadar!AA49+Turbat!AA49+PNGR!AA49+Tump!AA49</f>
        <v>0</v>
      </c>
      <c r="Q51" s="243">
        <f>Hub!AB49+Gawadar!AB49+Turbat!AB49+PNGR!AB49+Tump!AB49</f>
        <v>0</v>
      </c>
      <c r="R51" s="243">
        <f>Hub!AC49+Gawadar!AC49+Turbat!AC49+PNGR!AC49+Tump!AC49</f>
        <v>0</v>
      </c>
      <c r="S51" s="243">
        <f>Hub!AD49+Gawadar!AD49+Turbat!AD49+PNGR!AD49+Tump!AD49</f>
        <v>0</v>
      </c>
      <c r="T51" s="243">
        <f>Hub!AE49+Gawadar!AE49+Turbat!AE49+PNGR!AE49+Tump!AE49</f>
        <v>0</v>
      </c>
      <c r="U51" s="243">
        <f>Hub!AF49+Gawadar!AF49+Turbat!AF49+PNGR!AF49+Tump!AF49</f>
        <v>0</v>
      </c>
      <c r="V51" s="243">
        <f>Hub!AG49+Gawadar!AG49+Turbat!AG49+PNGR!AG49+Tump!AG49</f>
        <v>0</v>
      </c>
      <c r="W51" s="243">
        <f>Hub!AH49+Gawadar!AH49+Turbat!AH49+PNGR!AH49+Tump!AH49</f>
        <v>0</v>
      </c>
      <c r="X51" s="243">
        <f>Hub!AI49+Gawadar!AI49+Turbat!AI49+PNGR!AI49+Tump!AI49</f>
        <v>0</v>
      </c>
      <c r="Y51" s="243">
        <f>Hub!AJ49+Gawadar!AJ49+Turbat!AJ49+PNGR!AJ49+Tump!AJ49</f>
        <v>0</v>
      </c>
      <c r="Z51" s="243">
        <f>Hub!AK49+Gawadar!AK49+Turbat!AK49+PNGR!AK49+Tump!AK49</f>
        <v>0</v>
      </c>
      <c r="AA51" s="243">
        <f>Hub!AL49+Gawadar!AL49+Turbat!AL49+PNGR!AL49+Tump!AL49</f>
        <v>0</v>
      </c>
      <c r="AB51" s="243">
        <f>Hub!AM49+Gawadar!AM49+Turbat!AM49+PNGR!AM49+Tump!AM49</f>
        <v>0</v>
      </c>
      <c r="AC51" s="243">
        <f>Hub!AN49+Gawadar!AN49+Turbat!AN49+PNGR!AN49+Tump!AN49</f>
        <v>0</v>
      </c>
      <c r="AD51" s="243">
        <f>Hub!AO49+Gawadar!AO49+Turbat!AO49+PNGR!AO49+Tump!AO49</f>
        <v>0</v>
      </c>
      <c r="AE51" s="243">
        <f>Hub!AP49+Gawadar!AP49+Turbat!AP49+PNGR!AP49+Tump!AP49</f>
        <v>0</v>
      </c>
      <c r="AF51" s="243">
        <f>Hub!AQ49+Gawadar!AQ49+Turbat!AQ49+PNGR!AQ49+Tump!AQ49</f>
        <v>0</v>
      </c>
      <c r="AG51" s="243">
        <f>Hub!AR49+Gawadar!AR49+Turbat!AR49+PNGR!AR49+Tump!AR49</f>
        <v>0</v>
      </c>
      <c r="AH51" s="249">
        <f t="shared" si="2"/>
        <v>0</v>
      </c>
      <c r="AJ51" s="250">
        <f t="shared" ref="AJ51:BN51" si="48">+C51*$B$51</f>
        <v>0</v>
      </c>
      <c r="AK51" s="251">
        <f t="shared" si="48"/>
        <v>0</v>
      </c>
      <c r="AL51" s="252">
        <f t="shared" si="48"/>
        <v>0</v>
      </c>
      <c r="AM51" s="251">
        <f t="shared" si="48"/>
        <v>0</v>
      </c>
      <c r="AN51" s="252">
        <f t="shared" si="48"/>
        <v>0</v>
      </c>
      <c r="AO51" s="251">
        <f t="shared" si="48"/>
        <v>0</v>
      </c>
      <c r="AP51" s="252">
        <f t="shared" si="48"/>
        <v>0</v>
      </c>
      <c r="AQ51" s="251">
        <f t="shared" si="48"/>
        <v>0</v>
      </c>
      <c r="AR51" s="252">
        <f t="shared" si="48"/>
        <v>0</v>
      </c>
      <c r="AS51" s="251">
        <f t="shared" si="48"/>
        <v>0</v>
      </c>
      <c r="AT51" s="252">
        <f t="shared" si="48"/>
        <v>0</v>
      </c>
      <c r="AU51" s="251">
        <f t="shared" si="48"/>
        <v>0</v>
      </c>
      <c r="AV51" s="252">
        <f t="shared" si="48"/>
        <v>0</v>
      </c>
      <c r="AW51" s="251">
        <f t="shared" si="48"/>
        <v>0</v>
      </c>
      <c r="AX51" s="252">
        <f t="shared" si="48"/>
        <v>0</v>
      </c>
      <c r="AY51" s="251">
        <f t="shared" si="48"/>
        <v>0</v>
      </c>
      <c r="AZ51" s="252">
        <f t="shared" si="48"/>
        <v>0</v>
      </c>
      <c r="BA51" s="251">
        <f t="shared" si="48"/>
        <v>0</v>
      </c>
      <c r="BB51" s="252">
        <f t="shared" si="48"/>
        <v>0</v>
      </c>
      <c r="BC51" s="251">
        <f t="shared" si="48"/>
        <v>0</v>
      </c>
      <c r="BD51" s="252">
        <f t="shared" si="48"/>
        <v>0</v>
      </c>
      <c r="BE51" s="251">
        <f t="shared" si="48"/>
        <v>0</v>
      </c>
      <c r="BF51" s="252">
        <f t="shared" si="48"/>
        <v>0</v>
      </c>
      <c r="BG51" s="251">
        <f t="shared" si="48"/>
        <v>0</v>
      </c>
      <c r="BH51" s="252">
        <f t="shared" si="48"/>
        <v>0</v>
      </c>
      <c r="BI51" s="251">
        <f t="shared" si="48"/>
        <v>0</v>
      </c>
      <c r="BJ51" s="252">
        <f t="shared" si="48"/>
        <v>0</v>
      </c>
      <c r="BK51" s="251">
        <f t="shared" si="48"/>
        <v>0</v>
      </c>
      <c r="BL51" s="252">
        <f t="shared" si="48"/>
        <v>0</v>
      </c>
      <c r="BM51" s="252">
        <f t="shared" si="48"/>
        <v>0</v>
      </c>
      <c r="BN51" s="251">
        <f t="shared" si="48"/>
        <v>0</v>
      </c>
      <c r="BO51" s="253">
        <f t="shared" si="4"/>
        <v>0</v>
      </c>
      <c r="BQ51" s="218"/>
    </row>
    <row r="52" ht="15.75" customHeight="1">
      <c r="A52" s="242" t="s">
        <v>69</v>
      </c>
      <c r="B52" s="121">
        <v>1.32</v>
      </c>
      <c r="C52" s="243">
        <f>Hub!N50+Gawadar!N50+Turbat!N50+PNGR!N50+Tump!N50</f>
        <v>0</v>
      </c>
      <c r="D52" s="243">
        <f>Hub!O50+Gawadar!O50+Turbat!O50+PNGR!O50+Tump!O50</f>
        <v>0</v>
      </c>
      <c r="E52" s="243">
        <f>Hub!P50+Gawadar!P50+Turbat!P50+PNGR!P50+Tump!P50</f>
        <v>0</v>
      </c>
      <c r="F52" s="243">
        <f>Hub!Q50+Gawadar!Q50+Turbat!Q50+PNGR!Q50+Tump!Q50</f>
        <v>0</v>
      </c>
      <c r="G52" s="243">
        <f>Hub!R50+Gawadar!R50+Turbat!R50+PNGR!R50+Tump!R50</f>
        <v>0</v>
      </c>
      <c r="H52" s="243">
        <f>Hub!S50+Gawadar!S50+Turbat!S50+PNGR!S50+Tump!S50</f>
        <v>0</v>
      </c>
      <c r="I52" s="243">
        <f>Hub!T50+Gawadar!T50+Turbat!T50+PNGR!T50+Tump!T50</f>
        <v>0</v>
      </c>
      <c r="J52" s="243">
        <f>Hub!U50+Gawadar!U50+Turbat!U50+PNGR!U50+Tump!U50</f>
        <v>0</v>
      </c>
      <c r="K52" s="243">
        <f>Hub!V50+Gawadar!V50+Turbat!V50+PNGR!V50+Tump!V50</f>
        <v>0</v>
      </c>
      <c r="L52" s="243">
        <f>Hub!W50+Gawadar!W50+Turbat!W50+PNGR!W50+Tump!W50</f>
        <v>0</v>
      </c>
      <c r="M52" s="243">
        <f>Hub!X50+Gawadar!X50+Turbat!X50+PNGR!X50+Tump!X50</f>
        <v>0</v>
      </c>
      <c r="N52" s="243">
        <f>Hub!Y50+Gawadar!Y50+Turbat!Y50+PNGR!Y50+Tump!Y50</f>
        <v>0</v>
      </c>
      <c r="O52" s="243">
        <f>Hub!Z50+Gawadar!Z50+Turbat!Z50+PNGR!Z50+Tump!Z50</f>
        <v>0</v>
      </c>
      <c r="P52" s="243">
        <f>Hub!AA50+Gawadar!AA50+Turbat!AA50+PNGR!AA50+Tump!AA50</f>
        <v>0</v>
      </c>
      <c r="Q52" s="243">
        <f>Hub!AB50+Gawadar!AB50+Turbat!AB50+PNGR!AB50+Tump!AB50</f>
        <v>0</v>
      </c>
      <c r="R52" s="243">
        <f>Hub!AC50+Gawadar!AC50+Turbat!AC50+PNGR!AC50+Tump!AC50</f>
        <v>0</v>
      </c>
      <c r="S52" s="243">
        <f>Hub!AD50+Gawadar!AD50+Turbat!AD50+PNGR!AD50+Tump!AD50</f>
        <v>0</v>
      </c>
      <c r="T52" s="243">
        <f>Hub!AE50+Gawadar!AE50+Turbat!AE50+PNGR!AE50+Tump!AE50</f>
        <v>0</v>
      </c>
      <c r="U52" s="243">
        <f>Hub!AF50+Gawadar!AF50+Turbat!AF50+PNGR!AF50+Tump!AF50</f>
        <v>0</v>
      </c>
      <c r="V52" s="243">
        <f>Hub!AG50+Gawadar!AG50+Turbat!AG50+PNGR!AG50+Tump!AG50</f>
        <v>0</v>
      </c>
      <c r="W52" s="243">
        <f>Hub!AH50+Gawadar!AH50+Turbat!AH50+PNGR!AH50+Tump!AH50</f>
        <v>0</v>
      </c>
      <c r="X52" s="243">
        <f>Hub!AI50+Gawadar!AI50+Turbat!AI50+PNGR!AI50+Tump!AI50</f>
        <v>0</v>
      </c>
      <c r="Y52" s="243">
        <f>Hub!AJ50+Gawadar!AJ50+Turbat!AJ50+PNGR!AJ50+Tump!AJ50</f>
        <v>0</v>
      </c>
      <c r="Z52" s="243">
        <f>Hub!AK50+Gawadar!AK50+Turbat!AK50+PNGR!AK50+Tump!AK50</f>
        <v>0</v>
      </c>
      <c r="AA52" s="243">
        <f>Hub!AL50+Gawadar!AL50+Turbat!AL50+PNGR!AL50+Tump!AL50</f>
        <v>0</v>
      </c>
      <c r="AB52" s="243">
        <f>Hub!AM50+Gawadar!AM50+Turbat!AM50+PNGR!AM50+Tump!AM50</f>
        <v>0</v>
      </c>
      <c r="AC52" s="243">
        <f>Hub!AN50+Gawadar!AN50+Turbat!AN50+PNGR!AN50+Tump!AN50</f>
        <v>0</v>
      </c>
      <c r="AD52" s="243">
        <f>Hub!AO50+Gawadar!AO50+Turbat!AO50+PNGR!AO50+Tump!AO50</f>
        <v>0</v>
      </c>
      <c r="AE52" s="243">
        <f>Hub!AP50+Gawadar!AP50+Turbat!AP50+PNGR!AP50+Tump!AP50</f>
        <v>0</v>
      </c>
      <c r="AF52" s="243">
        <f>Hub!AQ50+Gawadar!AQ50+Turbat!AQ50+PNGR!AQ50+Tump!AQ50</f>
        <v>0</v>
      </c>
      <c r="AG52" s="243">
        <f>Hub!AR50+Gawadar!AR50+Turbat!AR50+PNGR!AR50+Tump!AR50</f>
        <v>0</v>
      </c>
      <c r="AH52" s="249">
        <f t="shared" si="2"/>
        <v>0</v>
      </c>
      <c r="AJ52" s="250">
        <f t="shared" ref="AJ52:BN52" si="49">+C52*$B$52</f>
        <v>0</v>
      </c>
      <c r="AK52" s="251">
        <f t="shared" si="49"/>
        <v>0</v>
      </c>
      <c r="AL52" s="252">
        <f t="shared" si="49"/>
        <v>0</v>
      </c>
      <c r="AM52" s="251">
        <f t="shared" si="49"/>
        <v>0</v>
      </c>
      <c r="AN52" s="252">
        <f t="shared" si="49"/>
        <v>0</v>
      </c>
      <c r="AO52" s="251">
        <f t="shared" si="49"/>
        <v>0</v>
      </c>
      <c r="AP52" s="252">
        <f t="shared" si="49"/>
        <v>0</v>
      </c>
      <c r="AQ52" s="251">
        <f t="shared" si="49"/>
        <v>0</v>
      </c>
      <c r="AR52" s="252">
        <f t="shared" si="49"/>
        <v>0</v>
      </c>
      <c r="AS52" s="251">
        <f t="shared" si="49"/>
        <v>0</v>
      </c>
      <c r="AT52" s="252">
        <f t="shared" si="49"/>
        <v>0</v>
      </c>
      <c r="AU52" s="251">
        <f t="shared" si="49"/>
        <v>0</v>
      </c>
      <c r="AV52" s="252">
        <f t="shared" si="49"/>
        <v>0</v>
      </c>
      <c r="AW52" s="251">
        <f t="shared" si="49"/>
        <v>0</v>
      </c>
      <c r="AX52" s="252">
        <f t="shared" si="49"/>
        <v>0</v>
      </c>
      <c r="AY52" s="251">
        <f t="shared" si="49"/>
        <v>0</v>
      </c>
      <c r="AZ52" s="252">
        <f t="shared" si="49"/>
        <v>0</v>
      </c>
      <c r="BA52" s="251">
        <f t="shared" si="49"/>
        <v>0</v>
      </c>
      <c r="BB52" s="252">
        <f t="shared" si="49"/>
        <v>0</v>
      </c>
      <c r="BC52" s="251">
        <f t="shared" si="49"/>
        <v>0</v>
      </c>
      <c r="BD52" s="252">
        <f t="shared" si="49"/>
        <v>0</v>
      </c>
      <c r="BE52" s="251">
        <f t="shared" si="49"/>
        <v>0</v>
      </c>
      <c r="BF52" s="252">
        <f t="shared" si="49"/>
        <v>0</v>
      </c>
      <c r="BG52" s="251">
        <f t="shared" si="49"/>
        <v>0</v>
      </c>
      <c r="BH52" s="252">
        <f t="shared" si="49"/>
        <v>0</v>
      </c>
      <c r="BI52" s="251">
        <f t="shared" si="49"/>
        <v>0</v>
      </c>
      <c r="BJ52" s="252">
        <f t="shared" si="49"/>
        <v>0</v>
      </c>
      <c r="BK52" s="251">
        <f t="shared" si="49"/>
        <v>0</v>
      </c>
      <c r="BL52" s="252">
        <f t="shared" si="49"/>
        <v>0</v>
      </c>
      <c r="BM52" s="252">
        <f t="shared" si="49"/>
        <v>0</v>
      </c>
      <c r="BN52" s="251">
        <f t="shared" si="49"/>
        <v>0</v>
      </c>
      <c r="BO52" s="253">
        <f t="shared" si="4"/>
        <v>0</v>
      </c>
      <c r="BQ52" s="218"/>
    </row>
    <row r="53" ht="15.75" customHeight="1">
      <c r="A53" s="263" t="s">
        <v>70</v>
      </c>
      <c r="B53" s="121">
        <v>0.8</v>
      </c>
      <c r="C53" s="243">
        <f>Hub!N51+Gawadar!N51+Turbat!N51+PNGR!N51+Tump!N51</f>
        <v>0</v>
      </c>
      <c r="D53" s="243">
        <f>Hub!O51+Gawadar!O51+Turbat!O51+PNGR!O51+Tump!O51</f>
        <v>0</v>
      </c>
      <c r="E53" s="243">
        <f>Hub!P51+Gawadar!P51+Turbat!P51+PNGR!P51+Tump!P51</f>
        <v>0</v>
      </c>
      <c r="F53" s="243">
        <f>Hub!Q51+Gawadar!Q51+Turbat!Q51+PNGR!Q51+Tump!Q51</f>
        <v>0</v>
      </c>
      <c r="G53" s="243">
        <f>Hub!R51+Gawadar!R51+Turbat!R51+PNGR!R51+Tump!R51</f>
        <v>0</v>
      </c>
      <c r="H53" s="243">
        <f>Hub!S51+Gawadar!S51+Turbat!S51+PNGR!S51+Tump!S51</f>
        <v>0</v>
      </c>
      <c r="I53" s="243">
        <f>Hub!T51+Gawadar!T51+Turbat!T51+PNGR!T51+Tump!T51</f>
        <v>0</v>
      </c>
      <c r="J53" s="243">
        <f>Hub!U51+Gawadar!U51+Turbat!U51+PNGR!U51+Tump!U51</f>
        <v>0</v>
      </c>
      <c r="K53" s="243">
        <f>Hub!V51+Gawadar!V51+Turbat!V51+PNGR!V51+Tump!V51</f>
        <v>0</v>
      </c>
      <c r="L53" s="243">
        <f>Hub!W51+Gawadar!W51+Turbat!W51+PNGR!W51+Tump!W51</f>
        <v>0</v>
      </c>
      <c r="M53" s="243">
        <f>Hub!X51+Gawadar!X51+Turbat!X51+PNGR!X51+Tump!X51</f>
        <v>0</v>
      </c>
      <c r="N53" s="243">
        <f>Hub!Y51+Gawadar!Y51+Turbat!Y51+PNGR!Y51+Tump!Y51</f>
        <v>0</v>
      </c>
      <c r="O53" s="243">
        <f>Hub!Z51+Gawadar!Z51+Turbat!Z51+PNGR!Z51+Tump!Z51</f>
        <v>0</v>
      </c>
      <c r="P53" s="243">
        <f>Hub!AA51+Gawadar!AA51+Turbat!AA51+PNGR!AA51+Tump!AA51</f>
        <v>0</v>
      </c>
      <c r="Q53" s="243">
        <f>Hub!AB51+Gawadar!AB51+Turbat!AB51+PNGR!AB51+Tump!AB51</f>
        <v>0</v>
      </c>
      <c r="R53" s="243">
        <f>Hub!AC51+Gawadar!AC51+Turbat!AC51+PNGR!AC51+Tump!AC51</f>
        <v>0</v>
      </c>
      <c r="S53" s="243">
        <f>Hub!AD51+Gawadar!AD51+Turbat!AD51+PNGR!AD51+Tump!AD51</f>
        <v>0</v>
      </c>
      <c r="T53" s="243">
        <f>Hub!AE51+Gawadar!AE51+Turbat!AE51+PNGR!AE51+Tump!AE51</f>
        <v>0</v>
      </c>
      <c r="U53" s="243">
        <f>Hub!AF51+Gawadar!AF51+Turbat!AF51+PNGR!AF51+Tump!AF51</f>
        <v>0</v>
      </c>
      <c r="V53" s="243">
        <f>Hub!AG51+Gawadar!AG51+Turbat!AG51+PNGR!AG51+Tump!AG51</f>
        <v>0</v>
      </c>
      <c r="W53" s="243">
        <f>Hub!AH51+Gawadar!AH51+Turbat!AH51+PNGR!AH51+Tump!AH51</f>
        <v>0</v>
      </c>
      <c r="X53" s="243">
        <f>Hub!AI51+Gawadar!AI51+Turbat!AI51+PNGR!AI51+Tump!AI51</f>
        <v>0</v>
      </c>
      <c r="Y53" s="243">
        <f>Hub!AJ51+Gawadar!AJ51+Turbat!AJ51+PNGR!AJ51+Tump!AJ51</f>
        <v>0</v>
      </c>
      <c r="Z53" s="243">
        <f>Hub!AK51+Gawadar!AK51+Turbat!AK51+PNGR!AK51+Tump!AK51</f>
        <v>0</v>
      </c>
      <c r="AA53" s="243">
        <f>Hub!AL51+Gawadar!AL51+Turbat!AL51+PNGR!AL51+Tump!AL51</f>
        <v>0</v>
      </c>
      <c r="AB53" s="243">
        <f>Hub!AM51+Gawadar!AM51+Turbat!AM51+PNGR!AM51+Tump!AM51</f>
        <v>0</v>
      </c>
      <c r="AC53" s="243">
        <f>Hub!AN51+Gawadar!AN51+Turbat!AN51+PNGR!AN51+Tump!AN51</f>
        <v>0</v>
      </c>
      <c r="AD53" s="243">
        <f>Hub!AO51+Gawadar!AO51+Turbat!AO51+PNGR!AO51+Tump!AO51</f>
        <v>0</v>
      </c>
      <c r="AE53" s="243">
        <f>Hub!AP51+Gawadar!AP51+Turbat!AP51+PNGR!AP51+Tump!AP51</f>
        <v>0</v>
      </c>
      <c r="AF53" s="243">
        <f>Hub!AQ51+Gawadar!AQ51+Turbat!AQ51+PNGR!AQ51+Tump!AQ51</f>
        <v>0</v>
      </c>
      <c r="AG53" s="243">
        <f>Hub!AR51+Gawadar!AR51+Turbat!AR51+PNGR!AR51+Tump!AR51</f>
        <v>0</v>
      </c>
      <c r="AH53" s="249">
        <f t="shared" si="2"/>
        <v>0</v>
      </c>
      <c r="AJ53" s="250">
        <f t="shared" ref="AJ53:BN53" si="50">+C53*$B$53</f>
        <v>0</v>
      </c>
      <c r="AK53" s="251">
        <f t="shared" si="50"/>
        <v>0</v>
      </c>
      <c r="AL53" s="252">
        <f t="shared" si="50"/>
        <v>0</v>
      </c>
      <c r="AM53" s="251">
        <f t="shared" si="50"/>
        <v>0</v>
      </c>
      <c r="AN53" s="252">
        <f t="shared" si="50"/>
        <v>0</v>
      </c>
      <c r="AO53" s="251">
        <f t="shared" si="50"/>
        <v>0</v>
      </c>
      <c r="AP53" s="252">
        <f t="shared" si="50"/>
        <v>0</v>
      </c>
      <c r="AQ53" s="251">
        <f t="shared" si="50"/>
        <v>0</v>
      </c>
      <c r="AR53" s="252">
        <f t="shared" si="50"/>
        <v>0</v>
      </c>
      <c r="AS53" s="251">
        <f t="shared" si="50"/>
        <v>0</v>
      </c>
      <c r="AT53" s="252">
        <f t="shared" si="50"/>
        <v>0</v>
      </c>
      <c r="AU53" s="251">
        <f t="shared" si="50"/>
        <v>0</v>
      </c>
      <c r="AV53" s="252">
        <f t="shared" si="50"/>
        <v>0</v>
      </c>
      <c r="AW53" s="251">
        <f t="shared" si="50"/>
        <v>0</v>
      </c>
      <c r="AX53" s="252">
        <f t="shared" si="50"/>
        <v>0</v>
      </c>
      <c r="AY53" s="251">
        <f t="shared" si="50"/>
        <v>0</v>
      </c>
      <c r="AZ53" s="252">
        <f t="shared" si="50"/>
        <v>0</v>
      </c>
      <c r="BA53" s="251">
        <f t="shared" si="50"/>
        <v>0</v>
      </c>
      <c r="BB53" s="252">
        <f t="shared" si="50"/>
        <v>0</v>
      </c>
      <c r="BC53" s="251">
        <f t="shared" si="50"/>
        <v>0</v>
      </c>
      <c r="BD53" s="252">
        <f t="shared" si="50"/>
        <v>0</v>
      </c>
      <c r="BE53" s="251">
        <f t="shared" si="50"/>
        <v>0</v>
      </c>
      <c r="BF53" s="252">
        <f t="shared" si="50"/>
        <v>0</v>
      </c>
      <c r="BG53" s="251">
        <f t="shared" si="50"/>
        <v>0</v>
      </c>
      <c r="BH53" s="252">
        <f t="shared" si="50"/>
        <v>0</v>
      </c>
      <c r="BI53" s="251">
        <f t="shared" si="50"/>
        <v>0</v>
      </c>
      <c r="BJ53" s="252">
        <f t="shared" si="50"/>
        <v>0</v>
      </c>
      <c r="BK53" s="251">
        <f t="shared" si="50"/>
        <v>0</v>
      </c>
      <c r="BL53" s="252">
        <f t="shared" si="50"/>
        <v>0</v>
      </c>
      <c r="BM53" s="252">
        <f t="shared" si="50"/>
        <v>0</v>
      </c>
      <c r="BN53" s="251">
        <f t="shared" si="50"/>
        <v>0</v>
      </c>
      <c r="BO53" s="253">
        <f t="shared" si="4"/>
        <v>0</v>
      </c>
      <c r="BQ53" s="218"/>
    </row>
    <row r="54" ht="15.75" customHeight="1">
      <c r="A54" s="263" t="s">
        <v>71</v>
      </c>
      <c r="B54" s="121">
        <v>1.104</v>
      </c>
      <c r="C54" s="243">
        <f>Hub!N52+Gawadar!N52+Turbat!N52+PNGR!N52+Tump!N52</f>
        <v>0</v>
      </c>
      <c r="D54" s="243">
        <f>Hub!O52+Gawadar!O52+Turbat!O52+PNGR!O52+Tump!O52</f>
        <v>0</v>
      </c>
      <c r="E54" s="243">
        <f>Hub!P52+Gawadar!P52+Turbat!P52+PNGR!P52+Tump!P52</f>
        <v>0</v>
      </c>
      <c r="F54" s="243">
        <f>Hub!Q52+Gawadar!Q52+Turbat!Q52+PNGR!Q52+Tump!Q52</f>
        <v>0</v>
      </c>
      <c r="G54" s="243">
        <f>Hub!R52+Gawadar!R52+Turbat!R52+PNGR!R52+Tump!R52</f>
        <v>0</v>
      </c>
      <c r="H54" s="243">
        <f>Hub!S52+Gawadar!S52+Turbat!S52+PNGR!S52+Tump!S52</f>
        <v>0</v>
      </c>
      <c r="I54" s="243">
        <f>Hub!T52+Gawadar!T52+Turbat!T52+PNGR!T52+Tump!T52</f>
        <v>0</v>
      </c>
      <c r="J54" s="243">
        <f>Hub!U52+Gawadar!U52+Turbat!U52+PNGR!U52+Tump!U52</f>
        <v>0</v>
      </c>
      <c r="K54" s="243">
        <f>Hub!V52+Gawadar!V52+Turbat!V52+PNGR!V52+Tump!V52</f>
        <v>0</v>
      </c>
      <c r="L54" s="243">
        <f>Hub!W52+Gawadar!W52+Turbat!W52+PNGR!W52+Tump!W52</f>
        <v>0</v>
      </c>
      <c r="M54" s="243">
        <f>Hub!X52+Gawadar!X52+Turbat!X52+PNGR!X52+Tump!X52</f>
        <v>0</v>
      </c>
      <c r="N54" s="243">
        <f>Hub!Y52+Gawadar!Y52+Turbat!Y52+PNGR!Y52+Tump!Y52</f>
        <v>0</v>
      </c>
      <c r="O54" s="243">
        <f>Hub!Z52+Gawadar!Z52+Turbat!Z52+PNGR!Z52+Tump!Z52</f>
        <v>0</v>
      </c>
      <c r="P54" s="243">
        <f>Hub!AA52+Gawadar!AA52+Turbat!AA52+PNGR!AA52+Tump!AA52</f>
        <v>0</v>
      </c>
      <c r="Q54" s="243">
        <f>Hub!AB52+Gawadar!AB52+Turbat!AB52+PNGR!AB52+Tump!AB52</f>
        <v>0</v>
      </c>
      <c r="R54" s="243">
        <f>Hub!AC52+Gawadar!AC52+Turbat!AC52+PNGR!AC52+Tump!AC52</f>
        <v>0</v>
      </c>
      <c r="S54" s="243">
        <f>Hub!AD52+Gawadar!AD52+Turbat!AD52+PNGR!AD52+Tump!AD52</f>
        <v>0</v>
      </c>
      <c r="T54" s="243">
        <f>Hub!AE52+Gawadar!AE52+Turbat!AE52+PNGR!AE52+Tump!AE52</f>
        <v>0</v>
      </c>
      <c r="U54" s="243">
        <f>Hub!AF52+Gawadar!AF52+Turbat!AF52+PNGR!AF52+Tump!AF52</f>
        <v>0</v>
      </c>
      <c r="V54" s="243">
        <f>Hub!AG52+Gawadar!AG52+Turbat!AG52+PNGR!AG52+Tump!AG52</f>
        <v>0</v>
      </c>
      <c r="W54" s="243">
        <f>Hub!AH52+Gawadar!AH52+Turbat!AH52+PNGR!AH52+Tump!AH52</f>
        <v>0</v>
      </c>
      <c r="X54" s="243">
        <f>Hub!AI52+Gawadar!AI52+Turbat!AI52+PNGR!AI52+Tump!AI52</f>
        <v>0</v>
      </c>
      <c r="Y54" s="243">
        <f>Hub!AJ52+Gawadar!AJ52+Turbat!AJ52+PNGR!AJ52+Tump!AJ52</f>
        <v>0</v>
      </c>
      <c r="Z54" s="243">
        <f>Hub!AK52+Gawadar!AK52+Turbat!AK52+PNGR!AK52+Tump!AK52</f>
        <v>0</v>
      </c>
      <c r="AA54" s="243">
        <f>Hub!AL52+Gawadar!AL52+Turbat!AL52+PNGR!AL52+Tump!AL52</f>
        <v>0</v>
      </c>
      <c r="AB54" s="243">
        <f>Hub!AM52+Gawadar!AM52+Turbat!AM52+PNGR!AM52+Tump!AM52</f>
        <v>0</v>
      </c>
      <c r="AC54" s="243">
        <f>Hub!AN52+Gawadar!AN52+Turbat!AN52+PNGR!AN52+Tump!AN52</f>
        <v>0</v>
      </c>
      <c r="AD54" s="243">
        <f>Hub!AO52+Gawadar!AO52+Turbat!AO52+PNGR!AO52+Tump!AO52</f>
        <v>0</v>
      </c>
      <c r="AE54" s="243">
        <f>Hub!AP52+Gawadar!AP52+Turbat!AP52+PNGR!AP52+Tump!AP52</f>
        <v>0</v>
      </c>
      <c r="AF54" s="243">
        <f>Hub!AQ52+Gawadar!AQ52+Turbat!AQ52+PNGR!AQ52+Tump!AQ52</f>
        <v>0</v>
      </c>
      <c r="AG54" s="243">
        <f>Hub!AR52+Gawadar!AR52+Turbat!AR52+PNGR!AR52+Tump!AR52</f>
        <v>0</v>
      </c>
      <c r="AH54" s="249">
        <f t="shared" si="2"/>
        <v>0</v>
      </c>
      <c r="AJ54" s="250">
        <f t="shared" ref="AJ54:BN54" si="51">+C54*$B$54</f>
        <v>0</v>
      </c>
      <c r="AK54" s="251">
        <f t="shared" si="51"/>
        <v>0</v>
      </c>
      <c r="AL54" s="252">
        <f t="shared" si="51"/>
        <v>0</v>
      </c>
      <c r="AM54" s="251">
        <f t="shared" si="51"/>
        <v>0</v>
      </c>
      <c r="AN54" s="252">
        <f t="shared" si="51"/>
        <v>0</v>
      </c>
      <c r="AO54" s="251">
        <f t="shared" si="51"/>
        <v>0</v>
      </c>
      <c r="AP54" s="252">
        <f t="shared" si="51"/>
        <v>0</v>
      </c>
      <c r="AQ54" s="251">
        <f t="shared" si="51"/>
        <v>0</v>
      </c>
      <c r="AR54" s="252">
        <f t="shared" si="51"/>
        <v>0</v>
      </c>
      <c r="AS54" s="251">
        <f t="shared" si="51"/>
        <v>0</v>
      </c>
      <c r="AT54" s="252">
        <f t="shared" si="51"/>
        <v>0</v>
      </c>
      <c r="AU54" s="251">
        <f t="shared" si="51"/>
        <v>0</v>
      </c>
      <c r="AV54" s="252">
        <f t="shared" si="51"/>
        <v>0</v>
      </c>
      <c r="AW54" s="251">
        <f t="shared" si="51"/>
        <v>0</v>
      </c>
      <c r="AX54" s="252">
        <f t="shared" si="51"/>
        <v>0</v>
      </c>
      <c r="AY54" s="251">
        <f t="shared" si="51"/>
        <v>0</v>
      </c>
      <c r="AZ54" s="252">
        <f t="shared" si="51"/>
        <v>0</v>
      </c>
      <c r="BA54" s="251">
        <f t="shared" si="51"/>
        <v>0</v>
      </c>
      <c r="BB54" s="252">
        <f t="shared" si="51"/>
        <v>0</v>
      </c>
      <c r="BC54" s="251">
        <f t="shared" si="51"/>
        <v>0</v>
      </c>
      <c r="BD54" s="252">
        <f t="shared" si="51"/>
        <v>0</v>
      </c>
      <c r="BE54" s="251">
        <f t="shared" si="51"/>
        <v>0</v>
      </c>
      <c r="BF54" s="252">
        <f t="shared" si="51"/>
        <v>0</v>
      </c>
      <c r="BG54" s="251">
        <f t="shared" si="51"/>
        <v>0</v>
      </c>
      <c r="BH54" s="252">
        <f t="shared" si="51"/>
        <v>0</v>
      </c>
      <c r="BI54" s="251">
        <f t="shared" si="51"/>
        <v>0</v>
      </c>
      <c r="BJ54" s="252">
        <f t="shared" si="51"/>
        <v>0</v>
      </c>
      <c r="BK54" s="251">
        <f t="shared" si="51"/>
        <v>0</v>
      </c>
      <c r="BL54" s="252">
        <f t="shared" si="51"/>
        <v>0</v>
      </c>
      <c r="BM54" s="252">
        <f t="shared" si="51"/>
        <v>0</v>
      </c>
      <c r="BN54" s="251">
        <f t="shared" si="51"/>
        <v>0</v>
      </c>
      <c r="BO54" s="253">
        <f t="shared" si="4"/>
        <v>0</v>
      </c>
      <c r="BQ54" s="218"/>
    </row>
    <row r="55" ht="15.75" customHeight="1">
      <c r="A55" s="263" t="s">
        <v>72</v>
      </c>
      <c r="B55" s="121">
        <v>1.728</v>
      </c>
      <c r="C55" s="243">
        <f>Hub!N53+Gawadar!N53+Turbat!N53+PNGR!N53+Tump!N53</f>
        <v>0</v>
      </c>
      <c r="D55" s="243">
        <f>Hub!O53+Gawadar!O53+Turbat!O53+PNGR!O53+Tump!O53</f>
        <v>0</v>
      </c>
      <c r="E55" s="243">
        <f>Hub!P53+Gawadar!P53+Turbat!P53+PNGR!P53+Tump!P53</f>
        <v>0</v>
      </c>
      <c r="F55" s="243">
        <f>Hub!Q53+Gawadar!Q53+Turbat!Q53+PNGR!Q53+Tump!Q53</f>
        <v>0</v>
      </c>
      <c r="G55" s="243">
        <f>Hub!R53+Gawadar!R53+Turbat!R53+PNGR!R53+Tump!R53</f>
        <v>0</v>
      </c>
      <c r="H55" s="243">
        <f>Hub!S53+Gawadar!S53+Turbat!S53+PNGR!S53+Tump!S53</f>
        <v>0</v>
      </c>
      <c r="I55" s="243">
        <f>Hub!T53+Gawadar!T53+Turbat!T53+PNGR!T53+Tump!T53</f>
        <v>0</v>
      </c>
      <c r="J55" s="243">
        <f>Hub!U53+Gawadar!U53+Turbat!U53+PNGR!U53+Tump!U53</f>
        <v>0</v>
      </c>
      <c r="K55" s="243">
        <f>Hub!V53+Gawadar!V53+Turbat!V53+PNGR!V53+Tump!V53</f>
        <v>0</v>
      </c>
      <c r="L55" s="243">
        <f>Hub!W53+Gawadar!W53+Turbat!W53+PNGR!W53+Tump!W53</f>
        <v>0</v>
      </c>
      <c r="M55" s="243">
        <f>Hub!X53+Gawadar!X53+Turbat!X53+PNGR!X53+Tump!X53</f>
        <v>0</v>
      </c>
      <c r="N55" s="243">
        <f>Hub!Y53+Gawadar!Y53+Turbat!Y53+PNGR!Y53+Tump!Y53</f>
        <v>0</v>
      </c>
      <c r="O55" s="243">
        <f>Hub!Z53+Gawadar!Z53+Turbat!Z53+PNGR!Z53+Tump!Z53</f>
        <v>0</v>
      </c>
      <c r="P55" s="243">
        <f>Hub!AA53+Gawadar!AA53+Turbat!AA53+PNGR!AA53+Tump!AA53</f>
        <v>0</v>
      </c>
      <c r="Q55" s="243">
        <f>Hub!AB53+Gawadar!AB53+Turbat!AB53+PNGR!AB53+Tump!AB53</f>
        <v>0</v>
      </c>
      <c r="R55" s="243">
        <f>Hub!AC53+Gawadar!AC53+Turbat!AC53+PNGR!AC53+Tump!AC53</f>
        <v>0</v>
      </c>
      <c r="S55" s="243">
        <f>Hub!AD53+Gawadar!AD53+Turbat!AD53+PNGR!AD53+Tump!AD53</f>
        <v>0</v>
      </c>
      <c r="T55" s="243">
        <f>Hub!AE53+Gawadar!AE53+Turbat!AE53+PNGR!AE53+Tump!AE53</f>
        <v>0</v>
      </c>
      <c r="U55" s="243">
        <f>Hub!AF53+Gawadar!AF53+Turbat!AF53+PNGR!AF53+Tump!AF53</f>
        <v>0</v>
      </c>
      <c r="V55" s="243">
        <f>Hub!AG53+Gawadar!AG53+Turbat!AG53+PNGR!AG53+Tump!AG53</f>
        <v>0</v>
      </c>
      <c r="W55" s="243">
        <f>Hub!AH53+Gawadar!AH53+Turbat!AH53+PNGR!AH53+Tump!AH53</f>
        <v>0</v>
      </c>
      <c r="X55" s="243">
        <f>Hub!AI53+Gawadar!AI53+Turbat!AI53+PNGR!AI53+Tump!AI53</f>
        <v>0</v>
      </c>
      <c r="Y55" s="243">
        <f>Hub!AJ53+Gawadar!AJ53+Turbat!AJ53+PNGR!AJ53+Tump!AJ53</f>
        <v>0</v>
      </c>
      <c r="Z55" s="243">
        <f>Hub!AK53+Gawadar!AK53+Turbat!AK53+PNGR!AK53+Tump!AK53</f>
        <v>0</v>
      </c>
      <c r="AA55" s="243">
        <f>Hub!AL53+Gawadar!AL53+Turbat!AL53+PNGR!AL53+Tump!AL53</f>
        <v>0</v>
      </c>
      <c r="AB55" s="243">
        <f>Hub!AM53+Gawadar!AM53+Turbat!AM53+PNGR!AM53+Tump!AM53</f>
        <v>0</v>
      </c>
      <c r="AC55" s="243">
        <f>Hub!AN53+Gawadar!AN53+Turbat!AN53+PNGR!AN53+Tump!AN53</f>
        <v>0</v>
      </c>
      <c r="AD55" s="243">
        <f>Hub!AO53+Gawadar!AO53+Turbat!AO53+PNGR!AO53+Tump!AO53</f>
        <v>0</v>
      </c>
      <c r="AE55" s="243">
        <f>Hub!AP53+Gawadar!AP53+Turbat!AP53+PNGR!AP53+Tump!AP53</f>
        <v>0</v>
      </c>
      <c r="AF55" s="243">
        <f>Hub!AQ53+Gawadar!AQ53+Turbat!AQ53+PNGR!AQ53+Tump!AQ53</f>
        <v>0</v>
      </c>
      <c r="AG55" s="243">
        <f>Hub!AR53+Gawadar!AR53+Turbat!AR53+PNGR!AR53+Tump!AR53</f>
        <v>0</v>
      </c>
      <c r="AH55" s="249">
        <f t="shared" si="2"/>
        <v>0</v>
      </c>
      <c r="AJ55" s="250">
        <f t="shared" ref="AJ55:BN55" si="52">+C55*$B$55</f>
        <v>0</v>
      </c>
      <c r="AK55" s="251">
        <f t="shared" si="52"/>
        <v>0</v>
      </c>
      <c r="AL55" s="252">
        <f t="shared" si="52"/>
        <v>0</v>
      </c>
      <c r="AM55" s="251">
        <f t="shared" si="52"/>
        <v>0</v>
      </c>
      <c r="AN55" s="252">
        <f t="shared" si="52"/>
        <v>0</v>
      </c>
      <c r="AO55" s="251">
        <f t="shared" si="52"/>
        <v>0</v>
      </c>
      <c r="AP55" s="252">
        <f t="shared" si="52"/>
        <v>0</v>
      </c>
      <c r="AQ55" s="251">
        <f t="shared" si="52"/>
        <v>0</v>
      </c>
      <c r="AR55" s="252">
        <f t="shared" si="52"/>
        <v>0</v>
      </c>
      <c r="AS55" s="251">
        <f t="shared" si="52"/>
        <v>0</v>
      </c>
      <c r="AT55" s="252">
        <f t="shared" si="52"/>
        <v>0</v>
      </c>
      <c r="AU55" s="251">
        <f t="shared" si="52"/>
        <v>0</v>
      </c>
      <c r="AV55" s="252">
        <f t="shared" si="52"/>
        <v>0</v>
      </c>
      <c r="AW55" s="251">
        <f t="shared" si="52"/>
        <v>0</v>
      </c>
      <c r="AX55" s="252">
        <f t="shared" si="52"/>
        <v>0</v>
      </c>
      <c r="AY55" s="251">
        <f t="shared" si="52"/>
        <v>0</v>
      </c>
      <c r="AZ55" s="252">
        <f t="shared" si="52"/>
        <v>0</v>
      </c>
      <c r="BA55" s="251">
        <f t="shared" si="52"/>
        <v>0</v>
      </c>
      <c r="BB55" s="252">
        <f t="shared" si="52"/>
        <v>0</v>
      </c>
      <c r="BC55" s="251">
        <f t="shared" si="52"/>
        <v>0</v>
      </c>
      <c r="BD55" s="252">
        <f t="shared" si="52"/>
        <v>0</v>
      </c>
      <c r="BE55" s="251">
        <f t="shared" si="52"/>
        <v>0</v>
      </c>
      <c r="BF55" s="252">
        <f t="shared" si="52"/>
        <v>0</v>
      </c>
      <c r="BG55" s="251">
        <f t="shared" si="52"/>
        <v>0</v>
      </c>
      <c r="BH55" s="252">
        <f t="shared" si="52"/>
        <v>0</v>
      </c>
      <c r="BI55" s="251">
        <f t="shared" si="52"/>
        <v>0</v>
      </c>
      <c r="BJ55" s="252">
        <f t="shared" si="52"/>
        <v>0</v>
      </c>
      <c r="BK55" s="251">
        <f t="shared" si="52"/>
        <v>0</v>
      </c>
      <c r="BL55" s="252">
        <f t="shared" si="52"/>
        <v>0</v>
      </c>
      <c r="BM55" s="252">
        <f t="shared" si="52"/>
        <v>0</v>
      </c>
      <c r="BN55" s="251">
        <f t="shared" si="52"/>
        <v>0</v>
      </c>
      <c r="BO55" s="253">
        <f t="shared" si="4"/>
        <v>0</v>
      </c>
      <c r="BQ55" s="218"/>
    </row>
    <row r="56" ht="15.75" customHeight="1">
      <c r="A56" s="263" t="s">
        <v>73</v>
      </c>
      <c r="B56" s="121">
        <v>1.04</v>
      </c>
      <c r="C56" s="243">
        <f>Hub!N54+Gawadar!N54+Turbat!N54+PNGR!N54+Tump!N54</f>
        <v>0</v>
      </c>
      <c r="D56" s="243">
        <f>Hub!O54+Gawadar!O54+Turbat!O54+PNGR!O54+Tump!O54</f>
        <v>0</v>
      </c>
      <c r="E56" s="243">
        <f>Hub!P54+Gawadar!P54+Turbat!P54+PNGR!P54+Tump!P54</f>
        <v>0</v>
      </c>
      <c r="F56" s="243">
        <f>Hub!Q54+Gawadar!Q54+Turbat!Q54+PNGR!Q54+Tump!Q54</f>
        <v>0</v>
      </c>
      <c r="G56" s="243">
        <f>Hub!R54+Gawadar!R54+Turbat!R54+PNGR!R54+Tump!R54</f>
        <v>0</v>
      </c>
      <c r="H56" s="243">
        <f>Hub!S54+Gawadar!S54+Turbat!S54+PNGR!S54+Tump!S54</f>
        <v>0</v>
      </c>
      <c r="I56" s="243">
        <f>Hub!T54+Gawadar!T54+Turbat!T54+PNGR!T54+Tump!T54</f>
        <v>0</v>
      </c>
      <c r="J56" s="243">
        <f>Hub!U54+Gawadar!U54+Turbat!U54+PNGR!U54+Tump!U54</f>
        <v>0</v>
      </c>
      <c r="K56" s="243">
        <f>Hub!V54+Gawadar!V54+Turbat!V54+PNGR!V54+Tump!V54</f>
        <v>0</v>
      </c>
      <c r="L56" s="243">
        <f>Hub!W54+Gawadar!W54+Turbat!W54+PNGR!W54+Tump!W54</f>
        <v>0</v>
      </c>
      <c r="M56" s="243">
        <f>Hub!X54+Gawadar!X54+Turbat!X54+PNGR!X54+Tump!X54</f>
        <v>0</v>
      </c>
      <c r="N56" s="243">
        <f>Hub!Y54+Gawadar!Y54+Turbat!Y54+PNGR!Y54+Tump!Y54</f>
        <v>0</v>
      </c>
      <c r="O56" s="243">
        <f>Hub!Z54+Gawadar!Z54+Turbat!Z54+PNGR!Z54+Tump!Z54</f>
        <v>0</v>
      </c>
      <c r="P56" s="243">
        <f>Hub!AA54+Gawadar!AA54+Turbat!AA54+PNGR!AA54+Tump!AA54</f>
        <v>0</v>
      </c>
      <c r="Q56" s="243">
        <f>Hub!AB54+Gawadar!AB54+Turbat!AB54+PNGR!AB54+Tump!AB54</f>
        <v>0</v>
      </c>
      <c r="R56" s="243">
        <f>Hub!AC54+Gawadar!AC54+Turbat!AC54+PNGR!AC54+Tump!AC54</f>
        <v>0</v>
      </c>
      <c r="S56" s="243">
        <f>Hub!AD54+Gawadar!AD54+Turbat!AD54+PNGR!AD54+Tump!AD54</f>
        <v>0</v>
      </c>
      <c r="T56" s="243">
        <f>Hub!AE54+Gawadar!AE54+Turbat!AE54+PNGR!AE54+Tump!AE54</f>
        <v>0</v>
      </c>
      <c r="U56" s="243">
        <f>Hub!AF54+Gawadar!AF54+Turbat!AF54+PNGR!AF54+Tump!AF54</f>
        <v>0</v>
      </c>
      <c r="V56" s="243">
        <f>Hub!AG54+Gawadar!AG54+Turbat!AG54+PNGR!AG54+Tump!AG54</f>
        <v>0</v>
      </c>
      <c r="W56" s="243">
        <f>Hub!AH54+Gawadar!AH54+Turbat!AH54+PNGR!AH54+Tump!AH54</f>
        <v>0</v>
      </c>
      <c r="X56" s="243">
        <f>Hub!AI54+Gawadar!AI54+Turbat!AI54+PNGR!AI54+Tump!AI54</f>
        <v>0</v>
      </c>
      <c r="Y56" s="243">
        <f>Hub!AJ54+Gawadar!AJ54+Turbat!AJ54+PNGR!AJ54+Tump!AJ54</f>
        <v>0</v>
      </c>
      <c r="Z56" s="243">
        <f>Hub!AK54+Gawadar!AK54+Turbat!AK54+PNGR!AK54+Tump!AK54</f>
        <v>0</v>
      </c>
      <c r="AA56" s="243">
        <f>Hub!AL54+Gawadar!AL54+Turbat!AL54+PNGR!AL54+Tump!AL54</f>
        <v>0</v>
      </c>
      <c r="AB56" s="243">
        <f>Hub!AM54+Gawadar!AM54+Turbat!AM54+PNGR!AM54+Tump!AM54</f>
        <v>0</v>
      </c>
      <c r="AC56" s="243">
        <f>Hub!AN54+Gawadar!AN54+Turbat!AN54+PNGR!AN54+Tump!AN54</f>
        <v>0</v>
      </c>
      <c r="AD56" s="243">
        <f>Hub!AO54+Gawadar!AO54+Turbat!AO54+PNGR!AO54+Tump!AO54</f>
        <v>0</v>
      </c>
      <c r="AE56" s="243">
        <f>Hub!AP54+Gawadar!AP54+Turbat!AP54+PNGR!AP54+Tump!AP54</f>
        <v>0</v>
      </c>
      <c r="AF56" s="243">
        <f>Hub!AQ54+Gawadar!AQ54+Turbat!AQ54+PNGR!AQ54+Tump!AQ54</f>
        <v>0</v>
      </c>
      <c r="AG56" s="243">
        <f>Hub!AR54+Gawadar!AR54+Turbat!AR54+PNGR!AR54+Tump!AR54</f>
        <v>0</v>
      </c>
      <c r="AH56" s="249">
        <f t="shared" si="2"/>
        <v>0</v>
      </c>
      <c r="AJ56" s="250">
        <f t="shared" ref="AJ56:BN56" si="53">+C56*$B$56</f>
        <v>0</v>
      </c>
      <c r="AK56" s="251">
        <f t="shared" si="53"/>
        <v>0</v>
      </c>
      <c r="AL56" s="252">
        <f t="shared" si="53"/>
        <v>0</v>
      </c>
      <c r="AM56" s="251">
        <f t="shared" si="53"/>
        <v>0</v>
      </c>
      <c r="AN56" s="252">
        <f t="shared" si="53"/>
        <v>0</v>
      </c>
      <c r="AO56" s="251">
        <f t="shared" si="53"/>
        <v>0</v>
      </c>
      <c r="AP56" s="252">
        <f t="shared" si="53"/>
        <v>0</v>
      </c>
      <c r="AQ56" s="251">
        <f t="shared" si="53"/>
        <v>0</v>
      </c>
      <c r="AR56" s="252">
        <f t="shared" si="53"/>
        <v>0</v>
      </c>
      <c r="AS56" s="251">
        <f t="shared" si="53"/>
        <v>0</v>
      </c>
      <c r="AT56" s="252">
        <f t="shared" si="53"/>
        <v>0</v>
      </c>
      <c r="AU56" s="251">
        <f t="shared" si="53"/>
        <v>0</v>
      </c>
      <c r="AV56" s="252">
        <f t="shared" si="53"/>
        <v>0</v>
      </c>
      <c r="AW56" s="251">
        <f t="shared" si="53"/>
        <v>0</v>
      </c>
      <c r="AX56" s="252">
        <f t="shared" si="53"/>
        <v>0</v>
      </c>
      <c r="AY56" s="251">
        <f t="shared" si="53"/>
        <v>0</v>
      </c>
      <c r="AZ56" s="252">
        <f t="shared" si="53"/>
        <v>0</v>
      </c>
      <c r="BA56" s="251">
        <f t="shared" si="53"/>
        <v>0</v>
      </c>
      <c r="BB56" s="252">
        <f t="shared" si="53"/>
        <v>0</v>
      </c>
      <c r="BC56" s="251">
        <f t="shared" si="53"/>
        <v>0</v>
      </c>
      <c r="BD56" s="252">
        <f t="shared" si="53"/>
        <v>0</v>
      </c>
      <c r="BE56" s="251">
        <f t="shared" si="53"/>
        <v>0</v>
      </c>
      <c r="BF56" s="252">
        <f t="shared" si="53"/>
        <v>0</v>
      </c>
      <c r="BG56" s="251">
        <f t="shared" si="53"/>
        <v>0</v>
      </c>
      <c r="BH56" s="252">
        <f t="shared" si="53"/>
        <v>0</v>
      </c>
      <c r="BI56" s="251">
        <f t="shared" si="53"/>
        <v>0</v>
      </c>
      <c r="BJ56" s="252">
        <f t="shared" si="53"/>
        <v>0</v>
      </c>
      <c r="BK56" s="251">
        <f t="shared" si="53"/>
        <v>0</v>
      </c>
      <c r="BL56" s="252">
        <f t="shared" si="53"/>
        <v>0</v>
      </c>
      <c r="BM56" s="252">
        <f t="shared" si="53"/>
        <v>0</v>
      </c>
      <c r="BN56" s="251">
        <f t="shared" si="53"/>
        <v>0</v>
      </c>
      <c r="BO56" s="253">
        <f t="shared" si="4"/>
        <v>0</v>
      </c>
      <c r="BQ56" s="218"/>
    </row>
    <row r="57" ht="15.75" customHeight="1">
      <c r="A57" s="263" t="s">
        <v>74</v>
      </c>
      <c r="B57" s="121">
        <v>1.68</v>
      </c>
      <c r="C57" s="243">
        <f>Hub!N55+Gawadar!N55+Turbat!N55+PNGR!N55+Tump!N55</f>
        <v>0</v>
      </c>
      <c r="D57" s="243">
        <f>Hub!O55+Gawadar!O55+Turbat!O55+PNGR!O55+Tump!O55</f>
        <v>0</v>
      </c>
      <c r="E57" s="243">
        <f>Hub!P55+Gawadar!P55+Turbat!P55+PNGR!P55+Tump!P55</f>
        <v>0</v>
      </c>
      <c r="F57" s="243">
        <f>Hub!Q55+Gawadar!Q55+Turbat!Q55+PNGR!Q55+Tump!Q55</f>
        <v>0</v>
      </c>
      <c r="G57" s="243">
        <f>Hub!R55+Gawadar!R55+Turbat!R55+PNGR!R55+Tump!R55</f>
        <v>0</v>
      </c>
      <c r="H57" s="243">
        <f>Hub!S55+Gawadar!S55+Turbat!S55+PNGR!S55+Tump!S55</f>
        <v>0</v>
      </c>
      <c r="I57" s="243">
        <f>Hub!T55+Gawadar!T55+Turbat!T55+PNGR!T55+Tump!T55</f>
        <v>0</v>
      </c>
      <c r="J57" s="243">
        <f>Hub!U55+Gawadar!U55+Turbat!U55+PNGR!U55+Tump!U55</f>
        <v>0</v>
      </c>
      <c r="K57" s="243">
        <f>Hub!V55+Gawadar!V55+Turbat!V55+PNGR!V55+Tump!V55</f>
        <v>0</v>
      </c>
      <c r="L57" s="243">
        <f>Hub!W55+Gawadar!W55+Turbat!W55+PNGR!W55+Tump!W55</f>
        <v>0</v>
      </c>
      <c r="M57" s="243">
        <f>Hub!X55+Gawadar!X55+Turbat!X55+PNGR!X55+Tump!X55</f>
        <v>0</v>
      </c>
      <c r="N57" s="243">
        <f>Hub!Y55+Gawadar!Y55+Turbat!Y55+PNGR!Y55+Tump!Y55</f>
        <v>0</v>
      </c>
      <c r="O57" s="243">
        <f>Hub!Z55+Gawadar!Z55+Turbat!Z55+PNGR!Z55+Tump!Z55</f>
        <v>0</v>
      </c>
      <c r="P57" s="243">
        <f>Hub!AA55+Gawadar!AA55+Turbat!AA55+PNGR!AA55+Tump!AA55</f>
        <v>0</v>
      </c>
      <c r="Q57" s="243">
        <f>Hub!AB55+Gawadar!AB55+Turbat!AB55+PNGR!AB55+Tump!AB55</f>
        <v>0</v>
      </c>
      <c r="R57" s="243">
        <f>Hub!AC55+Gawadar!AC55+Turbat!AC55+PNGR!AC55+Tump!AC55</f>
        <v>0</v>
      </c>
      <c r="S57" s="243">
        <f>Hub!AD55+Gawadar!AD55+Turbat!AD55+PNGR!AD55+Tump!AD55</f>
        <v>0</v>
      </c>
      <c r="T57" s="243">
        <f>Hub!AE55+Gawadar!AE55+Turbat!AE55+PNGR!AE55+Tump!AE55</f>
        <v>0</v>
      </c>
      <c r="U57" s="243">
        <f>Hub!AF55+Gawadar!AF55+Turbat!AF55+PNGR!AF55+Tump!AF55</f>
        <v>0</v>
      </c>
      <c r="V57" s="243">
        <f>Hub!AG55+Gawadar!AG55+Turbat!AG55+PNGR!AG55+Tump!AG55</f>
        <v>0</v>
      </c>
      <c r="W57" s="243">
        <f>Hub!AH55+Gawadar!AH55+Turbat!AH55+PNGR!AH55+Tump!AH55</f>
        <v>0</v>
      </c>
      <c r="X57" s="243">
        <f>Hub!AI55+Gawadar!AI55+Turbat!AI55+PNGR!AI55+Tump!AI55</f>
        <v>0</v>
      </c>
      <c r="Y57" s="243">
        <f>Hub!AJ55+Gawadar!AJ55+Turbat!AJ55+PNGR!AJ55+Tump!AJ55</f>
        <v>0</v>
      </c>
      <c r="Z57" s="243">
        <f>Hub!AK55+Gawadar!AK55+Turbat!AK55+PNGR!AK55+Tump!AK55</f>
        <v>0</v>
      </c>
      <c r="AA57" s="243">
        <f>Hub!AL55+Gawadar!AL55+Turbat!AL55+PNGR!AL55+Tump!AL55</f>
        <v>0</v>
      </c>
      <c r="AB57" s="243">
        <f>Hub!AM55+Gawadar!AM55+Turbat!AM55+PNGR!AM55+Tump!AM55</f>
        <v>0</v>
      </c>
      <c r="AC57" s="243">
        <f>Hub!AN55+Gawadar!AN55+Turbat!AN55+PNGR!AN55+Tump!AN55</f>
        <v>0</v>
      </c>
      <c r="AD57" s="243">
        <f>Hub!AO55+Gawadar!AO55+Turbat!AO55+PNGR!AO55+Tump!AO55</f>
        <v>0</v>
      </c>
      <c r="AE57" s="243">
        <f>Hub!AP55+Gawadar!AP55+Turbat!AP55+PNGR!AP55+Tump!AP55</f>
        <v>0</v>
      </c>
      <c r="AF57" s="243">
        <f>Hub!AQ55+Gawadar!AQ55+Turbat!AQ55+PNGR!AQ55+Tump!AQ55</f>
        <v>0</v>
      </c>
      <c r="AG57" s="243">
        <f>Hub!AR55+Gawadar!AR55+Turbat!AR55+PNGR!AR55+Tump!AR55</f>
        <v>0</v>
      </c>
      <c r="AH57" s="249">
        <f t="shared" si="2"/>
        <v>0</v>
      </c>
      <c r="AJ57" s="250">
        <f t="shared" ref="AJ57:BN57" si="54">+C57*$B$57</f>
        <v>0</v>
      </c>
      <c r="AK57" s="251">
        <f t="shared" si="54"/>
        <v>0</v>
      </c>
      <c r="AL57" s="252">
        <f t="shared" si="54"/>
        <v>0</v>
      </c>
      <c r="AM57" s="251">
        <f t="shared" si="54"/>
        <v>0</v>
      </c>
      <c r="AN57" s="252">
        <f t="shared" si="54"/>
        <v>0</v>
      </c>
      <c r="AO57" s="251">
        <f t="shared" si="54"/>
        <v>0</v>
      </c>
      <c r="AP57" s="252">
        <f t="shared" si="54"/>
        <v>0</v>
      </c>
      <c r="AQ57" s="251">
        <f t="shared" si="54"/>
        <v>0</v>
      </c>
      <c r="AR57" s="252">
        <f t="shared" si="54"/>
        <v>0</v>
      </c>
      <c r="AS57" s="251">
        <f t="shared" si="54"/>
        <v>0</v>
      </c>
      <c r="AT57" s="252">
        <f t="shared" si="54"/>
        <v>0</v>
      </c>
      <c r="AU57" s="251">
        <f t="shared" si="54"/>
        <v>0</v>
      </c>
      <c r="AV57" s="252">
        <f t="shared" si="54"/>
        <v>0</v>
      </c>
      <c r="AW57" s="251">
        <f t="shared" si="54"/>
        <v>0</v>
      </c>
      <c r="AX57" s="252">
        <f t="shared" si="54"/>
        <v>0</v>
      </c>
      <c r="AY57" s="251">
        <f t="shared" si="54"/>
        <v>0</v>
      </c>
      <c r="AZ57" s="252">
        <f t="shared" si="54"/>
        <v>0</v>
      </c>
      <c r="BA57" s="251">
        <f t="shared" si="54"/>
        <v>0</v>
      </c>
      <c r="BB57" s="252">
        <f t="shared" si="54"/>
        <v>0</v>
      </c>
      <c r="BC57" s="251">
        <f t="shared" si="54"/>
        <v>0</v>
      </c>
      <c r="BD57" s="252">
        <f t="shared" si="54"/>
        <v>0</v>
      </c>
      <c r="BE57" s="251">
        <f t="shared" si="54"/>
        <v>0</v>
      </c>
      <c r="BF57" s="252">
        <f t="shared" si="54"/>
        <v>0</v>
      </c>
      <c r="BG57" s="251">
        <f t="shared" si="54"/>
        <v>0</v>
      </c>
      <c r="BH57" s="252">
        <f t="shared" si="54"/>
        <v>0</v>
      </c>
      <c r="BI57" s="251">
        <f t="shared" si="54"/>
        <v>0</v>
      </c>
      <c r="BJ57" s="252">
        <f t="shared" si="54"/>
        <v>0</v>
      </c>
      <c r="BK57" s="251">
        <f t="shared" si="54"/>
        <v>0</v>
      </c>
      <c r="BL57" s="252">
        <f t="shared" si="54"/>
        <v>0</v>
      </c>
      <c r="BM57" s="252">
        <f t="shared" si="54"/>
        <v>0</v>
      </c>
      <c r="BN57" s="251">
        <f t="shared" si="54"/>
        <v>0</v>
      </c>
      <c r="BO57" s="253">
        <f t="shared" si="4"/>
        <v>0</v>
      </c>
      <c r="BQ57" s="218"/>
    </row>
    <row r="58" ht="15.75" customHeight="1">
      <c r="A58" s="242" t="s">
        <v>75</v>
      </c>
      <c r="B58" s="121">
        <v>0.576</v>
      </c>
      <c r="C58" s="243">
        <f>Hub!N56+Gawadar!N56+Turbat!N56+PNGR!N56+Tump!N56</f>
        <v>0</v>
      </c>
      <c r="D58" s="243">
        <f>Hub!O56+Gawadar!O56+Turbat!O56+PNGR!O56+Tump!O56</f>
        <v>0</v>
      </c>
      <c r="E58" s="243">
        <f>Hub!P56+Gawadar!P56+Turbat!P56+PNGR!P56+Tump!P56</f>
        <v>0</v>
      </c>
      <c r="F58" s="243">
        <f>Hub!Q56+Gawadar!Q56+Turbat!Q56+PNGR!Q56+Tump!Q56</f>
        <v>0</v>
      </c>
      <c r="G58" s="243">
        <f>Hub!R56+Gawadar!R56+Turbat!R56+PNGR!R56+Tump!R56</f>
        <v>0</v>
      </c>
      <c r="H58" s="243">
        <f>Hub!S56+Gawadar!S56+Turbat!S56+PNGR!S56+Tump!S56</f>
        <v>0</v>
      </c>
      <c r="I58" s="243">
        <f>Hub!T56+Gawadar!T56+Turbat!T56+PNGR!T56+Tump!T56</f>
        <v>0</v>
      </c>
      <c r="J58" s="243">
        <f>Hub!U56+Gawadar!U56+Turbat!U56+PNGR!U56+Tump!U56</f>
        <v>0</v>
      </c>
      <c r="K58" s="243">
        <f>Hub!V56+Gawadar!V56+Turbat!V56+PNGR!V56+Tump!V56</f>
        <v>0</v>
      </c>
      <c r="L58" s="243">
        <f>Hub!W56+Gawadar!W56+Turbat!W56+PNGR!W56+Tump!W56</f>
        <v>0</v>
      </c>
      <c r="M58" s="243">
        <f>Hub!X56+Gawadar!X56+Turbat!X56+PNGR!X56+Tump!X56</f>
        <v>0</v>
      </c>
      <c r="N58" s="243">
        <f>Hub!Y56+Gawadar!Y56+Turbat!Y56+PNGR!Y56+Tump!Y56</f>
        <v>0</v>
      </c>
      <c r="O58" s="243">
        <f>Hub!Z56+Gawadar!Z56+Turbat!Z56+PNGR!Z56+Tump!Z56</f>
        <v>0</v>
      </c>
      <c r="P58" s="243">
        <f>Hub!AA56+Gawadar!AA56+Turbat!AA56+PNGR!AA56+Tump!AA56</f>
        <v>0</v>
      </c>
      <c r="Q58" s="243">
        <f>Hub!AB56+Gawadar!AB56+Turbat!AB56+PNGR!AB56+Tump!AB56</f>
        <v>0</v>
      </c>
      <c r="R58" s="243">
        <f>Hub!AC56+Gawadar!AC56+Turbat!AC56+PNGR!AC56+Tump!AC56</f>
        <v>0</v>
      </c>
      <c r="S58" s="243">
        <f>Hub!AD56+Gawadar!AD56+Turbat!AD56+PNGR!AD56+Tump!AD56</f>
        <v>0</v>
      </c>
      <c r="T58" s="243">
        <f>Hub!AE56+Gawadar!AE56+Turbat!AE56+PNGR!AE56+Tump!AE56</f>
        <v>0</v>
      </c>
      <c r="U58" s="243">
        <f>Hub!AF56+Gawadar!AF56+Turbat!AF56+PNGR!AF56+Tump!AF56</f>
        <v>0</v>
      </c>
      <c r="V58" s="243">
        <f>Hub!AG56+Gawadar!AG56+Turbat!AG56+PNGR!AG56+Tump!AG56</f>
        <v>0</v>
      </c>
      <c r="W58" s="243">
        <f>Hub!AH56+Gawadar!AH56+Turbat!AH56+PNGR!AH56+Tump!AH56</f>
        <v>0</v>
      </c>
      <c r="X58" s="243">
        <f>Hub!AI56+Gawadar!AI56+Turbat!AI56+PNGR!AI56+Tump!AI56</f>
        <v>0</v>
      </c>
      <c r="Y58" s="243">
        <f>Hub!AJ56+Gawadar!AJ56+Turbat!AJ56+PNGR!AJ56+Tump!AJ56</f>
        <v>0</v>
      </c>
      <c r="Z58" s="243">
        <f>Hub!AK56+Gawadar!AK56+Turbat!AK56+PNGR!AK56+Tump!AK56</f>
        <v>0</v>
      </c>
      <c r="AA58" s="243">
        <f>Hub!AL56+Gawadar!AL56+Turbat!AL56+PNGR!AL56+Tump!AL56</f>
        <v>0</v>
      </c>
      <c r="AB58" s="243">
        <f>Hub!AM56+Gawadar!AM56+Turbat!AM56+PNGR!AM56+Tump!AM56</f>
        <v>0</v>
      </c>
      <c r="AC58" s="243">
        <f>Hub!AN56+Gawadar!AN56+Turbat!AN56+PNGR!AN56+Tump!AN56</f>
        <v>0</v>
      </c>
      <c r="AD58" s="243">
        <f>Hub!AO56+Gawadar!AO56+Turbat!AO56+PNGR!AO56+Tump!AO56</f>
        <v>0</v>
      </c>
      <c r="AE58" s="243">
        <f>Hub!AP56+Gawadar!AP56+Turbat!AP56+PNGR!AP56+Tump!AP56</f>
        <v>0</v>
      </c>
      <c r="AF58" s="243">
        <f>Hub!AQ56+Gawadar!AQ56+Turbat!AQ56+PNGR!AQ56+Tump!AQ56</f>
        <v>0</v>
      </c>
      <c r="AG58" s="243">
        <f>Hub!AR56+Gawadar!AR56+Turbat!AR56+PNGR!AR56+Tump!AR56</f>
        <v>0</v>
      </c>
      <c r="AH58" s="249">
        <f t="shared" si="2"/>
        <v>0</v>
      </c>
      <c r="AJ58" s="250">
        <f t="shared" ref="AJ58:BN58" si="55">+C58*$B$58</f>
        <v>0</v>
      </c>
      <c r="AK58" s="251">
        <f t="shared" si="55"/>
        <v>0</v>
      </c>
      <c r="AL58" s="252">
        <f t="shared" si="55"/>
        <v>0</v>
      </c>
      <c r="AM58" s="251">
        <f t="shared" si="55"/>
        <v>0</v>
      </c>
      <c r="AN58" s="252">
        <f t="shared" si="55"/>
        <v>0</v>
      </c>
      <c r="AO58" s="251">
        <f t="shared" si="55"/>
        <v>0</v>
      </c>
      <c r="AP58" s="252">
        <f t="shared" si="55"/>
        <v>0</v>
      </c>
      <c r="AQ58" s="251">
        <f t="shared" si="55"/>
        <v>0</v>
      </c>
      <c r="AR58" s="252">
        <f t="shared" si="55"/>
        <v>0</v>
      </c>
      <c r="AS58" s="251">
        <f t="shared" si="55"/>
        <v>0</v>
      </c>
      <c r="AT58" s="252">
        <f t="shared" si="55"/>
        <v>0</v>
      </c>
      <c r="AU58" s="251">
        <f t="shared" si="55"/>
        <v>0</v>
      </c>
      <c r="AV58" s="252">
        <f t="shared" si="55"/>
        <v>0</v>
      </c>
      <c r="AW58" s="251">
        <f t="shared" si="55"/>
        <v>0</v>
      </c>
      <c r="AX58" s="252">
        <f t="shared" si="55"/>
        <v>0</v>
      </c>
      <c r="AY58" s="251">
        <f t="shared" si="55"/>
        <v>0</v>
      </c>
      <c r="AZ58" s="252">
        <f t="shared" si="55"/>
        <v>0</v>
      </c>
      <c r="BA58" s="251">
        <f t="shared" si="55"/>
        <v>0</v>
      </c>
      <c r="BB58" s="252">
        <f t="shared" si="55"/>
        <v>0</v>
      </c>
      <c r="BC58" s="251">
        <f t="shared" si="55"/>
        <v>0</v>
      </c>
      <c r="BD58" s="252">
        <f t="shared" si="55"/>
        <v>0</v>
      </c>
      <c r="BE58" s="251">
        <f t="shared" si="55"/>
        <v>0</v>
      </c>
      <c r="BF58" s="252">
        <f t="shared" si="55"/>
        <v>0</v>
      </c>
      <c r="BG58" s="251">
        <f t="shared" si="55"/>
        <v>0</v>
      </c>
      <c r="BH58" s="252">
        <f t="shared" si="55"/>
        <v>0</v>
      </c>
      <c r="BI58" s="251">
        <f t="shared" si="55"/>
        <v>0</v>
      </c>
      <c r="BJ58" s="252">
        <f t="shared" si="55"/>
        <v>0</v>
      </c>
      <c r="BK58" s="251">
        <f t="shared" si="55"/>
        <v>0</v>
      </c>
      <c r="BL58" s="252">
        <f t="shared" si="55"/>
        <v>0</v>
      </c>
      <c r="BM58" s="252">
        <f t="shared" si="55"/>
        <v>0</v>
      </c>
      <c r="BN58" s="251">
        <f t="shared" si="55"/>
        <v>0</v>
      </c>
      <c r="BO58" s="253">
        <f t="shared" si="4"/>
        <v>0</v>
      </c>
      <c r="BQ58" s="218"/>
    </row>
    <row r="59" ht="15.75" customHeight="1">
      <c r="A59" s="242" t="s">
        <v>76</v>
      </c>
      <c r="B59" s="121">
        <v>0.624</v>
      </c>
      <c r="C59" s="243">
        <f>Hub!N57+Gawadar!N57+Turbat!N57+PNGR!N57+Tump!N57</f>
        <v>0</v>
      </c>
      <c r="D59" s="243">
        <f>Hub!O57+Gawadar!O57+Turbat!O57+PNGR!O57+Tump!O57</f>
        <v>0</v>
      </c>
      <c r="E59" s="243">
        <f>Hub!P57+Gawadar!P57+Turbat!P57+PNGR!P57+Tump!P57</f>
        <v>0</v>
      </c>
      <c r="F59" s="243">
        <f>Hub!Q57+Gawadar!Q57+Turbat!Q57+PNGR!Q57+Tump!Q57</f>
        <v>0</v>
      </c>
      <c r="G59" s="243">
        <f>Hub!R57+Gawadar!R57+Turbat!R57+PNGR!R57+Tump!R57</f>
        <v>0</v>
      </c>
      <c r="H59" s="243">
        <f>Hub!S57+Gawadar!S57+Turbat!S57+PNGR!S57+Tump!S57</f>
        <v>0</v>
      </c>
      <c r="I59" s="243">
        <f>Hub!T57+Gawadar!T57+Turbat!T57+PNGR!T57+Tump!T57</f>
        <v>0</v>
      </c>
      <c r="J59" s="243">
        <f>Hub!U57+Gawadar!U57+Turbat!U57+PNGR!U57+Tump!U57</f>
        <v>0</v>
      </c>
      <c r="K59" s="243">
        <f>Hub!V57+Gawadar!V57+Turbat!V57+PNGR!V57+Tump!V57</f>
        <v>0</v>
      </c>
      <c r="L59" s="243">
        <f>Hub!W57+Gawadar!W57+Turbat!W57+PNGR!W57+Tump!W57</f>
        <v>0</v>
      </c>
      <c r="M59" s="243">
        <f>Hub!X57+Gawadar!X57+Turbat!X57+PNGR!X57+Tump!X57</f>
        <v>0</v>
      </c>
      <c r="N59" s="243">
        <f>Hub!Y57+Gawadar!Y57+Turbat!Y57+PNGR!Y57+Tump!Y57</f>
        <v>0</v>
      </c>
      <c r="O59" s="243">
        <f>Hub!Z57+Gawadar!Z57+Turbat!Z57+PNGR!Z57+Tump!Z57</f>
        <v>0</v>
      </c>
      <c r="P59" s="243">
        <f>Hub!AA57+Gawadar!AA57+Turbat!AA57+PNGR!AA57+Tump!AA57</f>
        <v>0</v>
      </c>
      <c r="Q59" s="243">
        <f>Hub!AB57+Gawadar!AB57+Turbat!AB57+PNGR!AB57+Tump!AB57</f>
        <v>0</v>
      </c>
      <c r="R59" s="243">
        <f>Hub!AC57+Gawadar!AC57+Turbat!AC57+PNGR!AC57+Tump!AC57</f>
        <v>0</v>
      </c>
      <c r="S59" s="243">
        <f>Hub!AD57+Gawadar!AD57+Turbat!AD57+PNGR!AD57+Tump!AD57</f>
        <v>0</v>
      </c>
      <c r="T59" s="243">
        <f>Hub!AE57+Gawadar!AE57+Turbat!AE57+PNGR!AE57+Tump!AE57</f>
        <v>0</v>
      </c>
      <c r="U59" s="243">
        <f>Hub!AF57+Gawadar!AF57+Turbat!AF57+PNGR!AF57+Tump!AF57</f>
        <v>0</v>
      </c>
      <c r="V59" s="243">
        <f>Hub!AG57+Gawadar!AG57+Turbat!AG57+PNGR!AG57+Tump!AG57</f>
        <v>0</v>
      </c>
      <c r="W59" s="243">
        <f>Hub!AH57+Gawadar!AH57+Turbat!AH57+PNGR!AH57+Tump!AH57</f>
        <v>0</v>
      </c>
      <c r="X59" s="243">
        <f>Hub!AI57+Gawadar!AI57+Turbat!AI57+PNGR!AI57+Tump!AI57</f>
        <v>0</v>
      </c>
      <c r="Y59" s="243">
        <f>Hub!AJ57+Gawadar!AJ57+Turbat!AJ57+PNGR!AJ57+Tump!AJ57</f>
        <v>0</v>
      </c>
      <c r="Z59" s="243">
        <f>Hub!AK57+Gawadar!AK57+Turbat!AK57+PNGR!AK57+Tump!AK57</f>
        <v>0</v>
      </c>
      <c r="AA59" s="243">
        <f>Hub!AL57+Gawadar!AL57+Turbat!AL57+PNGR!AL57+Tump!AL57</f>
        <v>0</v>
      </c>
      <c r="AB59" s="243">
        <f>Hub!AM57+Gawadar!AM57+Turbat!AM57+PNGR!AM57+Tump!AM57</f>
        <v>0</v>
      </c>
      <c r="AC59" s="243">
        <f>Hub!AN57+Gawadar!AN57+Turbat!AN57+PNGR!AN57+Tump!AN57</f>
        <v>0</v>
      </c>
      <c r="AD59" s="243">
        <f>Hub!AO57+Gawadar!AO57+Turbat!AO57+PNGR!AO57+Tump!AO57</f>
        <v>0</v>
      </c>
      <c r="AE59" s="243">
        <f>Hub!AP57+Gawadar!AP57+Turbat!AP57+PNGR!AP57+Tump!AP57</f>
        <v>0</v>
      </c>
      <c r="AF59" s="243">
        <f>Hub!AQ57+Gawadar!AQ57+Turbat!AQ57+PNGR!AQ57+Tump!AQ57</f>
        <v>0</v>
      </c>
      <c r="AG59" s="243">
        <f>Hub!AR57+Gawadar!AR57+Turbat!AR57+PNGR!AR57+Tump!AR57</f>
        <v>0</v>
      </c>
      <c r="AH59" s="249">
        <f t="shared" si="2"/>
        <v>0</v>
      </c>
      <c r="AJ59" s="250">
        <f t="shared" ref="AJ59:BN59" si="56">+C59*$B$59</f>
        <v>0</v>
      </c>
      <c r="AK59" s="251">
        <f t="shared" si="56"/>
        <v>0</v>
      </c>
      <c r="AL59" s="252">
        <f t="shared" si="56"/>
        <v>0</v>
      </c>
      <c r="AM59" s="251">
        <f t="shared" si="56"/>
        <v>0</v>
      </c>
      <c r="AN59" s="252">
        <f t="shared" si="56"/>
        <v>0</v>
      </c>
      <c r="AO59" s="251">
        <f t="shared" si="56"/>
        <v>0</v>
      </c>
      <c r="AP59" s="252">
        <f t="shared" si="56"/>
        <v>0</v>
      </c>
      <c r="AQ59" s="251">
        <f t="shared" si="56"/>
        <v>0</v>
      </c>
      <c r="AR59" s="252">
        <f t="shared" si="56"/>
        <v>0</v>
      </c>
      <c r="AS59" s="251">
        <f t="shared" si="56"/>
        <v>0</v>
      </c>
      <c r="AT59" s="252">
        <f t="shared" si="56"/>
        <v>0</v>
      </c>
      <c r="AU59" s="251">
        <f t="shared" si="56"/>
        <v>0</v>
      </c>
      <c r="AV59" s="252">
        <f t="shared" si="56"/>
        <v>0</v>
      </c>
      <c r="AW59" s="251">
        <f t="shared" si="56"/>
        <v>0</v>
      </c>
      <c r="AX59" s="252">
        <f t="shared" si="56"/>
        <v>0</v>
      </c>
      <c r="AY59" s="251">
        <f t="shared" si="56"/>
        <v>0</v>
      </c>
      <c r="AZ59" s="252">
        <f t="shared" si="56"/>
        <v>0</v>
      </c>
      <c r="BA59" s="251">
        <f t="shared" si="56"/>
        <v>0</v>
      </c>
      <c r="BB59" s="252">
        <f t="shared" si="56"/>
        <v>0</v>
      </c>
      <c r="BC59" s="251">
        <f t="shared" si="56"/>
        <v>0</v>
      </c>
      <c r="BD59" s="252">
        <f t="shared" si="56"/>
        <v>0</v>
      </c>
      <c r="BE59" s="251">
        <f t="shared" si="56"/>
        <v>0</v>
      </c>
      <c r="BF59" s="252">
        <f t="shared" si="56"/>
        <v>0</v>
      </c>
      <c r="BG59" s="251">
        <f t="shared" si="56"/>
        <v>0</v>
      </c>
      <c r="BH59" s="252">
        <f t="shared" si="56"/>
        <v>0</v>
      </c>
      <c r="BI59" s="251">
        <f t="shared" si="56"/>
        <v>0</v>
      </c>
      <c r="BJ59" s="252">
        <f t="shared" si="56"/>
        <v>0</v>
      </c>
      <c r="BK59" s="251">
        <f t="shared" si="56"/>
        <v>0</v>
      </c>
      <c r="BL59" s="252">
        <f t="shared" si="56"/>
        <v>0</v>
      </c>
      <c r="BM59" s="252">
        <f t="shared" si="56"/>
        <v>0</v>
      </c>
      <c r="BN59" s="251">
        <f t="shared" si="56"/>
        <v>0</v>
      </c>
      <c r="BO59" s="253">
        <f t="shared" si="4"/>
        <v>0</v>
      </c>
      <c r="BQ59" s="218"/>
    </row>
    <row r="60" ht="15.75" customHeight="1">
      <c r="A60" s="242" t="s">
        <v>77</v>
      </c>
      <c r="B60" s="121">
        <v>0.696</v>
      </c>
      <c r="C60" s="243">
        <f>Hub!N58+Gawadar!N58+Turbat!N58+PNGR!N58+Tump!N58</f>
        <v>0</v>
      </c>
      <c r="D60" s="243">
        <f>Hub!O58+Gawadar!O58+Turbat!O58+PNGR!O58+Tump!O58</f>
        <v>0</v>
      </c>
      <c r="E60" s="243">
        <f>Hub!P58+Gawadar!P58+Turbat!P58+PNGR!P58+Tump!P58</f>
        <v>0</v>
      </c>
      <c r="F60" s="243">
        <f>Hub!Q58+Gawadar!Q58+Turbat!Q58+PNGR!Q58+Tump!Q58</f>
        <v>0</v>
      </c>
      <c r="G60" s="243">
        <f>Hub!R58+Gawadar!R58+Turbat!R58+PNGR!R58+Tump!R58</f>
        <v>0</v>
      </c>
      <c r="H60" s="243">
        <f>Hub!S58+Gawadar!S58+Turbat!S58+PNGR!S58+Tump!S58</f>
        <v>0</v>
      </c>
      <c r="I60" s="243">
        <f>Hub!T58+Gawadar!T58+Turbat!T58+PNGR!T58+Tump!T58</f>
        <v>0</v>
      </c>
      <c r="J60" s="243">
        <f>Hub!U58+Gawadar!U58+Turbat!U58+PNGR!U58+Tump!U58</f>
        <v>0</v>
      </c>
      <c r="K60" s="243">
        <f>Hub!V58+Gawadar!V58+Turbat!V58+PNGR!V58+Tump!V58</f>
        <v>0</v>
      </c>
      <c r="L60" s="243">
        <f>Hub!W58+Gawadar!W58+Turbat!W58+PNGR!W58+Tump!W58</f>
        <v>0</v>
      </c>
      <c r="M60" s="243">
        <f>Hub!X58+Gawadar!X58+Turbat!X58+PNGR!X58+Tump!X58</f>
        <v>0</v>
      </c>
      <c r="N60" s="243">
        <f>Hub!Y58+Gawadar!Y58+Turbat!Y58+PNGR!Y58+Tump!Y58</f>
        <v>0</v>
      </c>
      <c r="O60" s="243">
        <f>Hub!Z58+Gawadar!Z58+Turbat!Z58+PNGR!Z58+Tump!Z58</f>
        <v>0</v>
      </c>
      <c r="P60" s="243">
        <f>Hub!AA58+Gawadar!AA58+Turbat!AA58+PNGR!AA58+Tump!AA58</f>
        <v>0</v>
      </c>
      <c r="Q60" s="243">
        <f>Hub!AB58+Gawadar!AB58+Turbat!AB58+PNGR!AB58+Tump!AB58</f>
        <v>0</v>
      </c>
      <c r="R60" s="243">
        <f>Hub!AC58+Gawadar!AC58+Turbat!AC58+PNGR!AC58+Tump!AC58</f>
        <v>0</v>
      </c>
      <c r="S60" s="243">
        <f>Hub!AD58+Gawadar!AD58+Turbat!AD58+PNGR!AD58+Tump!AD58</f>
        <v>0</v>
      </c>
      <c r="T60" s="243">
        <f>Hub!AE58+Gawadar!AE58+Turbat!AE58+PNGR!AE58+Tump!AE58</f>
        <v>0</v>
      </c>
      <c r="U60" s="243">
        <f>Hub!AF58+Gawadar!AF58+Turbat!AF58+PNGR!AF58+Tump!AF58</f>
        <v>0</v>
      </c>
      <c r="V60" s="243">
        <f>Hub!AG58+Gawadar!AG58+Turbat!AG58+PNGR!AG58+Tump!AG58</f>
        <v>0</v>
      </c>
      <c r="W60" s="243">
        <f>Hub!AH58+Gawadar!AH58+Turbat!AH58+PNGR!AH58+Tump!AH58</f>
        <v>0</v>
      </c>
      <c r="X60" s="243">
        <f>Hub!AI58+Gawadar!AI58+Turbat!AI58+PNGR!AI58+Tump!AI58</f>
        <v>0</v>
      </c>
      <c r="Y60" s="243">
        <f>Hub!AJ58+Gawadar!AJ58+Turbat!AJ58+PNGR!AJ58+Tump!AJ58</f>
        <v>0</v>
      </c>
      <c r="Z60" s="243">
        <f>Hub!AK58+Gawadar!AK58+Turbat!AK58+PNGR!AK58+Tump!AK58</f>
        <v>0</v>
      </c>
      <c r="AA60" s="243">
        <f>Hub!AL58+Gawadar!AL58+Turbat!AL58+PNGR!AL58+Tump!AL58</f>
        <v>0</v>
      </c>
      <c r="AB60" s="243">
        <f>Hub!AM58+Gawadar!AM58+Turbat!AM58+PNGR!AM58+Tump!AM58</f>
        <v>0</v>
      </c>
      <c r="AC60" s="243">
        <f>Hub!AN58+Gawadar!AN58+Turbat!AN58+PNGR!AN58+Tump!AN58</f>
        <v>0</v>
      </c>
      <c r="AD60" s="243">
        <f>Hub!AO58+Gawadar!AO58+Turbat!AO58+PNGR!AO58+Tump!AO58</f>
        <v>0</v>
      </c>
      <c r="AE60" s="243">
        <f>Hub!AP58+Gawadar!AP58+Turbat!AP58+PNGR!AP58+Tump!AP58</f>
        <v>0</v>
      </c>
      <c r="AF60" s="243">
        <f>Hub!AQ58+Gawadar!AQ58+Turbat!AQ58+PNGR!AQ58+Tump!AQ58</f>
        <v>0</v>
      </c>
      <c r="AG60" s="243">
        <f>Hub!AR58+Gawadar!AR58+Turbat!AR58+PNGR!AR58+Tump!AR58</f>
        <v>0</v>
      </c>
      <c r="AH60" s="249">
        <f t="shared" si="2"/>
        <v>0</v>
      </c>
      <c r="AJ60" s="250">
        <f t="shared" ref="AJ60:BN60" si="57">+C60*$B$60</f>
        <v>0</v>
      </c>
      <c r="AK60" s="251">
        <f t="shared" si="57"/>
        <v>0</v>
      </c>
      <c r="AL60" s="252">
        <f t="shared" si="57"/>
        <v>0</v>
      </c>
      <c r="AM60" s="251">
        <f t="shared" si="57"/>
        <v>0</v>
      </c>
      <c r="AN60" s="252">
        <f t="shared" si="57"/>
        <v>0</v>
      </c>
      <c r="AO60" s="251">
        <f t="shared" si="57"/>
        <v>0</v>
      </c>
      <c r="AP60" s="252">
        <f t="shared" si="57"/>
        <v>0</v>
      </c>
      <c r="AQ60" s="251">
        <f t="shared" si="57"/>
        <v>0</v>
      </c>
      <c r="AR60" s="252">
        <f t="shared" si="57"/>
        <v>0</v>
      </c>
      <c r="AS60" s="251">
        <f t="shared" si="57"/>
        <v>0</v>
      </c>
      <c r="AT60" s="252">
        <f t="shared" si="57"/>
        <v>0</v>
      </c>
      <c r="AU60" s="251">
        <f t="shared" si="57"/>
        <v>0</v>
      </c>
      <c r="AV60" s="252">
        <f t="shared" si="57"/>
        <v>0</v>
      </c>
      <c r="AW60" s="251">
        <f t="shared" si="57"/>
        <v>0</v>
      </c>
      <c r="AX60" s="252">
        <f t="shared" si="57"/>
        <v>0</v>
      </c>
      <c r="AY60" s="251">
        <f t="shared" si="57"/>
        <v>0</v>
      </c>
      <c r="AZ60" s="252">
        <f t="shared" si="57"/>
        <v>0</v>
      </c>
      <c r="BA60" s="251">
        <f t="shared" si="57"/>
        <v>0</v>
      </c>
      <c r="BB60" s="252">
        <f t="shared" si="57"/>
        <v>0</v>
      </c>
      <c r="BC60" s="251">
        <f t="shared" si="57"/>
        <v>0</v>
      </c>
      <c r="BD60" s="252">
        <f t="shared" si="57"/>
        <v>0</v>
      </c>
      <c r="BE60" s="251">
        <f t="shared" si="57"/>
        <v>0</v>
      </c>
      <c r="BF60" s="252">
        <f t="shared" si="57"/>
        <v>0</v>
      </c>
      <c r="BG60" s="251">
        <f t="shared" si="57"/>
        <v>0</v>
      </c>
      <c r="BH60" s="252">
        <f t="shared" si="57"/>
        <v>0</v>
      </c>
      <c r="BI60" s="251">
        <f t="shared" si="57"/>
        <v>0</v>
      </c>
      <c r="BJ60" s="252">
        <f t="shared" si="57"/>
        <v>0</v>
      </c>
      <c r="BK60" s="251">
        <f t="shared" si="57"/>
        <v>0</v>
      </c>
      <c r="BL60" s="252">
        <f t="shared" si="57"/>
        <v>0</v>
      </c>
      <c r="BM60" s="252">
        <f t="shared" si="57"/>
        <v>0</v>
      </c>
      <c r="BN60" s="251">
        <f t="shared" si="57"/>
        <v>0</v>
      </c>
      <c r="BO60" s="253">
        <f t="shared" si="4"/>
        <v>0</v>
      </c>
      <c r="BQ60" s="218"/>
    </row>
    <row r="61" ht="15.75" customHeight="1">
      <c r="A61" s="242" t="s">
        <v>78</v>
      </c>
      <c r="B61" s="121">
        <v>0.624</v>
      </c>
      <c r="C61" s="243">
        <f>Hub!N59+Gawadar!N59+Turbat!N59+PNGR!N59+Tump!N59</f>
        <v>0</v>
      </c>
      <c r="D61" s="243">
        <f>Hub!O59+Gawadar!O59+Turbat!O59+PNGR!O59+Tump!O59</f>
        <v>0</v>
      </c>
      <c r="E61" s="243">
        <f>Hub!P59+Gawadar!P59+Turbat!P59+PNGR!P59+Tump!P59</f>
        <v>0</v>
      </c>
      <c r="F61" s="243">
        <f>Hub!Q59+Gawadar!Q59+Turbat!Q59+PNGR!Q59+Tump!Q59</f>
        <v>0</v>
      </c>
      <c r="G61" s="243">
        <f>Hub!R59+Gawadar!R59+Turbat!R59+PNGR!R59+Tump!R59</f>
        <v>0</v>
      </c>
      <c r="H61" s="243">
        <f>Hub!S59+Gawadar!S59+Turbat!S59+PNGR!S59+Tump!S59</f>
        <v>0</v>
      </c>
      <c r="I61" s="243">
        <f>Hub!T59+Gawadar!T59+Turbat!T59+PNGR!T59+Tump!T59</f>
        <v>0</v>
      </c>
      <c r="J61" s="243">
        <f>Hub!U59+Gawadar!U59+Turbat!U59+PNGR!U59+Tump!U59</f>
        <v>0</v>
      </c>
      <c r="K61" s="243">
        <f>Hub!V59+Gawadar!V59+Turbat!V59+PNGR!V59+Tump!V59</f>
        <v>0</v>
      </c>
      <c r="L61" s="243">
        <f>Hub!W59+Gawadar!W59+Turbat!W59+PNGR!W59+Tump!W59</f>
        <v>0</v>
      </c>
      <c r="M61" s="243">
        <f>Hub!X59+Gawadar!X59+Turbat!X59+PNGR!X59+Tump!X59</f>
        <v>0</v>
      </c>
      <c r="N61" s="243">
        <f>Hub!Y59+Gawadar!Y59+Turbat!Y59+PNGR!Y59+Tump!Y59</f>
        <v>0</v>
      </c>
      <c r="O61" s="243">
        <f>Hub!Z59+Gawadar!Z59+Turbat!Z59+PNGR!Z59+Tump!Z59</f>
        <v>0</v>
      </c>
      <c r="P61" s="243">
        <f>Hub!AA59+Gawadar!AA59+Turbat!AA59+PNGR!AA59+Tump!AA59</f>
        <v>0</v>
      </c>
      <c r="Q61" s="243">
        <f>Hub!AB59+Gawadar!AB59+Turbat!AB59+PNGR!AB59+Tump!AB59</f>
        <v>0</v>
      </c>
      <c r="R61" s="243">
        <f>Hub!AC59+Gawadar!AC59+Turbat!AC59+PNGR!AC59+Tump!AC59</f>
        <v>0</v>
      </c>
      <c r="S61" s="243">
        <f>Hub!AD59+Gawadar!AD59+Turbat!AD59+PNGR!AD59+Tump!AD59</f>
        <v>0</v>
      </c>
      <c r="T61" s="243">
        <f>Hub!AE59+Gawadar!AE59+Turbat!AE59+PNGR!AE59+Tump!AE59</f>
        <v>0</v>
      </c>
      <c r="U61" s="243">
        <f>Hub!AF59+Gawadar!AF59+Turbat!AF59+PNGR!AF59+Tump!AF59</f>
        <v>0</v>
      </c>
      <c r="V61" s="243">
        <f>Hub!AG59+Gawadar!AG59+Turbat!AG59+PNGR!AG59+Tump!AG59</f>
        <v>0</v>
      </c>
      <c r="W61" s="243">
        <f>Hub!AH59+Gawadar!AH59+Turbat!AH59+PNGR!AH59+Tump!AH59</f>
        <v>0</v>
      </c>
      <c r="X61" s="243">
        <f>Hub!AI59+Gawadar!AI59+Turbat!AI59+PNGR!AI59+Tump!AI59</f>
        <v>0</v>
      </c>
      <c r="Y61" s="243">
        <f>Hub!AJ59+Gawadar!AJ59+Turbat!AJ59+PNGR!AJ59+Tump!AJ59</f>
        <v>0</v>
      </c>
      <c r="Z61" s="243">
        <f>Hub!AK59+Gawadar!AK59+Turbat!AK59+PNGR!AK59+Tump!AK59</f>
        <v>0</v>
      </c>
      <c r="AA61" s="243">
        <f>Hub!AL59+Gawadar!AL59+Turbat!AL59+PNGR!AL59+Tump!AL59</f>
        <v>0</v>
      </c>
      <c r="AB61" s="243">
        <f>Hub!AM59+Gawadar!AM59+Turbat!AM59+PNGR!AM59+Tump!AM59</f>
        <v>0</v>
      </c>
      <c r="AC61" s="243">
        <f>Hub!AN59+Gawadar!AN59+Turbat!AN59+PNGR!AN59+Tump!AN59</f>
        <v>0</v>
      </c>
      <c r="AD61" s="243">
        <f>Hub!AO59+Gawadar!AO59+Turbat!AO59+PNGR!AO59+Tump!AO59</f>
        <v>0</v>
      </c>
      <c r="AE61" s="243">
        <f>Hub!AP59+Gawadar!AP59+Turbat!AP59+PNGR!AP59+Tump!AP59</f>
        <v>0</v>
      </c>
      <c r="AF61" s="243">
        <f>Hub!AQ59+Gawadar!AQ59+Turbat!AQ59+PNGR!AQ59+Tump!AQ59</f>
        <v>0</v>
      </c>
      <c r="AG61" s="243">
        <f>Hub!AR59+Gawadar!AR59+Turbat!AR59+PNGR!AR59+Tump!AR59</f>
        <v>0</v>
      </c>
      <c r="AH61" s="249">
        <f t="shared" si="2"/>
        <v>0</v>
      </c>
      <c r="AJ61" s="250">
        <f t="shared" ref="AJ61:BN61" si="58">+C61*$B$61</f>
        <v>0</v>
      </c>
      <c r="AK61" s="251">
        <f t="shared" si="58"/>
        <v>0</v>
      </c>
      <c r="AL61" s="252">
        <f t="shared" si="58"/>
        <v>0</v>
      </c>
      <c r="AM61" s="251">
        <f t="shared" si="58"/>
        <v>0</v>
      </c>
      <c r="AN61" s="252">
        <f t="shared" si="58"/>
        <v>0</v>
      </c>
      <c r="AO61" s="251">
        <f t="shared" si="58"/>
        <v>0</v>
      </c>
      <c r="AP61" s="252">
        <f t="shared" si="58"/>
        <v>0</v>
      </c>
      <c r="AQ61" s="251">
        <f t="shared" si="58"/>
        <v>0</v>
      </c>
      <c r="AR61" s="252">
        <f t="shared" si="58"/>
        <v>0</v>
      </c>
      <c r="AS61" s="251">
        <f t="shared" si="58"/>
        <v>0</v>
      </c>
      <c r="AT61" s="252">
        <f t="shared" si="58"/>
        <v>0</v>
      </c>
      <c r="AU61" s="251">
        <f t="shared" si="58"/>
        <v>0</v>
      </c>
      <c r="AV61" s="252">
        <f t="shared" si="58"/>
        <v>0</v>
      </c>
      <c r="AW61" s="251">
        <f t="shared" si="58"/>
        <v>0</v>
      </c>
      <c r="AX61" s="252">
        <f t="shared" si="58"/>
        <v>0</v>
      </c>
      <c r="AY61" s="251">
        <f t="shared" si="58"/>
        <v>0</v>
      </c>
      <c r="AZ61" s="252">
        <f t="shared" si="58"/>
        <v>0</v>
      </c>
      <c r="BA61" s="251">
        <f t="shared" si="58"/>
        <v>0</v>
      </c>
      <c r="BB61" s="252">
        <f t="shared" si="58"/>
        <v>0</v>
      </c>
      <c r="BC61" s="251">
        <f t="shared" si="58"/>
        <v>0</v>
      </c>
      <c r="BD61" s="252">
        <f t="shared" si="58"/>
        <v>0</v>
      </c>
      <c r="BE61" s="251">
        <f t="shared" si="58"/>
        <v>0</v>
      </c>
      <c r="BF61" s="252">
        <f t="shared" si="58"/>
        <v>0</v>
      </c>
      <c r="BG61" s="251">
        <f t="shared" si="58"/>
        <v>0</v>
      </c>
      <c r="BH61" s="252">
        <f t="shared" si="58"/>
        <v>0</v>
      </c>
      <c r="BI61" s="251">
        <f t="shared" si="58"/>
        <v>0</v>
      </c>
      <c r="BJ61" s="252">
        <f t="shared" si="58"/>
        <v>0</v>
      </c>
      <c r="BK61" s="251">
        <f t="shared" si="58"/>
        <v>0</v>
      </c>
      <c r="BL61" s="252">
        <f t="shared" si="58"/>
        <v>0</v>
      </c>
      <c r="BM61" s="252">
        <f t="shared" si="58"/>
        <v>0</v>
      </c>
      <c r="BN61" s="251">
        <f t="shared" si="58"/>
        <v>0</v>
      </c>
      <c r="BO61" s="253">
        <f t="shared" si="4"/>
        <v>0</v>
      </c>
      <c r="BQ61" s="218"/>
    </row>
    <row r="62" ht="15.75" customHeight="1">
      <c r="A62" s="242" t="s">
        <v>115</v>
      </c>
      <c r="B62" s="121">
        <v>0.672</v>
      </c>
      <c r="C62" s="243">
        <f>Hub!N60+Gawadar!N60+Turbat!N60+PNGR!N60+Tump!N60</f>
        <v>0</v>
      </c>
      <c r="D62" s="243">
        <f>Hub!O60+Gawadar!O60+Turbat!O60+PNGR!O60+Tump!O60</f>
        <v>0</v>
      </c>
      <c r="E62" s="243">
        <f>Hub!P60+Gawadar!P60+Turbat!P60+PNGR!P60+Tump!P60</f>
        <v>0</v>
      </c>
      <c r="F62" s="243">
        <f>Hub!Q60+Gawadar!Q60+Turbat!Q60+PNGR!Q60+Tump!Q60</f>
        <v>0</v>
      </c>
      <c r="G62" s="243">
        <f>Hub!R60+Gawadar!R60+Turbat!R60+PNGR!R60+Tump!R60</f>
        <v>0</v>
      </c>
      <c r="H62" s="243">
        <f>Hub!S60+Gawadar!S60+Turbat!S60+PNGR!S60+Tump!S60</f>
        <v>0</v>
      </c>
      <c r="I62" s="243">
        <f>Hub!T60+Gawadar!T60+Turbat!T60+PNGR!T60+Tump!T60</f>
        <v>0</v>
      </c>
      <c r="J62" s="243">
        <f>Hub!U60+Gawadar!U60+Turbat!U60+PNGR!U60+Tump!U60</f>
        <v>0</v>
      </c>
      <c r="K62" s="243">
        <f>Hub!V60+Gawadar!V60+Turbat!V60+PNGR!V60+Tump!V60</f>
        <v>0</v>
      </c>
      <c r="L62" s="243">
        <f>Hub!W60+Gawadar!W60+Turbat!W60+PNGR!W60+Tump!W60</f>
        <v>0</v>
      </c>
      <c r="M62" s="243">
        <f>Hub!X60+Gawadar!X60+Turbat!X60+PNGR!X60+Tump!X60</f>
        <v>0</v>
      </c>
      <c r="N62" s="243">
        <f>Hub!Y60+Gawadar!Y60+Turbat!Y60+PNGR!Y60+Tump!Y60</f>
        <v>0</v>
      </c>
      <c r="O62" s="243">
        <f>Hub!Z60+Gawadar!Z60+Turbat!Z60+PNGR!Z60+Tump!Z60</f>
        <v>0</v>
      </c>
      <c r="P62" s="243">
        <f>Hub!AA60+Gawadar!AA60+Turbat!AA60+PNGR!AA60+Tump!AA60</f>
        <v>0</v>
      </c>
      <c r="Q62" s="243">
        <f>Hub!AB60+Gawadar!AB60+Turbat!AB60+PNGR!AB60+Tump!AB60</f>
        <v>0</v>
      </c>
      <c r="R62" s="243">
        <f>Hub!AC60+Gawadar!AC60+Turbat!AC60+PNGR!AC60+Tump!AC60</f>
        <v>0</v>
      </c>
      <c r="S62" s="243">
        <f>Hub!AD60+Gawadar!AD60+Turbat!AD60+PNGR!AD60+Tump!AD60</f>
        <v>0</v>
      </c>
      <c r="T62" s="243">
        <f>Hub!AE60+Gawadar!AE60+Turbat!AE60+PNGR!AE60+Tump!AE60</f>
        <v>0</v>
      </c>
      <c r="U62" s="243">
        <f>Hub!AF60+Gawadar!AF60+Turbat!AF60+PNGR!AF60+Tump!AF60</f>
        <v>0</v>
      </c>
      <c r="V62" s="243">
        <f>Hub!AG60+Gawadar!AG60+Turbat!AG60+PNGR!AG60+Tump!AG60</f>
        <v>0</v>
      </c>
      <c r="W62" s="243">
        <f>Hub!AH60+Gawadar!AH60+Turbat!AH60+PNGR!AH60+Tump!AH60</f>
        <v>0</v>
      </c>
      <c r="X62" s="243">
        <f>Hub!AI60+Gawadar!AI60+Turbat!AI60+PNGR!AI60+Tump!AI60</f>
        <v>0</v>
      </c>
      <c r="Y62" s="243">
        <f>Hub!AJ60+Gawadar!AJ60+Turbat!AJ60+PNGR!AJ60+Tump!AJ60</f>
        <v>0</v>
      </c>
      <c r="Z62" s="243">
        <f>Hub!AK60+Gawadar!AK60+Turbat!AK60+PNGR!AK60+Tump!AK60</f>
        <v>0</v>
      </c>
      <c r="AA62" s="243">
        <f>Hub!AL60+Gawadar!AL60+Turbat!AL60+PNGR!AL60+Tump!AL60</f>
        <v>0</v>
      </c>
      <c r="AB62" s="243">
        <f>Hub!AM60+Gawadar!AM60+Turbat!AM60+PNGR!AM60+Tump!AM60</f>
        <v>0</v>
      </c>
      <c r="AC62" s="243">
        <f>Hub!AN60+Gawadar!AN60+Turbat!AN60+PNGR!AN60+Tump!AN60</f>
        <v>0</v>
      </c>
      <c r="AD62" s="243">
        <f>Hub!AO60+Gawadar!AO60+Turbat!AO60+PNGR!AO60+Tump!AO60</f>
        <v>0</v>
      </c>
      <c r="AE62" s="243">
        <f>Hub!AP60+Gawadar!AP60+Turbat!AP60+PNGR!AP60+Tump!AP60</f>
        <v>0</v>
      </c>
      <c r="AF62" s="243">
        <f>Hub!AQ60+Gawadar!AQ60+Turbat!AQ60+PNGR!AQ60+Tump!AQ60</f>
        <v>0</v>
      </c>
      <c r="AG62" s="243">
        <f>Hub!AR60+Gawadar!AR60+Turbat!AR60+PNGR!AR60+Tump!AR60</f>
        <v>0</v>
      </c>
      <c r="AH62" s="249">
        <f t="shared" si="2"/>
        <v>0</v>
      </c>
      <c r="AJ62" s="250">
        <f t="shared" ref="AJ62:BN62" si="59">+C62*$B$62</f>
        <v>0</v>
      </c>
      <c r="AK62" s="251">
        <f t="shared" si="59"/>
        <v>0</v>
      </c>
      <c r="AL62" s="252">
        <f t="shared" si="59"/>
        <v>0</v>
      </c>
      <c r="AM62" s="251">
        <f t="shared" si="59"/>
        <v>0</v>
      </c>
      <c r="AN62" s="252">
        <f t="shared" si="59"/>
        <v>0</v>
      </c>
      <c r="AO62" s="251">
        <f t="shared" si="59"/>
        <v>0</v>
      </c>
      <c r="AP62" s="252">
        <f t="shared" si="59"/>
        <v>0</v>
      </c>
      <c r="AQ62" s="251">
        <f t="shared" si="59"/>
        <v>0</v>
      </c>
      <c r="AR62" s="252">
        <f t="shared" si="59"/>
        <v>0</v>
      </c>
      <c r="AS62" s="251">
        <f t="shared" si="59"/>
        <v>0</v>
      </c>
      <c r="AT62" s="252">
        <f t="shared" si="59"/>
        <v>0</v>
      </c>
      <c r="AU62" s="251">
        <f t="shared" si="59"/>
        <v>0</v>
      </c>
      <c r="AV62" s="252">
        <f t="shared" si="59"/>
        <v>0</v>
      </c>
      <c r="AW62" s="251">
        <f t="shared" si="59"/>
        <v>0</v>
      </c>
      <c r="AX62" s="252">
        <f t="shared" si="59"/>
        <v>0</v>
      </c>
      <c r="AY62" s="251">
        <f t="shared" si="59"/>
        <v>0</v>
      </c>
      <c r="AZ62" s="252">
        <f t="shared" si="59"/>
        <v>0</v>
      </c>
      <c r="BA62" s="251">
        <f t="shared" si="59"/>
        <v>0</v>
      </c>
      <c r="BB62" s="252">
        <f t="shared" si="59"/>
        <v>0</v>
      </c>
      <c r="BC62" s="251">
        <f t="shared" si="59"/>
        <v>0</v>
      </c>
      <c r="BD62" s="252">
        <f t="shared" si="59"/>
        <v>0</v>
      </c>
      <c r="BE62" s="251">
        <f t="shared" si="59"/>
        <v>0</v>
      </c>
      <c r="BF62" s="252">
        <f t="shared" si="59"/>
        <v>0</v>
      </c>
      <c r="BG62" s="251">
        <f t="shared" si="59"/>
        <v>0</v>
      </c>
      <c r="BH62" s="252">
        <f t="shared" si="59"/>
        <v>0</v>
      </c>
      <c r="BI62" s="251">
        <f t="shared" si="59"/>
        <v>0</v>
      </c>
      <c r="BJ62" s="252">
        <f t="shared" si="59"/>
        <v>0</v>
      </c>
      <c r="BK62" s="251">
        <f t="shared" si="59"/>
        <v>0</v>
      </c>
      <c r="BL62" s="252">
        <f t="shared" si="59"/>
        <v>0</v>
      </c>
      <c r="BM62" s="252">
        <f t="shared" si="59"/>
        <v>0</v>
      </c>
      <c r="BN62" s="251">
        <f t="shared" si="59"/>
        <v>0</v>
      </c>
      <c r="BO62" s="253">
        <f t="shared" si="4"/>
        <v>0</v>
      </c>
      <c r="BQ62" s="218"/>
    </row>
    <row r="63" ht="15.75" customHeight="1">
      <c r="A63" s="242" t="s">
        <v>80</v>
      </c>
      <c r="B63" s="121">
        <v>0.696</v>
      </c>
      <c r="C63" s="243">
        <f>Hub!N61+Gawadar!N61+Turbat!N61+PNGR!N61+Tump!N61</f>
        <v>0</v>
      </c>
      <c r="D63" s="243">
        <f>Hub!O61+Gawadar!O61+Turbat!O61+PNGR!O61+Tump!O61</f>
        <v>0</v>
      </c>
      <c r="E63" s="243">
        <f>Hub!P61+Gawadar!P61+Turbat!P61+PNGR!P61+Tump!P61</f>
        <v>0</v>
      </c>
      <c r="F63" s="243">
        <f>Hub!Q61+Gawadar!Q61+Turbat!Q61+PNGR!Q61+Tump!Q61</f>
        <v>0</v>
      </c>
      <c r="G63" s="243">
        <f>Hub!R61+Gawadar!R61+Turbat!R61+PNGR!R61+Tump!R61</f>
        <v>0</v>
      </c>
      <c r="H63" s="243">
        <f>Hub!S61+Gawadar!S61+Turbat!S61+PNGR!S61+Tump!S61</f>
        <v>0</v>
      </c>
      <c r="I63" s="243">
        <f>Hub!T61+Gawadar!T61+Turbat!T61+PNGR!T61+Tump!T61</f>
        <v>0</v>
      </c>
      <c r="J63" s="243">
        <f>Hub!U61+Gawadar!U61+Turbat!U61+PNGR!U61+Tump!U61</f>
        <v>0</v>
      </c>
      <c r="K63" s="243">
        <f>Hub!V61+Gawadar!V61+Turbat!V61+PNGR!V61+Tump!V61</f>
        <v>0</v>
      </c>
      <c r="L63" s="243">
        <f>Hub!W61+Gawadar!W61+Turbat!W61+PNGR!W61+Tump!W61</f>
        <v>0</v>
      </c>
      <c r="M63" s="243">
        <f>Hub!X61+Gawadar!X61+Turbat!X61+PNGR!X61+Tump!X61</f>
        <v>0</v>
      </c>
      <c r="N63" s="243">
        <f>Hub!Y61+Gawadar!Y61+Turbat!Y61+PNGR!Y61+Tump!Y61</f>
        <v>0</v>
      </c>
      <c r="O63" s="243">
        <f>Hub!Z61+Gawadar!Z61+Turbat!Z61+PNGR!Z61+Tump!Z61</f>
        <v>0</v>
      </c>
      <c r="P63" s="243">
        <f>Hub!AA61+Gawadar!AA61+Turbat!AA61+PNGR!AA61+Tump!AA61</f>
        <v>0</v>
      </c>
      <c r="Q63" s="243">
        <f>Hub!AB61+Gawadar!AB61+Turbat!AB61+PNGR!AB61+Tump!AB61</f>
        <v>0</v>
      </c>
      <c r="R63" s="243">
        <f>Hub!AC61+Gawadar!AC61+Turbat!AC61+PNGR!AC61+Tump!AC61</f>
        <v>0</v>
      </c>
      <c r="S63" s="243">
        <f>Hub!AD61+Gawadar!AD61+Turbat!AD61+PNGR!AD61+Tump!AD61</f>
        <v>0</v>
      </c>
      <c r="T63" s="243">
        <f>Hub!AE61+Gawadar!AE61+Turbat!AE61+PNGR!AE61+Tump!AE61</f>
        <v>0</v>
      </c>
      <c r="U63" s="243">
        <f>Hub!AF61+Gawadar!AF61+Turbat!AF61+PNGR!AF61+Tump!AF61</f>
        <v>0</v>
      </c>
      <c r="V63" s="243">
        <f>Hub!AG61+Gawadar!AG61+Turbat!AG61+PNGR!AG61+Tump!AG61</f>
        <v>0</v>
      </c>
      <c r="W63" s="243">
        <f>Hub!AH61+Gawadar!AH61+Turbat!AH61+PNGR!AH61+Tump!AH61</f>
        <v>0</v>
      </c>
      <c r="X63" s="243">
        <f>Hub!AI61+Gawadar!AI61+Turbat!AI61+PNGR!AI61+Tump!AI61</f>
        <v>0</v>
      </c>
      <c r="Y63" s="243">
        <f>Hub!AJ61+Gawadar!AJ61+Turbat!AJ61+PNGR!AJ61+Tump!AJ61</f>
        <v>0</v>
      </c>
      <c r="Z63" s="243">
        <f>Hub!AK61+Gawadar!AK61+Turbat!AK61+PNGR!AK61+Tump!AK61</f>
        <v>0</v>
      </c>
      <c r="AA63" s="243">
        <f>Hub!AL61+Gawadar!AL61+Turbat!AL61+PNGR!AL61+Tump!AL61</f>
        <v>0</v>
      </c>
      <c r="AB63" s="243">
        <f>Hub!AM61+Gawadar!AM61+Turbat!AM61+PNGR!AM61+Tump!AM61</f>
        <v>0</v>
      </c>
      <c r="AC63" s="243">
        <f>Hub!AN61+Gawadar!AN61+Turbat!AN61+PNGR!AN61+Tump!AN61</f>
        <v>0</v>
      </c>
      <c r="AD63" s="243">
        <f>Hub!AO61+Gawadar!AO61+Turbat!AO61+PNGR!AO61+Tump!AO61</f>
        <v>0</v>
      </c>
      <c r="AE63" s="243">
        <f>Hub!AP61+Gawadar!AP61+Turbat!AP61+PNGR!AP61+Tump!AP61</f>
        <v>0</v>
      </c>
      <c r="AF63" s="243">
        <f>Hub!AQ61+Gawadar!AQ61+Turbat!AQ61+PNGR!AQ61+Tump!AQ61</f>
        <v>0</v>
      </c>
      <c r="AG63" s="243">
        <f>Hub!AR61+Gawadar!AR61+Turbat!AR61+PNGR!AR61+Tump!AR61</f>
        <v>0</v>
      </c>
      <c r="AH63" s="249">
        <f t="shared" si="2"/>
        <v>0</v>
      </c>
      <c r="AJ63" s="250">
        <f t="shared" ref="AJ63:BN63" si="60">+C63*$B$63</f>
        <v>0</v>
      </c>
      <c r="AK63" s="251">
        <f t="shared" si="60"/>
        <v>0</v>
      </c>
      <c r="AL63" s="252">
        <f t="shared" si="60"/>
        <v>0</v>
      </c>
      <c r="AM63" s="251">
        <f t="shared" si="60"/>
        <v>0</v>
      </c>
      <c r="AN63" s="252">
        <f t="shared" si="60"/>
        <v>0</v>
      </c>
      <c r="AO63" s="251">
        <f t="shared" si="60"/>
        <v>0</v>
      </c>
      <c r="AP63" s="252">
        <f t="shared" si="60"/>
        <v>0</v>
      </c>
      <c r="AQ63" s="251">
        <f t="shared" si="60"/>
        <v>0</v>
      </c>
      <c r="AR63" s="252">
        <f t="shared" si="60"/>
        <v>0</v>
      </c>
      <c r="AS63" s="251">
        <f t="shared" si="60"/>
        <v>0</v>
      </c>
      <c r="AT63" s="252">
        <f t="shared" si="60"/>
        <v>0</v>
      </c>
      <c r="AU63" s="251">
        <f t="shared" si="60"/>
        <v>0</v>
      </c>
      <c r="AV63" s="252">
        <f t="shared" si="60"/>
        <v>0</v>
      </c>
      <c r="AW63" s="251">
        <f t="shared" si="60"/>
        <v>0</v>
      </c>
      <c r="AX63" s="252">
        <f t="shared" si="60"/>
        <v>0</v>
      </c>
      <c r="AY63" s="251">
        <f t="shared" si="60"/>
        <v>0</v>
      </c>
      <c r="AZ63" s="252">
        <f t="shared" si="60"/>
        <v>0</v>
      </c>
      <c r="BA63" s="251">
        <f t="shared" si="60"/>
        <v>0</v>
      </c>
      <c r="BB63" s="252">
        <f t="shared" si="60"/>
        <v>0</v>
      </c>
      <c r="BC63" s="251">
        <f t="shared" si="60"/>
        <v>0</v>
      </c>
      <c r="BD63" s="252">
        <f t="shared" si="60"/>
        <v>0</v>
      </c>
      <c r="BE63" s="251">
        <f t="shared" si="60"/>
        <v>0</v>
      </c>
      <c r="BF63" s="252">
        <f t="shared" si="60"/>
        <v>0</v>
      </c>
      <c r="BG63" s="251">
        <f t="shared" si="60"/>
        <v>0</v>
      </c>
      <c r="BH63" s="252">
        <f t="shared" si="60"/>
        <v>0</v>
      </c>
      <c r="BI63" s="251">
        <f t="shared" si="60"/>
        <v>0</v>
      </c>
      <c r="BJ63" s="252">
        <f t="shared" si="60"/>
        <v>0</v>
      </c>
      <c r="BK63" s="251">
        <f t="shared" si="60"/>
        <v>0</v>
      </c>
      <c r="BL63" s="252">
        <f t="shared" si="60"/>
        <v>0</v>
      </c>
      <c r="BM63" s="252">
        <f t="shared" si="60"/>
        <v>0</v>
      </c>
      <c r="BN63" s="251">
        <f t="shared" si="60"/>
        <v>0</v>
      </c>
      <c r="BO63" s="253">
        <f t="shared" si="4"/>
        <v>0</v>
      </c>
      <c r="BQ63" s="218"/>
    </row>
    <row r="64" ht="15.75" customHeight="1">
      <c r="A64" s="242" t="s">
        <v>81</v>
      </c>
      <c r="B64" s="121">
        <v>0.972</v>
      </c>
      <c r="C64" s="243">
        <f>Hub!N62+Gawadar!N62+Turbat!N62+PNGR!N62+Tump!N62</f>
        <v>0</v>
      </c>
      <c r="D64" s="243">
        <f>Hub!O62+Gawadar!O62+Turbat!O62+PNGR!O62+Tump!O62</f>
        <v>0</v>
      </c>
      <c r="E64" s="243">
        <f>Hub!P62+Gawadar!P62+Turbat!P62+PNGR!P62+Tump!P62</f>
        <v>0</v>
      </c>
      <c r="F64" s="243">
        <f>Hub!Q62+Gawadar!Q62+Turbat!Q62+PNGR!Q62+Tump!Q62</f>
        <v>0</v>
      </c>
      <c r="G64" s="243">
        <f>Hub!R62+Gawadar!R62+Turbat!R62+PNGR!R62+Tump!R62</f>
        <v>0</v>
      </c>
      <c r="H64" s="243">
        <f>Hub!S62+Gawadar!S62+Turbat!S62+PNGR!S62+Tump!S62</f>
        <v>0</v>
      </c>
      <c r="I64" s="243">
        <f>Hub!T62+Gawadar!T62+Turbat!T62+PNGR!T62+Tump!T62</f>
        <v>0</v>
      </c>
      <c r="J64" s="243">
        <f>Hub!U62+Gawadar!U62+Turbat!U62+PNGR!U62+Tump!U62</f>
        <v>0</v>
      </c>
      <c r="K64" s="243">
        <f>Hub!V62+Gawadar!V62+Turbat!V62+PNGR!V62+Tump!V62</f>
        <v>0</v>
      </c>
      <c r="L64" s="243">
        <f>Hub!W62+Gawadar!W62+Turbat!W62+PNGR!W62+Tump!W62</f>
        <v>0</v>
      </c>
      <c r="M64" s="243">
        <f>Hub!X62+Gawadar!X62+Turbat!X62+PNGR!X62+Tump!X62</f>
        <v>0</v>
      </c>
      <c r="N64" s="243">
        <f>Hub!Y62+Gawadar!Y62+Turbat!Y62+PNGR!Y62+Tump!Y62</f>
        <v>0</v>
      </c>
      <c r="O64" s="243">
        <f>Hub!Z62+Gawadar!Z62+Turbat!Z62+PNGR!Z62+Tump!Z62</f>
        <v>0</v>
      </c>
      <c r="P64" s="243">
        <f>Hub!AA62+Gawadar!AA62+Turbat!AA62+PNGR!AA62+Tump!AA62</f>
        <v>0</v>
      </c>
      <c r="Q64" s="243">
        <f>Hub!AB62+Gawadar!AB62+Turbat!AB62+PNGR!AB62+Tump!AB62</f>
        <v>0</v>
      </c>
      <c r="R64" s="243">
        <f>Hub!AC62+Gawadar!AC62+Turbat!AC62+PNGR!AC62+Tump!AC62</f>
        <v>0</v>
      </c>
      <c r="S64" s="243">
        <f>Hub!AD62+Gawadar!AD62+Turbat!AD62+PNGR!AD62+Tump!AD62</f>
        <v>0</v>
      </c>
      <c r="T64" s="243">
        <f>Hub!AE62+Gawadar!AE62+Turbat!AE62+PNGR!AE62+Tump!AE62</f>
        <v>0</v>
      </c>
      <c r="U64" s="243">
        <f>Hub!AF62+Gawadar!AF62+Turbat!AF62+PNGR!AF62+Tump!AF62</f>
        <v>0</v>
      </c>
      <c r="V64" s="243">
        <f>Hub!AG62+Gawadar!AG62+Turbat!AG62+PNGR!AG62+Tump!AG62</f>
        <v>0</v>
      </c>
      <c r="W64" s="243">
        <f>Hub!AH62+Gawadar!AH62+Turbat!AH62+PNGR!AH62+Tump!AH62</f>
        <v>0</v>
      </c>
      <c r="X64" s="243">
        <f>Hub!AI62+Gawadar!AI62+Turbat!AI62+PNGR!AI62+Tump!AI62</f>
        <v>0</v>
      </c>
      <c r="Y64" s="243">
        <f>Hub!AJ62+Gawadar!AJ62+Turbat!AJ62+PNGR!AJ62+Tump!AJ62</f>
        <v>0</v>
      </c>
      <c r="Z64" s="243">
        <f>Hub!AK62+Gawadar!AK62+Turbat!AK62+PNGR!AK62+Tump!AK62</f>
        <v>0</v>
      </c>
      <c r="AA64" s="243">
        <f>Hub!AL62+Gawadar!AL62+Turbat!AL62+PNGR!AL62+Tump!AL62</f>
        <v>0</v>
      </c>
      <c r="AB64" s="243">
        <f>Hub!AM62+Gawadar!AM62+Turbat!AM62+PNGR!AM62+Tump!AM62</f>
        <v>0</v>
      </c>
      <c r="AC64" s="243">
        <f>Hub!AN62+Gawadar!AN62+Turbat!AN62+PNGR!AN62+Tump!AN62</f>
        <v>0</v>
      </c>
      <c r="AD64" s="243">
        <f>Hub!AO62+Gawadar!AO62+Turbat!AO62+PNGR!AO62+Tump!AO62</f>
        <v>0</v>
      </c>
      <c r="AE64" s="243">
        <f>Hub!AP62+Gawadar!AP62+Turbat!AP62+PNGR!AP62+Tump!AP62</f>
        <v>0</v>
      </c>
      <c r="AF64" s="243">
        <f>Hub!AQ62+Gawadar!AQ62+Turbat!AQ62+PNGR!AQ62+Tump!AQ62</f>
        <v>0</v>
      </c>
      <c r="AG64" s="243">
        <f>Hub!AR62+Gawadar!AR62+Turbat!AR62+PNGR!AR62+Tump!AR62</f>
        <v>0</v>
      </c>
      <c r="AH64" s="249">
        <f t="shared" si="2"/>
        <v>0</v>
      </c>
      <c r="AJ64" s="250">
        <f t="shared" ref="AJ64:BN64" si="61">+C64*$B$64</f>
        <v>0</v>
      </c>
      <c r="AK64" s="251">
        <f t="shared" si="61"/>
        <v>0</v>
      </c>
      <c r="AL64" s="252">
        <f t="shared" si="61"/>
        <v>0</v>
      </c>
      <c r="AM64" s="251">
        <f t="shared" si="61"/>
        <v>0</v>
      </c>
      <c r="AN64" s="252">
        <f t="shared" si="61"/>
        <v>0</v>
      </c>
      <c r="AO64" s="251">
        <f t="shared" si="61"/>
        <v>0</v>
      </c>
      <c r="AP64" s="252">
        <f t="shared" si="61"/>
        <v>0</v>
      </c>
      <c r="AQ64" s="251">
        <f t="shared" si="61"/>
        <v>0</v>
      </c>
      <c r="AR64" s="252">
        <f t="shared" si="61"/>
        <v>0</v>
      </c>
      <c r="AS64" s="251">
        <f t="shared" si="61"/>
        <v>0</v>
      </c>
      <c r="AT64" s="252">
        <f t="shared" si="61"/>
        <v>0</v>
      </c>
      <c r="AU64" s="251">
        <f t="shared" si="61"/>
        <v>0</v>
      </c>
      <c r="AV64" s="252">
        <f t="shared" si="61"/>
        <v>0</v>
      </c>
      <c r="AW64" s="251">
        <f t="shared" si="61"/>
        <v>0</v>
      </c>
      <c r="AX64" s="252">
        <f t="shared" si="61"/>
        <v>0</v>
      </c>
      <c r="AY64" s="251">
        <f t="shared" si="61"/>
        <v>0</v>
      </c>
      <c r="AZ64" s="252">
        <f t="shared" si="61"/>
        <v>0</v>
      </c>
      <c r="BA64" s="251">
        <f t="shared" si="61"/>
        <v>0</v>
      </c>
      <c r="BB64" s="252">
        <f t="shared" si="61"/>
        <v>0</v>
      </c>
      <c r="BC64" s="251">
        <f t="shared" si="61"/>
        <v>0</v>
      </c>
      <c r="BD64" s="252">
        <f t="shared" si="61"/>
        <v>0</v>
      </c>
      <c r="BE64" s="251">
        <f t="shared" si="61"/>
        <v>0</v>
      </c>
      <c r="BF64" s="252">
        <f t="shared" si="61"/>
        <v>0</v>
      </c>
      <c r="BG64" s="251">
        <f t="shared" si="61"/>
        <v>0</v>
      </c>
      <c r="BH64" s="252">
        <f t="shared" si="61"/>
        <v>0</v>
      </c>
      <c r="BI64" s="251">
        <f t="shared" si="61"/>
        <v>0</v>
      </c>
      <c r="BJ64" s="252">
        <f t="shared" si="61"/>
        <v>0</v>
      </c>
      <c r="BK64" s="251">
        <f t="shared" si="61"/>
        <v>0</v>
      </c>
      <c r="BL64" s="252">
        <f t="shared" si="61"/>
        <v>0</v>
      </c>
      <c r="BM64" s="252">
        <f t="shared" si="61"/>
        <v>0</v>
      </c>
      <c r="BN64" s="251">
        <f t="shared" si="61"/>
        <v>0</v>
      </c>
      <c r="BO64" s="253">
        <f t="shared" si="4"/>
        <v>0</v>
      </c>
      <c r="BQ64" s="218"/>
    </row>
    <row r="65" ht="15.75" customHeight="1">
      <c r="A65" s="242" t="s">
        <v>82</v>
      </c>
      <c r="B65" s="121">
        <v>1.08</v>
      </c>
      <c r="C65" s="243">
        <f>Hub!N63+Gawadar!N63+Turbat!N63+PNGR!N63+Tump!N63</f>
        <v>0</v>
      </c>
      <c r="D65" s="243">
        <f>Hub!O63+Gawadar!O63+Turbat!O63+PNGR!O63+Tump!O63</f>
        <v>0</v>
      </c>
      <c r="E65" s="243">
        <f>Hub!P63+Gawadar!P63+Turbat!P63+PNGR!P63+Tump!P63</f>
        <v>0</v>
      </c>
      <c r="F65" s="243">
        <f>Hub!Q63+Gawadar!Q63+Turbat!Q63+PNGR!Q63+Tump!Q63</f>
        <v>0</v>
      </c>
      <c r="G65" s="243">
        <f>Hub!R63+Gawadar!R63+Turbat!R63+PNGR!R63+Tump!R63</f>
        <v>0</v>
      </c>
      <c r="H65" s="243">
        <f>Hub!S63+Gawadar!S63+Turbat!S63+PNGR!S63+Tump!S63</f>
        <v>0</v>
      </c>
      <c r="I65" s="243">
        <f>Hub!T63+Gawadar!T63+Turbat!T63+PNGR!T63+Tump!T63</f>
        <v>0</v>
      </c>
      <c r="J65" s="243">
        <f>Hub!U63+Gawadar!U63+Turbat!U63+PNGR!U63+Tump!U63</f>
        <v>0</v>
      </c>
      <c r="K65" s="243">
        <f>Hub!V63+Gawadar!V63+Turbat!V63+PNGR!V63+Tump!V63</f>
        <v>0</v>
      </c>
      <c r="L65" s="243">
        <f>Hub!W63+Gawadar!W63+Turbat!W63+PNGR!W63+Tump!W63</f>
        <v>0</v>
      </c>
      <c r="M65" s="243">
        <f>Hub!X63+Gawadar!X63+Turbat!X63+PNGR!X63+Tump!X63</f>
        <v>0</v>
      </c>
      <c r="N65" s="243">
        <f>Hub!Y63+Gawadar!Y63+Turbat!Y63+PNGR!Y63+Tump!Y63</f>
        <v>0</v>
      </c>
      <c r="O65" s="243">
        <f>Hub!Z63+Gawadar!Z63+Turbat!Z63+PNGR!Z63+Tump!Z63</f>
        <v>0</v>
      </c>
      <c r="P65" s="243">
        <f>Hub!AA63+Gawadar!AA63+Turbat!AA63+PNGR!AA63+Tump!AA63</f>
        <v>0</v>
      </c>
      <c r="Q65" s="243">
        <f>Hub!AB63+Gawadar!AB63+Turbat!AB63+PNGR!AB63+Tump!AB63</f>
        <v>0</v>
      </c>
      <c r="R65" s="243">
        <f>Hub!AC63+Gawadar!AC63+Turbat!AC63+PNGR!AC63+Tump!AC63</f>
        <v>0</v>
      </c>
      <c r="S65" s="243">
        <f>Hub!AD63+Gawadar!AD63+Turbat!AD63+PNGR!AD63+Tump!AD63</f>
        <v>0</v>
      </c>
      <c r="T65" s="243">
        <f>Hub!AE63+Gawadar!AE63+Turbat!AE63+PNGR!AE63+Tump!AE63</f>
        <v>0</v>
      </c>
      <c r="U65" s="243">
        <f>Hub!AF63+Gawadar!AF63+Turbat!AF63+PNGR!AF63+Tump!AF63</f>
        <v>0</v>
      </c>
      <c r="V65" s="243">
        <f>Hub!AG63+Gawadar!AG63+Turbat!AG63+PNGR!AG63+Tump!AG63</f>
        <v>0</v>
      </c>
      <c r="W65" s="243">
        <f>Hub!AH63+Gawadar!AH63+Turbat!AH63+PNGR!AH63+Tump!AH63</f>
        <v>0</v>
      </c>
      <c r="X65" s="243">
        <f>Hub!AI63+Gawadar!AI63+Turbat!AI63+PNGR!AI63+Tump!AI63</f>
        <v>0</v>
      </c>
      <c r="Y65" s="243">
        <f>Hub!AJ63+Gawadar!AJ63+Turbat!AJ63+PNGR!AJ63+Tump!AJ63</f>
        <v>0</v>
      </c>
      <c r="Z65" s="243">
        <f>Hub!AK63+Gawadar!AK63+Turbat!AK63+PNGR!AK63+Tump!AK63</f>
        <v>0</v>
      </c>
      <c r="AA65" s="243">
        <f>Hub!AL63+Gawadar!AL63+Turbat!AL63+PNGR!AL63+Tump!AL63</f>
        <v>0</v>
      </c>
      <c r="AB65" s="243">
        <f>Hub!AM63+Gawadar!AM63+Turbat!AM63+PNGR!AM63+Tump!AM63</f>
        <v>0</v>
      </c>
      <c r="AC65" s="243">
        <f>Hub!AN63+Gawadar!AN63+Turbat!AN63+PNGR!AN63+Tump!AN63</f>
        <v>0</v>
      </c>
      <c r="AD65" s="243">
        <f>Hub!AO63+Gawadar!AO63+Turbat!AO63+PNGR!AO63+Tump!AO63</f>
        <v>0</v>
      </c>
      <c r="AE65" s="243">
        <f>Hub!AP63+Gawadar!AP63+Turbat!AP63+PNGR!AP63+Tump!AP63</f>
        <v>0</v>
      </c>
      <c r="AF65" s="243">
        <f>Hub!AQ63+Gawadar!AQ63+Turbat!AQ63+PNGR!AQ63+Tump!AQ63</f>
        <v>0</v>
      </c>
      <c r="AG65" s="243">
        <f>Hub!AR63+Gawadar!AR63+Turbat!AR63+PNGR!AR63+Tump!AR63</f>
        <v>0</v>
      </c>
      <c r="AH65" s="249">
        <f t="shared" si="2"/>
        <v>0</v>
      </c>
      <c r="AJ65" s="250">
        <f t="shared" ref="AJ65:BN65" si="62">+C65*$B$65</f>
        <v>0</v>
      </c>
      <c r="AK65" s="251">
        <f t="shared" si="62"/>
        <v>0</v>
      </c>
      <c r="AL65" s="252">
        <f t="shared" si="62"/>
        <v>0</v>
      </c>
      <c r="AM65" s="251">
        <f t="shared" si="62"/>
        <v>0</v>
      </c>
      <c r="AN65" s="252">
        <f t="shared" si="62"/>
        <v>0</v>
      </c>
      <c r="AO65" s="251">
        <f t="shared" si="62"/>
        <v>0</v>
      </c>
      <c r="AP65" s="252">
        <f t="shared" si="62"/>
        <v>0</v>
      </c>
      <c r="AQ65" s="251">
        <f t="shared" si="62"/>
        <v>0</v>
      </c>
      <c r="AR65" s="252">
        <f t="shared" si="62"/>
        <v>0</v>
      </c>
      <c r="AS65" s="251">
        <f t="shared" si="62"/>
        <v>0</v>
      </c>
      <c r="AT65" s="252">
        <f t="shared" si="62"/>
        <v>0</v>
      </c>
      <c r="AU65" s="251">
        <f t="shared" si="62"/>
        <v>0</v>
      </c>
      <c r="AV65" s="252">
        <f t="shared" si="62"/>
        <v>0</v>
      </c>
      <c r="AW65" s="251">
        <f t="shared" si="62"/>
        <v>0</v>
      </c>
      <c r="AX65" s="252">
        <f t="shared" si="62"/>
        <v>0</v>
      </c>
      <c r="AY65" s="251">
        <f t="shared" si="62"/>
        <v>0</v>
      </c>
      <c r="AZ65" s="252">
        <f t="shared" si="62"/>
        <v>0</v>
      </c>
      <c r="BA65" s="251">
        <f t="shared" si="62"/>
        <v>0</v>
      </c>
      <c r="BB65" s="252">
        <f t="shared" si="62"/>
        <v>0</v>
      </c>
      <c r="BC65" s="251">
        <f t="shared" si="62"/>
        <v>0</v>
      </c>
      <c r="BD65" s="252">
        <f t="shared" si="62"/>
        <v>0</v>
      </c>
      <c r="BE65" s="251">
        <f t="shared" si="62"/>
        <v>0</v>
      </c>
      <c r="BF65" s="252">
        <f t="shared" si="62"/>
        <v>0</v>
      </c>
      <c r="BG65" s="251">
        <f t="shared" si="62"/>
        <v>0</v>
      </c>
      <c r="BH65" s="252">
        <f t="shared" si="62"/>
        <v>0</v>
      </c>
      <c r="BI65" s="251">
        <f t="shared" si="62"/>
        <v>0</v>
      </c>
      <c r="BJ65" s="252">
        <f t="shared" si="62"/>
        <v>0</v>
      </c>
      <c r="BK65" s="251">
        <f t="shared" si="62"/>
        <v>0</v>
      </c>
      <c r="BL65" s="252">
        <f t="shared" si="62"/>
        <v>0</v>
      </c>
      <c r="BM65" s="252">
        <f t="shared" si="62"/>
        <v>0</v>
      </c>
      <c r="BN65" s="251">
        <f t="shared" si="62"/>
        <v>0</v>
      </c>
      <c r="BO65" s="253">
        <f t="shared" si="4"/>
        <v>0</v>
      </c>
      <c r="BQ65" s="218"/>
    </row>
    <row r="66" ht="15.75" customHeight="1">
      <c r="A66" s="242" t="s">
        <v>83</v>
      </c>
      <c r="B66" s="121">
        <v>0.9</v>
      </c>
      <c r="C66" s="243">
        <f>Hub!N64+Gawadar!N64+Turbat!N64+PNGR!N64+Tump!N64</f>
        <v>0</v>
      </c>
      <c r="D66" s="243">
        <f>Hub!O64+Gawadar!O64+Turbat!O64+PNGR!O64+Tump!O64</f>
        <v>0</v>
      </c>
      <c r="E66" s="243">
        <f>Hub!P64+Gawadar!P64+Turbat!P64+PNGR!P64+Tump!P64</f>
        <v>0</v>
      </c>
      <c r="F66" s="243">
        <f>Hub!Q64+Gawadar!Q64+Turbat!Q64+PNGR!Q64+Tump!Q64</f>
        <v>0</v>
      </c>
      <c r="G66" s="243">
        <f>Hub!R64+Gawadar!R64+Turbat!R64+PNGR!R64+Tump!R64</f>
        <v>0</v>
      </c>
      <c r="H66" s="243">
        <f>Hub!S64+Gawadar!S64+Turbat!S64+PNGR!S64+Tump!S64</f>
        <v>0</v>
      </c>
      <c r="I66" s="243">
        <f>Hub!T64+Gawadar!T64+Turbat!T64+PNGR!T64+Tump!T64</f>
        <v>0</v>
      </c>
      <c r="J66" s="243">
        <f>Hub!U64+Gawadar!U64+Turbat!U64+PNGR!U64+Tump!U64</f>
        <v>0</v>
      </c>
      <c r="K66" s="243">
        <f>Hub!V64+Gawadar!V64+Turbat!V64+PNGR!V64+Tump!V64</f>
        <v>0</v>
      </c>
      <c r="L66" s="243">
        <f>Hub!W64+Gawadar!W64+Turbat!W64+PNGR!W64+Tump!W64</f>
        <v>0</v>
      </c>
      <c r="M66" s="243">
        <f>Hub!X64+Gawadar!X64+Turbat!X64+PNGR!X64+Tump!X64</f>
        <v>0</v>
      </c>
      <c r="N66" s="243">
        <f>Hub!Y64+Gawadar!Y64+Turbat!Y64+PNGR!Y64+Tump!Y64</f>
        <v>0</v>
      </c>
      <c r="O66" s="243">
        <f>Hub!Z64+Gawadar!Z64+Turbat!Z64+PNGR!Z64+Tump!Z64</f>
        <v>0</v>
      </c>
      <c r="P66" s="243">
        <f>Hub!AA64+Gawadar!AA64+Turbat!AA64+PNGR!AA64+Tump!AA64</f>
        <v>0</v>
      </c>
      <c r="Q66" s="243">
        <f>Hub!AB64+Gawadar!AB64+Turbat!AB64+PNGR!AB64+Tump!AB64</f>
        <v>0</v>
      </c>
      <c r="R66" s="243">
        <f>Hub!AC64+Gawadar!AC64+Turbat!AC64+PNGR!AC64+Tump!AC64</f>
        <v>0</v>
      </c>
      <c r="S66" s="243">
        <f>Hub!AD64+Gawadar!AD64+Turbat!AD64+PNGR!AD64+Tump!AD64</f>
        <v>0</v>
      </c>
      <c r="T66" s="243">
        <f>Hub!AE64+Gawadar!AE64+Turbat!AE64+PNGR!AE64+Tump!AE64</f>
        <v>0</v>
      </c>
      <c r="U66" s="243">
        <f>Hub!AF64+Gawadar!AF64+Turbat!AF64+PNGR!AF64+Tump!AF64</f>
        <v>0</v>
      </c>
      <c r="V66" s="243">
        <f>Hub!AG64+Gawadar!AG64+Turbat!AG64+PNGR!AG64+Tump!AG64</f>
        <v>0</v>
      </c>
      <c r="W66" s="243">
        <f>Hub!AH64+Gawadar!AH64+Turbat!AH64+PNGR!AH64+Tump!AH64</f>
        <v>0</v>
      </c>
      <c r="X66" s="243">
        <f>Hub!AI64+Gawadar!AI64+Turbat!AI64+PNGR!AI64+Tump!AI64</f>
        <v>0</v>
      </c>
      <c r="Y66" s="243">
        <f>Hub!AJ64+Gawadar!AJ64+Turbat!AJ64+PNGR!AJ64+Tump!AJ64</f>
        <v>0</v>
      </c>
      <c r="Z66" s="243">
        <f>Hub!AK64+Gawadar!AK64+Turbat!AK64+PNGR!AK64+Tump!AK64</f>
        <v>0</v>
      </c>
      <c r="AA66" s="243">
        <f>Hub!AL64+Gawadar!AL64+Turbat!AL64+PNGR!AL64+Tump!AL64</f>
        <v>0</v>
      </c>
      <c r="AB66" s="243">
        <f>Hub!AM64+Gawadar!AM64+Turbat!AM64+PNGR!AM64+Tump!AM64</f>
        <v>0</v>
      </c>
      <c r="AC66" s="243">
        <f>Hub!AN64+Gawadar!AN64+Turbat!AN64+PNGR!AN64+Tump!AN64</f>
        <v>0</v>
      </c>
      <c r="AD66" s="243">
        <f>Hub!AO64+Gawadar!AO64+Turbat!AO64+PNGR!AO64+Tump!AO64</f>
        <v>0</v>
      </c>
      <c r="AE66" s="243">
        <f>Hub!AP64+Gawadar!AP64+Turbat!AP64+PNGR!AP64+Tump!AP64</f>
        <v>0</v>
      </c>
      <c r="AF66" s="243">
        <f>Hub!AQ64+Gawadar!AQ64+Turbat!AQ64+PNGR!AQ64+Tump!AQ64</f>
        <v>0</v>
      </c>
      <c r="AG66" s="243">
        <f>Hub!AR64+Gawadar!AR64+Turbat!AR64+PNGR!AR64+Tump!AR64</f>
        <v>0</v>
      </c>
      <c r="AH66" s="249">
        <f t="shared" si="2"/>
        <v>0</v>
      </c>
      <c r="AJ66" s="250">
        <f t="shared" ref="AJ66:BN66" si="63">+C66*$B$66</f>
        <v>0</v>
      </c>
      <c r="AK66" s="251">
        <f t="shared" si="63"/>
        <v>0</v>
      </c>
      <c r="AL66" s="252">
        <f t="shared" si="63"/>
        <v>0</v>
      </c>
      <c r="AM66" s="251">
        <f t="shared" si="63"/>
        <v>0</v>
      </c>
      <c r="AN66" s="252">
        <f t="shared" si="63"/>
        <v>0</v>
      </c>
      <c r="AO66" s="251">
        <f t="shared" si="63"/>
        <v>0</v>
      </c>
      <c r="AP66" s="252">
        <f t="shared" si="63"/>
        <v>0</v>
      </c>
      <c r="AQ66" s="251">
        <f t="shared" si="63"/>
        <v>0</v>
      </c>
      <c r="AR66" s="252">
        <f t="shared" si="63"/>
        <v>0</v>
      </c>
      <c r="AS66" s="251">
        <f t="shared" si="63"/>
        <v>0</v>
      </c>
      <c r="AT66" s="252">
        <f t="shared" si="63"/>
        <v>0</v>
      </c>
      <c r="AU66" s="251">
        <f t="shared" si="63"/>
        <v>0</v>
      </c>
      <c r="AV66" s="252">
        <f t="shared" si="63"/>
        <v>0</v>
      </c>
      <c r="AW66" s="251">
        <f t="shared" si="63"/>
        <v>0</v>
      </c>
      <c r="AX66" s="252">
        <f t="shared" si="63"/>
        <v>0</v>
      </c>
      <c r="AY66" s="251">
        <f t="shared" si="63"/>
        <v>0</v>
      </c>
      <c r="AZ66" s="252">
        <f t="shared" si="63"/>
        <v>0</v>
      </c>
      <c r="BA66" s="251">
        <f t="shared" si="63"/>
        <v>0</v>
      </c>
      <c r="BB66" s="252">
        <f t="shared" si="63"/>
        <v>0</v>
      </c>
      <c r="BC66" s="251">
        <f t="shared" si="63"/>
        <v>0</v>
      </c>
      <c r="BD66" s="252">
        <f t="shared" si="63"/>
        <v>0</v>
      </c>
      <c r="BE66" s="251">
        <f t="shared" si="63"/>
        <v>0</v>
      </c>
      <c r="BF66" s="252">
        <f t="shared" si="63"/>
        <v>0</v>
      </c>
      <c r="BG66" s="251">
        <f t="shared" si="63"/>
        <v>0</v>
      </c>
      <c r="BH66" s="252">
        <f t="shared" si="63"/>
        <v>0</v>
      </c>
      <c r="BI66" s="251">
        <f t="shared" si="63"/>
        <v>0</v>
      </c>
      <c r="BJ66" s="252">
        <f t="shared" si="63"/>
        <v>0</v>
      </c>
      <c r="BK66" s="251">
        <f t="shared" si="63"/>
        <v>0</v>
      </c>
      <c r="BL66" s="252">
        <f t="shared" si="63"/>
        <v>0</v>
      </c>
      <c r="BM66" s="252">
        <f t="shared" si="63"/>
        <v>0</v>
      </c>
      <c r="BN66" s="251">
        <f t="shared" si="63"/>
        <v>0</v>
      </c>
      <c r="BO66" s="253">
        <f t="shared" si="4"/>
        <v>0</v>
      </c>
      <c r="BQ66" s="218"/>
    </row>
    <row r="67" ht="15.75" customHeight="1">
      <c r="A67" s="242" t="s">
        <v>84</v>
      </c>
      <c r="B67" s="122">
        <v>0.972</v>
      </c>
      <c r="C67" s="243">
        <f>Hub!N65+Gawadar!N65+Turbat!N65+PNGR!N65+Tump!N65</f>
        <v>0</v>
      </c>
      <c r="D67" s="243">
        <f>Hub!O65+Gawadar!O65+Turbat!O65+PNGR!O65+Tump!O65</f>
        <v>0</v>
      </c>
      <c r="E67" s="243">
        <f>Hub!P65+Gawadar!P65+Turbat!P65+PNGR!P65+Tump!P65</f>
        <v>0</v>
      </c>
      <c r="F67" s="243">
        <f>Hub!Q65+Gawadar!Q65+Turbat!Q65+PNGR!Q65+Tump!Q65</f>
        <v>0</v>
      </c>
      <c r="G67" s="243">
        <f>Hub!R65+Gawadar!R65+Turbat!R65+PNGR!R65+Tump!R65</f>
        <v>0</v>
      </c>
      <c r="H67" s="243">
        <f>Hub!S65+Gawadar!S65+Turbat!S65+PNGR!S65+Tump!S65</f>
        <v>0</v>
      </c>
      <c r="I67" s="243">
        <f>Hub!T65+Gawadar!T65+Turbat!T65+PNGR!T65+Tump!T65</f>
        <v>0</v>
      </c>
      <c r="J67" s="243">
        <f>Hub!U65+Gawadar!U65+Turbat!U65+PNGR!U65+Tump!U65</f>
        <v>0</v>
      </c>
      <c r="K67" s="243">
        <f>Hub!V65+Gawadar!V65+Turbat!V65+PNGR!V65+Tump!V65</f>
        <v>0</v>
      </c>
      <c r="L67" s="243">
        <f>Hub!W65+Gawadar!W65+Turbat!W65+PNGR!W65+Tump!W65</f>
        <v>0</v>
      </c>
      <c r="M67" s="243">
        <f>Hub!X65+Gawadar!X65+Turbat!X65+PNGR!X65+Tump!X65</f>
        <v>0</v>
      </c>
      <c r="N67" s="243">
        <f>Hub!Y65+Gawadar!Y65+Turbat!Y65+PNGR!Y65+Tump!Y65</f>
        <v>0</v>
      </c>
      <c r="O67" s="243">
        <f>Hub!Z65+Gawadar!Z65+Turbat!Z65+PNGR!Z65+Tump!Z65</f>
        <v>0</v>
      </c>
      <c r="P67" s="243">
        <f>Hub!AA65+Gawadar!AA65+Turbat!AA65+PNGR!AA65+Tump!AA65</f>
        <v>0</v>
      </c>
      <c r="Q67" s="243">
        <f>Hub!AB65+Gawadar!AB65+Turbat!AB65+PNGR!AB65+Tump!AB65</f>
        <v>0</v>
      </c>
      <c r="R67" s="243">
        <f>Hub!AC65+Gawadar!AC65+Turbat!AC65+PNGR!AC65+Tump!AC65</f>
        <v>0</v>
      </c>
      <c r="S67" s="243">
        <f>Hub!AD65+Gawadar!AD65+Turbat!AD65+PNGR!AD65+Tump!AD65</f>
        <v>0</v>
      </c>
      <c r="T67" s="243">
        <f>Hub!AE65+Gawadar!AE65+Turbat!AE65+PNGR!AE65+Tump!AE65</f>
        <v>0</v>
      </c>
      <c r="U67" s="243">
        <f>Hub!AF65+Gawadar!AF65+Turbat!AF65+PNGR!AF65+Tump!AF65</f>
        <v>0</v>
      </c>
      <c r="V67" s="243">
        <f>Hub!AG65+Gawadar!AG65+Turbat!AG65+PNGR!AG65+Tump!AG65</f>
        <v>0</v>
      </c>
      <c r="W67" s="243">
        <f>Hub!AH65+Gawadar!AH65+Turbat!AH65+PNGR!AH65+Tump!AH65</f>
        <v>0</v>
      </c>
      <c r="X67" s="243">
        <f>Hub!AI65+Gawadar!AI65+Turbat!AI65+PNGR!AI65+Tump!AI65</f>
        <v>0</v>
      </c>
      <c r="Y67" s="243">
        <f>Hub!AJ65+Gawadar!AJ65+Turbat!AJ65+PNGR!AJ65+Tump!AJ65</f>
        <v>0</v>
      </c>
      <c r="Z67" s="243">
        <f>Hub!AK65+Gawadar!AK65+Turbat!AK65+PNGR!AK65+Tump!AK65</f>
        <v>0</v>
      </c>
      <c r="AA67" s="243">
        <f>Hub!AL65+Gawadar!AL65+Turbat!AL65+PNGR!AL65+Tump!AL65</f>
        <v>0</v>
      </c>
      <c r="AB67" s="243">
        <f>Hub!AM65+Gawadar!AM65+Turbat!AM65+PNGR!AM65+Tump!AM65</f>
        <v>0</v>
      </c>
      <c r="AC67" s="243">
        <f>Hub!AN65+Gawadar!AN65+Turbat!AN65+PNGR!AN65+Tump!AN65</f>
        <v>0</v>
      </c>
      <c r="AD67" s="243">
        <f>Hub!AO65+Gawadar!AO65+Turbat!AO65+PNGR!AO65+Tump!AO65</f>
        <v>0</v>
      </c>
      <c r="AE67" s="243">
        <f>Hub!AP65+Gawadar!AP65+Turbat!AP65+PNGR!AP65+Tump!AP65</f>
        <v>0</v>
      </c>
      <c r="AF67" s="243">
        <f>Hub!AQ65+Gawadar!AQ65+Turbat!AQ65+PNGR!AQ65+Tump!AQ65</f>
        <v>0</v>
      </c>
      <c r="AG67" s="243">
        <f>Hub!AR65+Gawadar!AR65+Turbat!AR65+PNGR!AR65+Tump!AR65</f>
        <v>0</v>
      </c>
      <c r="AH67" s="249">
        <f t="shared" si="2"/>
        <v>0</v>
      </c>
      <c r="AJ67" s="250">
        <f t="shared" ref="AJ67:BN67" si="64">+C67*$B$67</f>
        <v>0</v>
      </c>
      <c r="AK67" s="251">
        <f t="shared" si="64"/>
        <v>0</v>
      </c>
      <c r="AL67" s="252">
        <f t="shared" si="64"/>
        <v>0</v>
      </c>
      <c r="AM67" s="251">
        <f t="shared" si="64"/>
        <v>0</v>
      </c>
      <c r="AN67" s="252">
        <f t="shared" si="64"/>
        <v>0</v>
      </c>
      <c r="AO67" s="251">
        <f t="shared" si="64"/>
        <v>0</v>
      </c>
      <c r="AP67" s="252">
        <f t="shared" si="64"/>
        <v>0</v>
      </c>
      <c r="AQ67" s="251">
        <f t="shared" si="64"/>
        <v>0</v>
      </c>
      <c r="AR67" s="252">
        <f t="shared" si="64"/>
        <v>0</v>
      </c>
      <c r="AS67" s="251">
        <f t="shared" si="64"/>
        <v>0</v>
      </c>
      <c r="AT67" s="252">
        <f t="shared" si="64"/>
        <v>0</v>
      </c>
      <c r="AU67" s="251">
        <f t="shared" si="64"/>
        <v>0</v>
      </c>
      <c r="AV67" s="252">
        <f t="shared" si="64"/>
        <v>0</v>
      </c>
      <c r="AW67" s="251">
        <f t="shared" si="64"/>
        <v>0</v>
      </c>
      <c r="AX67" s="252">
        <f t="shared" si="64"/>
        <v>0</v>
      </c>
      <c r="AY67" s="251">
        <f t="shared" si="64"/>
        <v>0</v>
      </c>
      <c r="AZ67" s="252">
        <f t="shared" si="64"/>
        <v>0</v>
      </c>
      <c r="BA67" s="251">
        <f t="shared" si="64"/>
        <v>0</v>
      </c>
      <c r="BB67" s="252">
        <f t="shared" si="64"/>
        <v>0</v>
      </c>
      <c r="BC67" s="251">
        <f t="shared" si="64"/>
        <v>0</v>
      </c>
      <c r="BD67" s="252">
        <f t="shared" si="64"/>
        <v>0</v>
      </c>
      <c r="BE67" s="251">
        <f t="shared" si="64"/>
        <v>0</v>
      </c>
      <c r="BF67" s="252">
        <f t="shared" si="64"/>
        <v>0</v>
      </c>
      <c r="BG67" s="251">
        <f t="shared" si="64"/>
        <v>0</v>
      </c>
      <c r="BH67" s="252">
        <f t="shared" si="64"/>
        <v>0</v>
      </c>
      <c r="BI67" s="251">
        <f t="shared" si="64"/>
        <v>0</v>
      </c>
      <c r="BJ67" s="252">
        <f t="shared" si="64"/>
        <v>0</v>
      </c>
      <c r="BK67" s="251">
        <f t="shared" si="64"/>
        <v>0</v>
      </c>
      <c r="BL67" s="252">
        <f t="shared" si="64"/>
        <v>0</v>
      </c>
      <c r="BM67" s="252">
        <f t="shared" si="64"/>
        <v>0</v>
      </c>
      <c r="BN67" s="251">
        <f t="shared" si="64"/>
        <v>0</v>
      </c>
      <c r="BO67" s="253">
        <f t="shared" si="4"/>
        <v>0</v>
      </c>
      <c r="BQ67" s="218"/>
    </row>
    <row r="68" ht="15.75" customHeight="1">
      <c r="A68" s="242" t="s">
        <v>85</v>
      </c>
      <c r="B68" s="121">
        <v>1.488</v>
      </c>
      <c r="C68" s="243">
        <f>Hub!N66+Gawadar!N66+Turbat!N66+PNGR!N66+Tump!N66</f>
        <v>0</v>
      </c>
      <c r="D68" s="243">
        <f>Hub!O66+Gawadar!O66+Turbat!O66+PNGR!O66+Tump!O66</f>
        <v>0</v>
      </c>
      <c r="E68" s="243">
        <f>Hub!P66+Gawadar!P66+Turbat!P66+PNGR!P66+Tump!P66</f>
        <v>0</v>
      </c>
      <c r="F68" s="243">
        <f>Hub!Q66+Gawadar!Q66+Turbat!Q66+PNGR!Q66+Tump!Q66</f>
        <v>0</v>
      </c>
      <c r="G68" s="243">
        <f>Hub!R66+Gawadar!R66+Turbat!R66+PNGR!R66+Tump!R66</f>
        <v>0</v>
      </c>
      <c r="H68" s="243">
        <f>Hub!S66+Gawadar!S66+Turbat!S66+PNGR!S66+Tump!S66</f>
        <v>0</v>
      </c>
      <c r="I68" s="243">
        <f>Hub!T66+Gawadar!T66+Turbat!T66+PNGR!T66+Tump!T66</f>
        <v>0</v>
      </c>
      <c r="J68" s="243">
        <f>Hub!U66+Gawadar!U66+Turbat!U66+PNGR!U66+Tump!U66</f>
        <v>0</v>
      </c>
      <c r="K68" s="243">
        <f>Hub!V66+Gawadar!V66+Turbat!V66+PNGR!V66+Tump!V66</f>
        <v>0</v>
      </c>
      <c r="L68" s="243">
        <f>Hub!W66+Gawadar!W66+Turbat!W66+PNGR!W66+Tump!W66</f>
        <v>0</v>
      </c>
      <c r="M68" s="243">
        <f>Hub!X66+Gawadar!X66+Turbat!X66+PNGR!X66+Tump!X66</f>
        <v>0</v>
      </c>
      <c r="N68" s="243">
        <f>Hub!Y66+Gawadar!Y66+Turbat!Y66+PNGR!Y66+Tump!Y66</f>
        <v>0</v>
      </c>
      <c r="O68" s="243">
        <f>Hub!Z66+Gawadar!Z66+Turbat!Z66+PNGR!Z66+Tump!Z66</f>
        <v>0</v>
      </c>
      <c r="P68" s="243">
        <f>Hub!AA66+Gawadar!AA66+Turbat!AA66+PNGR!AA66+Tump!AA66</f>
        <v>0</v>
      </c>
      <c r="Q68" s="243">
        <f>Hub!AB66+Gawadar!AB66+Turbat!AB66+PNGR!AB66+Tump!AB66</f>
        <v>0</v>
      </c>
      <c r="R68" s="243">
        <f>Hub!AC66+Gawadar!AC66+Turbat!AC66+PNGR!AC66+Tump!AC66</f>
        <v>0</v>
      </c>
      <c r="S68" s="243">
        <f>Hub!AD66+Gawadar!AD66+Turbat!AD66+PNGR!AD66+Tump!AD66</f>
        <v>0</v>
      </c>
      <c r="T68" s="243">
        <f>Hub!AE66+Gawadar!AE66+Turbat!AE66+PNGR!AE66+Tump!AE66</f>
        <v>0</v>
      </c>
      <c r="U68" s="243">
        <f>Hub!AF66+Gawadar!AF66+Turbat!AF66+PNGR!AF66+Tump!AF66</f>
        <v>0</v>
      </c>
      <c r="V68" s="243">
        <f>Hub!AG66+Gawadar!AG66+Turbat!AG66+PNGR!AG66+Tump!AG66</f>
        <v>0</v>
      </c>
      <c r="W68" s="243">
        <f>Hub!AH66+Gawadar!AH66+Turbat!AH66+PNGR!AH66+Tump!AH66</f>
        <v>0</v>
      </c>
      <c r="X68" s="243">
        <f>Hub!AI66+Gawadar!AI66+Turbat!AI66+PNGR!AI66+Tump!AI66</f>
        <v>0</v>
      </c>
      <c r="Y68" s="243">
        <f>Hub!AJ66+Gawadar!AJ66+Turbat!AJ66+PNGR!AJ66+Tump!AJ66</f>
        <v>0</v>
      </c>
      <c r="Z68" s="243">
        <f>Hub!AK66+Gawadar!AK66+Turbat!AK66+PNGR!AK66+Tump!AK66</f>
        <v>0</v>
      </c>
      <c r="AA68" s="243">
        <f>Hub!AL66+Gawadar!AL66+Turbat!AL66+PNGR!AL66+Tump!AL66</f>
        <v>0</v>
      </c>
      <c r="AB68" s="243">
        <f>Hub!AM66+Gawadar!AM66+Turbat!AM66+PNGR!AM66+Tump!AM66</f>
        <v>0</v>
      </c>
      <c r="AC68" s="243">
        <f>Hub!AN66+Gawadar!AN66+Turbat!AN66+PNGR!AN66+Tump!AN66</f>
        <v>0</v>
      </c>
      <c r="AD68" s="243">
        <f>Hub!AO66+Gawadar!AO66+Turbat!AO66+PNGR!AO66+Tump!AO66</f>
        <v>0</v>
      </c>
      <c r="AE68" s="243">
        <f>Hub!AP66+Gawadar!AP66+Turbat!AP66+PNGR!AP66+Tump!AP66</f>
        <v>0</v>
      </c>
      <c r="AF68" s="243">
        <f>Hub!AQ66+Gawadar!AQ66+Turbat!AQ66+PNGR!AQ66+Tump!AQ66</f>
        <v>0</v>
      </c>
      <c r="AG68" s="243">
        <f>Hub!AR66+Gawadar!AR66+Turbat!AR66+PNGR!AR66+Tump!AR66</f>
        <v>0</v>
      </c>
      <c r="AH68" s="249">
        <f t="shared" si="2"/>
        <v>0</v>
      </c>
      <c r="AJ68" s="250">
        <f t="shared" ref="AJ68:BN68" si="65">+C68*$B$68</f>
        <v>0</v>
      </c>
      <c r="AK68" s="251">
        <f t="shared" si="65"/>
        <v>0</v>
      </c>
      <c r="AL68" s="252">
        <f t="shared" si="65"/>
        <v>0</v>
      </c>
      <c r="AM68" s="251">
        <f t="shared" si="65"/>
        <v>0</v>
      </c>
      <c r="AN68" s="252">
        <f t="shared" si="65"/>
        <v>0</v>
      </c>
      <c r="AO68" s="251">
        <f t="shared" si="65"/>
        <v>0</v>
      </c>
      <c r="AP68" s="252">
        <f t="shared" si="65"/>
        <v>0</v>
      </c>
      <c r="AQ68" s="251">
        <f t="shared" si="65"/>
        <v>0</v>
      </c>
      <c r="AR68" s="252">
        <f t="shared" si="65"/>
        <v>0</v>
      </c>
      <c r="AS68" s="251">
        <f t="shared" si="65"/>
        <v>0</v>
      </c>
      <c r="AT68" s="252">
        <f t="shared" si="65"/>
        <v>0</v>
      </c>
      <c r="AU68" s="251">
        <f t="shared" si="65"/>
        <v>0</v>
      </c>
      <c r="AV68" s="252">
        <f t="shared" si="65"/>
        <v>0</v>
      </c>
      <c r="AW68" s="251">
        <f t="shared" si="65"/>
        <v>0</v>
      </c>
      <c r="AX68" s="252">
        <f t="shared" si="65"/>
        <v>0</v>
      </c>
      <c r="AY68" s="251">
        <f t="shared" si="65"/>
        <v>0</v>
      </c>
      <c r="AZ68" s="252">
        <f t="shared" si="65"/>
        <v>0</v>
      </c>
      <c r="BA68" s="251">
        <f t="shared" si="65"/>
        <v>0</v>
      </c>
      <c r="BB68" s="252">
        <f t="shared" si="65"/>
        <v>0</v>
      </c>
      <c r="BC68" s="251">
        <f t="shared" si="65"/>
        <v>0</v>
      </c>
      <c r="BD68" s="252">
        <f t="shared" si="65"/>
        <v>0</v>
      </c>
      <c r="BE68" s="251">
        <f t="shared" si="65"/>
        <v>0</v>
      </c>
      <c r="BF68" s="252">
        <f t="shared" si="65"/>
        <v>0</v>
      </c>
      <c r="BG68" s="251">
        <f t="shared" si="65"/>
        <v>0</v>
      </c>
      <c r="BH68" s="252">
        <f t="shared" si="65"/>
        <v>0</v>
      </c>
      <c r="BI68" s="251">
        <f t="shared" si="65"/>
        <v>0</v>
      </c>
      <c r="BJ68" s="252">
        <f t="shared" si="65"/>
        <v>0</v>
      </c>
      <c r="BK68" s="251">
        <f t="shared" si="65"/>
        <v>0</v>
      </c>
      <c r="BL68" s="252">
        <f t="shared" si="65"/>
        <v>0</v>
      </c>
      <c r="BM68" s="252">
        <f t="shared" si="65"/>
        <v>0</v>
      </c>
      <c r="BN68" s="251">
        <f t="shared" si="65"/>
        <v>0</v>
      </c>
      <c r="BO68" s="253">
        <f t="shared" si="4"/>
        <v>0</v>
      </c>
    </row>
    <row r="69" ht="15.75" customHeight="1">
      <c r="A69" s="242" t="s">
        <v>116</v>
      </c>
      <c r="B69" s="121">
        <v>1.488</v>
      </c>
      <c r="C69" s="243">
        <f>Hub!N67+Gawadar!N67+Turbat!N67+PNGR!N67+Tump!N67</f>
        <v>0</v>
      </c>
      <c r="D69" s="243">
        <f>Hub!O67+Gawadar!O67+Turbat!O67+PNGR!O67+Tump!O67</f>
        <v>0</v>
      </c>
      <c r="E69" s="243">
        <f>Hub!P67+Gawadar!P67+Turbat!P67+PNGR!P67+Tump!P67</f>
        <v>0</v>
      </c>
      <c r="F69" s="243">
        <f>Hub!Q67+Gawadar!Q67+Turbat!Q67+PNGR!Q67+Tump!Q67</f>
        <v>0</v>
      </c>
      <c r="G69" s="243">
        <f>Hub!R67+Gawadar!R67+Turbat!R67+PNGR!R67+Tump!R67</f>
        <v>0</v>
      </c>
      <c r="H69" s="243">
        <f>Hub!S67+Gawadar!S67+Turbat!S67+PNGR!S67+Tump!S67</f>
        <v>0</v>
      </c>
      <c r="I69" s="243">
        <f>Hub!T67+Gawadar!T67+Turbat!T67+PNGR!T67+Tump!T67</f>
        <v>0</v>
      </c>
      <c r="J69" s="243">
        <f>Hub!U67+Gawadar!U67+Turbat!U67+PNGR!U67+Tump!U67</f>
        <v>0</v>
      </c>
      <c r="K69" s="243">
        <f>Hub!V67+Gawadar!V67+Turbat!V67+PNGR!V67+Tump!V67</f>
        <v>0</v>
      </c>
      <c r="L69" s="243">
        <f>Hub!W67+Gawadar!W67+Turbat!W67+PNGR!W67+Tump!W67</f>
        <v>0</v>
      </c>
      <c r="M69" s="243">
        <f>Hub!X67+Gawadar!X67+Turbat!X67+PNGR!X67+Tump!X67</f>
        <v>0</v>
      </c>
      <c r="N69" s="243">
        <f>Hub!Y67+Gawadar!Y67+Turbat!Y67+PNGR!Y67+Tump!Y67</f>
        <v>0</v>
      </c>
      <c r="O69" s="243">
        <f>Hub!Z67+Gawadar!Z67+Turbat!Z67+PNGR!Z67+Tump!Z67</f>
        <v>0</v>
      </c>
      <c r="P69" s="243">
        <f>Hub!AA67+Gawadar!AA67+Turbat!AA67+PNGR!AA67+Tump!AA67</f>
        <v>0</v>
      </c>
      <c r="Q69" s="243">
        <f>Hub!AB67+Gawadar!AB67+Turbat!AB67+PNGR!AB67+Tump!AB67</f>
        <v>0</v>
      </c>
      <c r="R69" s="243">
        <f>Hub!AC67+Gawadar!AC67+Turbat!AC67+PNGR!AC67+Tump!AC67</f>
        <v>0</v>
      </c>
      <c r="S69" s="243">
        <f>Hub!AD67+Gawadar!AD67+Turbat!AD67+PNGR!AD67+Tump!AD67</f>
        <v>0</v>
      </c>
      <c r="T69" s="243">
        <f>Hub!AE67+Gawadar!AE67+Turbat!AE67+PNGR!AE67+Tump!AE67</f>
        <v>0</v>
      </c>
      <c r="U69" s="243">
        <f>Hub!AF67+Gawadar!AF67+Turbat!AF67+PNGR!AF67+Tump!AF67</f>
        <v>0</v>
      </c>
      <c r="V69" s="243">
        <f>Hub!AG67+Gawadar!AG67+Turbat!AG67+PNGR!AG67+Tump!AG67</f>
        <v>0</v>
      </c>
      <c r="W69" s="243">
        <f>Hub!AH67+Gawadar!AH67+Turbat!AH67+PNGR!AH67+Tump!AH67</f>
        <v>0</v>
      </c>
      <c r="X69" s="243">
        <f>Hub!AI67+Gawadar!AI67+Turbat!AI67+PNGR!AI67+Tump!AI67</f>
        <v>0</v>
      </c>
      <c r="Y69" s="243">
        <f>Hub!AJ67+Gawadar!AJ67+Turbat!AJ67+PNGR!AJ67+Tump!AJ67</f>
        <v>0</v>
      </c>
      <c r="Z69" s="243">
        <f>Hub!AK67+Gawadar!AK67+Turbat!AK67+PNGR!AK67+Tump!AK67</f>
        <v>0</v>
      </c>
      <c r="AA69" s="243">
        <f>Hub!AL67+Gawadar!AL67+Turbat!AL67+PNGR!AL67+Tump!AL67</f>
        <v>0</v>
      </c>
      <c r="AB69" s="243">
        <f>Hub!AM67+Gawadar!AM67+Turbat!AM67+PNGR!AM67+Tump!AM67</f>
        <v>0</v>
      </c>
      <c r="AC69" s="243">
        <f>Hub!AN67+Gawadar!AN67+Turbat!AN67+PNGR!AN67+Tump!AN67</f>
        <v>0</v>
      </c>
      <c r="AD69" s="243">
        <f>Hub!AO67+Gawadar!AO67+Turbat!AO67+PNGR!AO67+Tump!AO67</f>
        <v>0</v>
      </c>
      <c r="AE69" s="243">
        <f>Hub!AP67+Gawadar!AP67+Turbat!AP67+PNGR!AP67+Tump!AP67</f>
        <v>0</v>
      </c>
      <c r="AF69" s="243">
        <f>Hub!AQ67+Gawadar!AQ67+Turbat!AQ67+PNGR!AQ67+Tump!AQ67</f>
        <v>0</v>
      </c>
      <c r="AG69" s="243">
        <f>Hub!AR67+Gawadar!AR67+Turbat!AR67+PNGR!AR67+Tump!AR67</f>
        <v>0</v>
      </c>
      <c r="AH69" s="249">
        <f t="shared" si="2"/>
        <v>0</v>
      </c>
      <c r="AJ69" s="250">
        <f t="shared" ref="AJ69:BN69" si="66">+C69*$B$69</f>
        <v>0</v>
      </c>
      <c r="AK69" s="251">
        <f t="shared" si="66"/>
        <v>0</v>
      </c>
      <c r="AL69" s="252">
        <f t="shared" si="66"/>
        <v>0</v>
      </c>
      <c r="AM69" s="251">
        <f t="shared" si="66"/>
        <v>0</v>
      </c>
      <c r="AN69" s="252">
        <f t="shared" si="66"/>
        <v>0</v>
      </c>
      <c r="AO69" s="251">
        <f t="shared" si="66"/>
        <v>0</v>
      </c>
      <c r="AP69" s="252">
        <f t="shared" si="66"/>
        <v>0</v>
      </c>
      <c r="AQ69" s="251">
        <f t="shared" si="66"/>
        <v>0</v>
      </c>
      <c r="AR69" s="252">
        <f t="shared" si="66"/>
        <v>0</v>
      </c>
      <c r="AS69" s="251">
        <f t="shared" si="66"/>
        <v>0</v>
      </c>
      <c r="AT69" s="252">
        <f t="shared" si="66"/>
        <v>0</v>
      </c>
      <c r="AU69" s="251">
        <f t="shared" si="66"/>
        <v>0</v>
      </c>
      <c r="AV69" s="252">
        <f t="shared" si="66"/>
        <v>0</v>
      </c>
      <c r="AW69" s="251">
        <f t="shared" si="66"/>
        <v>0</v>
      </c>
      <c r="AX69" s="252">
        <f t="shared" si="66"/>
        <v>0</v>
      </c>
      <c r="AY69" s="251">
        <f t="shared" si="66"/>
        <v>0</v>
      </c>
      <c r="AZ69" s="252">
        <f t="shared" si="66"/>
        <v>0</v>
      </c>
      <c r="BA69" s="251">
        <f t="shared" si="66"/>
        <v>0</v>
      </c>
      <c r="BB69" s="252">
        <f t="shared" si="66"/>
        <v>0</v>
      </c>
      <c r="BC69" s="251">
        <f t="shared" si="66"/>
        <v>0</v>
      </c>
      <c r="BD69" s="252">
        <f t="shared" si="66"/>
        <v>0</v>
      </c>
      <c r="BE69" s="251">
        <f t="shared" si="66"/>
        <v>0</v>
      </c>
      <c r="BF69" s="252">
        <f t="shared" si="66"/>
        <v>0</v>
      </c>
      <c r="BG69" s="251">
        <f t="shared" si="66"/>
        <v>0</v>
      </c>
      <c r="BH69" s="252">
        <f t="shared" si="66"/>
        <v>0</v>
      </c>
      <c r="BI69" s="251">
        <f t="shared" si="66"/>
        <v>0</v>
      </c>
      <c r="BJ69" s="252">
        <f t="shared" si="66"/>
        <v>0</v>
      </c>
      <c r="BK69" s="251">
        <f t="shared" si="66"/>
        <v>0</v>
      </c>
      <c r="BL69" s="252">
        <f t="shared" si="66"/>
        <v>0</v>
      </c>
      <c r="BM69" s="252">
        <f t="shared" si="66"/>
        <v>0</v>
      </c>
      <c r="BN69" s="251">
        <f t="shared" si="66"/>
        <v>0</v>
      </c>
      <c r="BO69" s="253">
        <f t="shared" si="4"/>
        <v>0</v>
      </c>
      <c r="BQ69" s="218"/>
    </row>
    <row r="70" ht="15.75" customHeight="1">
      <c r="A70" s="264"/>
      <c r="B70" s="265"/>
      <c r="C70" s="243"/>
      <c r="D70" s="243"/>
      <c r="E70" s="243"/>
      <c r="F70" s="243"/>
      <c r="G70" s="243"/>
      <c r="H70" s="243"/>
      <c r="I70" s="243"/>
      <c r="J70" s="243"/>
      <c r="K70" s="243"/>
      <c r="L70" s="243"/>
      <c r="M70" s="243"/>
      <c r="N70" s="243"/>
      <c r="O70" s="243"/>
      <c r="P70" s="243"/>
      <c r="Q70" s="243"/>
      <c r="R70" s="243"/>
      <c r="S70" s="243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66">
        <f t="shared" si="2"/>
        <v>0</v>
      </c>
      <c r="AJ70" s="250"/>
      <c r="AK70" s="251"/>
      <c r="AL70" s="252"/>
      <c r="AM70" s="251"/>
      <c r="AN70" s="252"/>
      <c r="AO70" s="251"/>
      <c r="AP70" s="252"/>
      <c r="AQ70" s="251"/>
      <c r="AR70" s="252"/>
      <c r="AS70" s="251"/>
      <c r="AT70" s="252"/>
      <c r="AU70" s="251"/>
      <c r="AV70" s="252"/>
      <c r="AW70" s="251"/>
      <c r="AX70" s="252"/>
      <c r="AY70" s="251"/>
      <c r="AZ70" s="252"/>
      <c r="BA70" s="251"/>
      <c r="BB70" s="252"/>
      <c r="BC70" s="251"/>
      <c r="BD70" s="252"/>
      <c r="BE70" s="251"/>
      <c r="BF70" s="252"/>
      <c r="BG70" s="251"/>
      <c r="BH70" s="252"/>
      <c r="BI70" s="251"/>
      <c r="BJ70" s="252"/>
      <c r="BK70" s="251"/>
      <c r="BL70" s="252"/>
      <c r="BM70" s="252"/>
      <c r="BN70" s="251"/>
      <c r="BO70" s="260">
        <f t="shared" si="4"/>
        <v>0</v>
      </c>
      <c r="BQ70" s="218"/>
    </row>
    <row r="71" ht="15.75" customHeight="1">
      <c r="A71" s="267" t="s">
        <v>14</v>
      </c>
      <c r="B71" s="268"/>
      <c r="C71" s="269">
        <f t="shared" ref="C71:AH71" si="67">SUM(C6:C70)</f>
        <v>225</v>
      </c>
      <c r="D71" s="270">
        <f t="shared" si="67"/>
        <v>0</v>
      </c>
      <c r="E71" s="270">
        <f t="shared" si="67"/>
        <v>0</v>
      </c>
      <c r="F71" s="270">
        <f t="shared" si="67"/>
        <v>0</v>
      </c>
      <c r="G71" s="270">
        <f t="shared" si="67"/>
        <v>0</v>
      </c>
      <c r="H71" s="270">
        <f t="shared" si="67"/>
        <v>0</v>
      </c>
      <c r="I71" s="270">
        <f t="shared" si="67"/>
        <v>0</v>
      </c>
      <c r="J71" s="270">
        <f t="shared" si="67"/>
        <v>0</v>
      </c>
      <c r="K71" s="270">
        <f t="shared" si="67"/>
        <v>0</v>
      </c>
      <c r="L71" s="270">
        <f t="shared" si="67"/>
        <v>0</v>
      </c>
      <c r="M71" s="270">
        <f t="shared" si="67"/>
        <v>0</v>
      </c>
      <c r="N71" s="270">
        <f t="shared" si="67"/>
        <v>0</v>
      </c>
      <c r="O71" s="270">
        <f t="shared" si="67"/>
        <v>0</v>
      </c>
      <c r="P71" s="270">
        <f t="shared" si="67"/>
        <v>0</v>
      </c>
      <c r="Q71" s="270">
        <f t="shared" si="67"/>
        <v>0</v>
      </c>
      <c r="R71" s="270">
        <f t="shared" si="67"/>
        <v>0</v>
      </c>
      <c r="S71" s="270">
        <f t="shared" si="67"/>
        <v>0</v>
      </c>
      <c r="T71" s="270">
        <f t="shared" si="67"/>
        <v>0</v>
      </c>
      <c r="U71" s="270">
        <f t="shared" si="67"/>
        <v>0</v>
      </c>
      <c r="V71" s="270">
        <f t="shared" si="67"/>
        <v>0</v>
      </c>
      <c r="W71" s="270">
        <f t="shared" si="67"/>
        <v>0</v>
      </c>
      <c r="X71" s="270">
        <f t="shared" si="67"/>
        <v>0</v>
      </c>
      <c r="Y71" s="270">
        <f t="shared" si="67"/>
        <v>0</v>
      </c>
      <c r="Z71" s="270">
        <f t="shared" si="67"/>
        <v>0</v>
      </c>
      <c r="AA71" s="270">
        <f t="shared" si="67"/>
        <v>0</v>
      </c>
      <c r="AB71" s="270">
        <f t="shared" si="67"/>
        <v>0</v>
      </c>
      <c r="AC71" s="270">
        <f t="shared" si="67"/>
        <v>0</v>
      </c>
      <c r="AD71" s="270">
        <f t="shared" si="67"/>
        <v>0</v>
      </c>
      <c r="AE71" s="270">
        <f t="shared" si="67"/>
        <v>0</v>
      </c>
      <c r="AF71" s="270">
        <f t="shared" si="67"/>
        <v>0</v>
      </c>
      <c r="AG71" s="270">
        <f t="shared" si="67"/>
        <v>0</v>
      </c>
      <c r="AH71" s="271">
        <f t="shared" si="67"/>
        <v>225</v>
      </c>
      <c r="AJ71" s="272">
        <f t="shared" ref="AJ71:BO71" si="68">SUM(AJ6:AJ70)</f>
        <v>222.88</v>
      </c>
      <c r="AK71" s="273">
        <f t="shared" si="68"/>
        <v>0</v>
      </c>
      <c r="AL71" s="272">
        <f t="shared" si="68"/>
        <v>0</v>
      </c>
      <c r="AM71" s="272">
        <f t="shared" si="68"/>
        <v>0</v>
      </c>
      <c r="AN71" s="274">
        <f t="shared" si="68"/>
        <v>0</v>
      </c>
      <c r="AO71" s="272">
        <f t="shared" si="68"/>
        <v>0</v>
      </c>
      <c r="AP71" s="272">
        <f t="shared" si="68"/>
        <v>0</v>
      </c>
      <c r="AQ71" s="272">
        <f t="shared" si="68"/>
        <v>0</v>
      </c>
      <c r="AR71" s="272">
        <f t="shared" si="68"/>
        <v>0</v>
      </c>
      <c r="AS71" s="272">
        <f t="shared" si="68"/>
        <v>0</v>
      </c>
      <c r="AT71" s="272">
        <f t="shared" si="68"/>
        <v>0</v>
      </c>
      <c r="AU71" s="272">
        <f t="shared" si="68"/>
        <v>0</v>
      </c>
      <c r="AV71" s="272">
        <f t="shared" si="68"/>
        <v>0</v>
      </c>
      <c r="AW71" s="272">
        <f t="shared" si="68"/>
        <v>0</v>
      </c>
      <c r="AX71" s="272">
        <f t="shared" si="68"/>
        <v>0</v>
      </c>
      <c r="AY71" s="275">
        <f t="shared" si="68"/>
        <v>0</v>
      </c>
      <c r="AZ71" s="272">
        <f t="shared" si="68"/>
        <v>0</v>
      </c>
      <c r="BA71" s="272">
        <f t="shared" si="68"/>
        <v>0</v>
      </c>
      <c r="BB71" s="272">
        <f t="shared" si="68"/>
        <v>0</v>
      </c>
      <c r="BC71" s="272">
        <f t="shared" si="68"/>
        <v>0</v>
      </c>
      <c r="BD71" s="272">
        <f t="shared" si="68"/>
        <v>0</v>
      </c>
      <c r="BE71" s="272">
        <f t="shared" si="68"/>
        <v>0</v>
      </c>
      <c r="BF71" s="272">
        <f t="shared" si="68"/>
        <v>0</v>
      </c>
      <c r="BG71" s="274">
        <f t="shared" si="68"/>
        <v>0</v>
      </c>
      <c r="BH71" s="272">
        <f t="shared" si="68"/>
        <v>0</v>
      </c>
      <c r="BI71" s="272">
        <f t="shared" si="68"/>
        <v>0</v>
      </c>
      <c r="BJ71" s="272">
        <f t="shared" si="68"/>
        <v>0</v>
      </c>
      <c r="BK71" s="272">
        <f t="shared" si="68"/>
        <v>0</v>
      </c>
      <c r="BL71" s="272">
        <f t="shared" si="68"/>
        <v>0</v>
      </c>
      <c r="BM71" s="272">
        <f t="shared" si="68"/>
        <v>0</v>
      </c>
      <c r="BN71" s="276">
        <f t="shared" si="68"/>
        <v>0</v>
      </c>
      <c r="BO71" s="272">
        <f t="shared" si="68"/>
        <v>222.88</v>
      </c>
      <c r="BQ71" s="218"/>
    </row>
    <row r="72" ht="15.75" customHeight="1">
      <c r="A72" s="2"/>
      <c r="B72" s="277"/>
      <c r="AJ72" s="278">
        <v>1000.0</v>
      </c>
      <c r="AK72" s="216">
        <v>1000.0</v>
      </c>
      <c r="AL72" s="216">
        <v>1000.0</v>
      </c>
      <c r="AM72" s="216">
        <v>1000.0</v>
      </c>
      <c r="AN72" s="216">
        <v>1000.0</v>
      </c>
      <c r="AO72" s="216">
        <v>1000.0</v>
      </c>
      <c r="AP72" s="216">
        <v>1000.0</v>
      </c>
      <c r="AQ72" s="216">
        <v>1000.0</v>
      </c>
      <c r="AR72" s="216">
        <v>1000.0</v>
      </c>
      <c r="AS72" s="216">
        <v>1000.0</v>
      </c>
      <c r="AT72" s="216">
        <v>1000.0</v>
      </c>
      <c r="AU72" s="216">
        <v>1000.0</v>
      </c>
      <c r="AV72" s="216">
        <v>1000.0</v>
      </c>
      <c r="AW72" s="216">
        <v>1000.0</v>
      </c>
      <c r="AX72" s="216">
        <v>1000.0</v>
      </c>
      <c r="AY72" s="216">
        <v>1000.0</v>
      </c>
      <c r="AZ72" s="216">
        <v>1000.0</v>
      </c>
      <c r="BA72" s="216">
        <v>1000.0</v>
      </c>
      <c r="BB72" s="216">
        <v>1000.0</v>
      </c>
      <c r="BC72" s="216">
        <v>1000.0</v>
      </c>
      <c r="BD72" s="216">
        <v>1000.0</v>
      </c>
      <c r="BE72" s="216">
        <v>1000.0</v>
      </c>
      <c r="BF72" s="216">
        <v>1000.0</v>
      </c>
      <c r="BG72" s="216">
        <v>1000.0</v>
      </c>
      <c r="BH72" s="216">
        <v>1000.0</v>
      </c>
      <c r="BI72" s="216">
        <v>1000.0</v>
      </c>
      <c r="BJ72" s="216">
        <v>1000.0</v>
      </c>
      <c r="BK72" s="216">
        <v>1000.0</v>
      </c>
      <c r="BL72" s="216">
        <v>1000.0</v>
      </c>
      <c r="BM72" s="216">
        <v>1000.0</v>
      </c>
      <c r="BN72" s="216">
        <v>1000.0</v>
      </c>
      <c r="BO72" s="279">
        <v>1000.0</v>
      </c>
      <c r="BP72" s="280" t="s">
        <v>99</v>
      </c>
      <c r="BQ72" s="281" t="s">
        <v>101</v>
      </c>
      <c r="BR72" s="280" t="s">
        <v>117</v>
      </c>
      <c r="BS72" s="281" t="s">
        <v>102</v>
      </c>
    </row>
    <row r="73" ht="15.75" customHeight="1">
      <c r="A73" s="282" t="s">
        <v>87</v>
      </c>
      <c r="B73" s="282" t="s">
        <v>118</v>
      </c>
      <c r="C73" s="283">
        <f t="shared" ref="C73:AG73" si="69">SUM(C6:C41)</f>
        <v>225</v>
      </c>
      <c r="D73" s="283">
        <f t="shared" si="69"/>
        <v>0</v>
      </c>
      <c r="E73" s="284">
        <f t="shared" si="69"/>
        <v>0</v>
      </c>
      <c r="F73" s="284">
        <f t="shared" si="69"/>
        <v>0</v>
      </c>
      <c r="G73" s="284">
        <f t="shared" si="69"/>
        <v>0</v>
      </c>
      <c r="H73" s="284">
        <f t="shared" si="69"/>
        <v>0</v>
      </c>
      <c r="I73" s="284">
        <f t="shared" si="69"/>
        <v>0</v>
      </c>
      <c r="J73" s="284">
        <f t="shared" si="69"/>
        <v>0</v>
      </c>
      <c r="K73" s="284">
        <f t="shared" si="69"/>
        <v>0</v>
      </c>
      <c r="L73" s="284">
        <f t="shared" si="69"/>
        <v>0</v>
      </c>
      <c r="M73" s="284">
        <f t="shared" si="69"/>
        <v>0</v>
      </c>
      <c r="N73" s="284">
        <f t="shared" si="69"/>
        <v>0</v>
      </c>
      <c r="O73" s="284">
        <f t="shared" si="69"/>
        <v>0</v>
      </c>
      <c r="P73" s="284">
        <f t="shared" si="69"/>
        <v>0</v>
      </c>
      <c r="Q73" s="284">
        <f t="shared" si="69"/>
        <v>0</v>
      </c>
      <c r="R73" s="284">
        <f t="shared" si="69"/>
        <v>0</v>
      </c>
      <c r="S73" s="284">
        <f t="shared" si="69"/>
        <v>0</v>
      </c>
      <c r="T73" s="284">
        <f t="shared" si="69"/>
        <v>0</v>
      </c>
      <c r="U73" s="284">
        <f t="shared" si="69"/>
        <v>0</v>
      </c>
      <c r="V73" s="284">
        <f t="shared" si="69"/>
        <v>0</v>
      </c>
      <c r="W73" s="284">
        <f t="shared" si="69"/>
        <v>0</v>
      </c>
      <c r="X73" s="284">
        <f t="shared" si="69"/>
        <v>0</v>
      </c>
      <c r="Y73" s="284">
        <f t="shared" si="69"/>
        <v>0</v>
      </c>
      <c r="Z73" s="284">
        <f t="shared" si="69"/>
        <v>0</v>
      </c>
      <c r="AA73" s="284">
        <f t="shared" si="69"/>
        <v>0</v>
      </c>
      <c r="AB73" s="284">
        <f t="shared" si="69"/>
        <v>0</v>
      </c>
      <c r="AC73" s="284">
        <f t="shared" si="69"/>
        <v>0</v>
      </c>
      <c r="AD73" s="284">
        <f t="shared" si="69"/>
        <v>0</v>
      </c>
      <c r="AE73" s="284">
        <f t="shared" si="69"/>
        <v>0</v>
      </c>
      <c r="AF73" s="284">
        <f t="shared" si="69"/>
        <v>0</v>
      </c>
      <c r="AG73" s="284">
        <f t="shared" si="69"/>
        <v>0</v>
      </c>
      <c r="AH73" s="285">
        <f t="shared" ref="AH73:AH74" si="72">SUM(C73:AG73)</f>
        <v>225</v>
      </c>
      <c r="AJ73" s="286">
        <f t="shared" ref="AJ73:BO73" si="70">SUM(AJ6:AJ40)/AJ72</f>
        <v>0.22288</v>
      </c>
      <c r="AK73" s="286">
        <f t="shared" si="70"/>
        <v>0</v>
      </c>
      <c r="AL73" s="286">
        <f t="shared" si="70"/>
        <v>0</v>
      </c>
      <c r="AM73" s="286">
        <f t="shared" si="70"/>
        <v>0</v>
      </c>
      <c r="AN73" s="286">
        <f t="shared" si="70"/>
        <v>0</v>
      </c>
      <c r="AO73" s="286">
        <f t="shared" si="70"/>
        <v>0</v>
      </c>
      <c r="AP73" s="286">
        <f t="shared" si="70"/>
        <v>0</v>
      </c>
      <c r="AQ73" s="286">
        <f t="shared" si="70"/>
        <v>0</v>
      </c>
      <c r="AR73" s="286">
        <f t="shared" si="70"/>
        <v>0</v>
      </c>
      <c r="AS73" s="286">
        <f t="shared" si="70"/>
        <v>0</v>
      </c>
      <c r="AT73" s="286">
        <f t="shared" si="70"/>
        <v>0</v>
      </c>
      <c r="AU73" s="286">
        <f t="shared" si="70"/>
        <v>0</v>
      </c>
      <c r="AV73" s="286">
        <f t="shared" si="70"/>
        <v>0</v>
      </c>
      <c r="AW73" s="286">
        <f t="shared" si="70"/>
        <v>0</v>
      </c>
      <c r="AX73" s="286">
        <f t="shared" si="70"/>
        <v>0</v>
      </c>
      <c r="AY73" s="286">
        <f t="shared" si="70"/>
        <v>0</v>
      </c>
      <c r="AZ73" s="286">
        <f t="shared" si="70"/>
        <v>0</v>
      </c>
      <c r="BA73" s="286">
        <f t="shared" si="70"/>
        <v>0</v>
      </c>
      <c r="BB73" s="286">
        <f t="shared" si="70"/>
        <v>0</v>
      </c>
      <c r="BC73" s="286">
        <f t="shared" si="70"/>
        <v>0</v>
      </c>
      <c r="BD73" s="286">
        <f t="shared" si="70"/>
        <v>0</v>
      </c>
      <c r="BE73" s="287">
        <f t="shared" si="70"/>
        <v>0</v>
      </c>
      <c r="BF73" s="286">
        <f t="shared" si="70"/>
        <v>0</v>
      </c>
      <c r="BG73" s="286">
        <f t="shared" si="70"/>
        <v>0</v>
      </c>
      <c r="BH73" s="287">
        <f t="shared" si="70"/>
        <v>0</v>
      </c>
      <c r="BI73" s="287">
        <f t="shared" si="70"/>
        <v>0</v>
      </c>
      <c r="BJ73" s="287">
        <f t="shared" si="70"/>
        <v>0</v>
      </c>
      <c r="BK73" s="287">
        <f t="shared" si="70"/>
        <v>0</v>
      </c>
      <c r="BL73" s="287">
        <f t="shared" si="70"/>
        <v>0</v>
      </c>
      <c r="BM73" s="287">
        <f t="shared" si="70"/>
        <v>0</v>
      </c>
      <c r="BN73" s="287">
        <f t="shared" si="70"/>
        <v>0</v>
      </c>
      <c r="BO73" s="287">
        <f t="shared" si="70"/>
        <v>0.22288</v>
      </c>
      <c r="BP73" s="288">
        <v>36.4</v>
      </c>
      <c r="BQ73" s="289">
        <f t="shared" ref="BQ73:BQ74" si="74">BP73-BO73</f>
        <v>36.17712</v>
      </c>
      <c r="BR73" s="290">
        <f t="shared" ref="BR73:BR75" si="75">BO73/BP73</f>
        <v>0.006123076923</v>
      </c>
      <c r="BS73" s="291">
        <f t="shared" ref="BS73:BS75" si="76">BO73/BP73</f>
        <v>0.006123076923</v>
      </c>
    </row>
    <row r="74" ht="15.75" customHeight="1">
      <c r="A74" s="292" t="s">
        <v>88</v>
      </c>
      <c r="B74" s="292" t="s">
        <v>119</v>
      </c>
      <c r="C74" s="293">
        <f t="shared" ref="C74:AG74" si="71">+SUM(C42:C70)</f>
        <v>0</v>
      </c>
      <c r="D74" s="293">
        <f t="shared" si="71"/>
        <v>0</v>
      </c>
      <c r="E74" s="294">
        <f t="shared" si="71"/>
        <v>0</v>
      </c>
      <c r="F74" s="294">
        <f t="shared" si="71"/>
        <v>0</v>
      </c>
      <c r="G74" s="294">
        <f t="shared" si="71"/>
        <v>0</v>
      </c>
      <c r="H74" s="294">
        <f t="shared" si="71"/>
        <v>0</v>
      </c>
      <c r="I74" s="294">
        <f t="shared" si="71"/>
        <v>0</v>
      </c>
      <c r="J74" s="294">
        <f t="shared" si="71"/>
        <v>0</v>
      </c>
      <c r="K74" s="294">
        <f t="shared" si="71"/>
        <v>0</v>
      </c>
      <c r="L74" s="294">
        <f t="shared" si="71"/>
        <v>0</v>
      </c>
      <c r="M74" s="294">
        <f t="shared" si="71"/>
        <v>0</v>
      </c>
      <c r="N74" s="294">
        <f t="shared" si="71"/>
        <v>0</v>
      </c>
      <c r="O74" s="294">
        <f t="shared" si="71"/>
        <v>0</v>
      </c>
      <c r="P74" s="294">
        <f t="shared" si="71"/>
        <v>0</v>
      </c>
      <c r="Q74" s="294">
        <f t="shared" si="71"/>
        <v>0</v>
      </c>
      <c r="R74" s="294">
        <f t="shared" si="71"/>
        <v>0</v>
      </c>
      <c r="S74" s="294">
        <f t="shared" si="71"/>
        <v>0</v>
      </c>
      <c r="T74" s="294">
        <f t="shared" si="71"/>
        <v>0</v>
      </c>
      <c r="U74" s="294">
        <f t="shared" si="71"/>
        <v>0</v>
      </c>
      <c r="V74" s="294">
        <f t="shared" si="71"/>
        <v>0</v>
      </c>
      <c r="W74" s="294">
        <f t="shared" si="71"/>
        <v>0</v>
      </c>
      <c r="X74" s="294">
        <f t="shared" si="71"/>
        <v>0</v>
      </c>
      <c r="Y74" s="294">
        <f t="shared" si="71"/>
        <v>0</v>
      </c>
      <c r="Z74" s="294">
        <f t="shared" si="71"/>
        <v>0</v>
      </c>
      <c r="AA74" s="294">
        <f t="shared" si="71"/>
        <v>0</v>
      </c>
      <c r="AB74" s="294">
        <f t="shared" si="71"/>
        <v>0</v>
      </c>
      <c r="AC74" s="294">
        <f t="shared" si="71"/>
        <v>0</v>
      </c>
      <c r="AD74" s="294">
        <f t="shared" si="71"/>
        <v>0</v>
      </c>
      <c r="AE74" s="294">
        <f t="shared" si="71"/>
        <v>0</v>
      </c>
      <c r="AF74" s="294">
        <f t="shared" si="71"/>
        <v>0</v>
      </c>
      <c r="AG74" s="294">
        <f t="shared" si="71"/>
        <v>0</v>
      </c>
      <c r="AH74" s="295">
        <f t="shared" si="72"/>
        <v>0</v>
      </c>
      <c r="AJ74" s="296">
        <f t="shared" ref="AJ74:BO74" si="73">+SUM(AJ41:AJ69)/AJ72</f>
        <v>0</v>
      </c>
      <c r="AK74" s="296">
        <f t="shared" si="73"/>
        <v>0</v>
      </c>
      <c r="AL74" s="296">
        <f t="shared" si="73"/>
        <v>0</v>
      </c>
      <c r="AM74" s="296">
        <f t="shared" si="73"/>
        <v>0</v>
      </c>
      <c r="AN74" s="296">
        <f t="shared" si="73"/>
        <v>0</v>
      </c>
      <c r="AO74" s="296">
        <f t="shared" si="73"/>
        <v>0</v>
      </c>
      <c r="AP74" s="296">
        <f t="shared" si="73"/>
        <v>0</v>
      </c>
      <c r="AQ74" s="296">
        <f t="shared" si="73"/>
        <v>0</v>
      </c>
      <c r="AR74" s="296">
        <f t="shared" si="73"/>
        <v>0</v>
      </c>
      <c r="AS74" s="296">
        <f t="shared" si="73"/>
        <v>0</v>
      </c>
      <c r="AT74" s="296">
        <f t="shared" si="73"/>
        <v>0</v>
      </c>
      <c r="AU74" s="296">
        <f t="shared" si="73"/>
        <v>0</v>
      </c>
      <c r="AV74" s="296">
        <f t="shared" si="73"/>
        <v>0</v>
      </c>
      <c r="AW74" s="296">
        <f t="shared" si="73"/>
        <v>0</v>
      </c>
      <c r="AX74" s="296">
        <f t="shared" si="73"/>
        <v>0</v>
      </c>
      <c r="AY74" s="296">
        <f t="shared" si="73"/>
        <v>0</v>
      </c>
      <c r="AZ74" s="296">
        <f t="shared" si="73"/>
        <v>0</v>
      </c>
      <c r="BA74" s="296">
        <f t="shared" si="73"/>
        <v>0</v>
      </c>
      <c r="BB74" s="296">
        <f t="shared" si="73"/>
        <v>0</v>
      </c>
      <c r="BC74" s="296">
        <f t="shared" si="73"/>
        <v>0</v>
      </c>
      <c r="BD74" s="296">
        <f t="shared" si="73"/>
        <v>0</v>
      </c>
      <c r="BE74" s="292">
        <f t="shared" si="73"/>
        <v>0</v>
      </c>
      <c r="BF74" s="296">
        <f t="shared" si="73"/>
        <v>0</v>
      </c>
      <c r="BG74" s="296">
        <f t="shared" si="73"/>
        <v>0</v>
      </c>
      <c r="BH74" s="292">
        <f t="shared" si="73"/>
        <v>0</v>
      </c>
      <c r="BI74" s="292">
        <f t="shared" si="73"/>
        <v>0</v>
      </c>
      <c r="BJ74" s="292">
        <f t="shared" si="73"/>
        <v>0</v>
      </c>
      <c r="BK74" s="292">
        <f t="shared" si="73"/>
        <v>0</v>
      </c>
      <c r="BL74" s="292">
        <f t="shared" si="73"/>
        <v>0</v>
      </c>
      <c r="BM74" s="292">
        <f t="shared" si="73"/>
        <v>0</v>
      </c>
      <c r="BN74" s="292">
        <f t="shared" si="73"/>
        <v>0</v>
      </c>
      <c r="BO74" s="292">
        <f t="shared" si="73"/>
        <v>0</v>
      </c>
      <c r="BP74" s="297">
        <v>6.6</v>
      </c>
      <c r="BQ74" s="292">
        <f t="shared" si="74"/>
        <v>6.6</v>
      </c>
      <c r="BR74" s="298">
        <f t="shared" si="75"/>
        <v>0</v>
      </c>
      <c r="BS74" s="291">
        <f t="shared" si="76"/>
        <v>0</v>
      </c>
    </row>
    <row r="75" ht="15.75" customHeight="1">
      <c r="A75" s="299" t="s">
        <v>14</v>
      </c>
      <c r="B75" s="299"/>
      <c r="AJ75" s="299">
        <f t="shared" ref="AJ75:BQ75" si="77">SUM(AJ73:AJ74)</f>
        <v>0.22288</v>
      </c>
      <c r="AK75" s="299">
        <f t="shared" si="77"/>
        <v>0</v>
      </c>
      <c r="AL75" s="299">
        <f t="shared" si="77"/>
        <v>0</v>
      </c>
      <c r="AM75" s="299">
        <f t="shared" si="77"/>
        <v>0</v>
      </c>
      <c r="AN75" s="299">
        <f t="shared" si="77"/>
        <v>0</v>
      </c>
      <c r="AO75" s="299">
        <f t="shared" si="77"/>
        <v>0</v>
      </c>
      <c r="AP75" s="300">
        <f t="shared" si="77"/>
        <v>0</v>
      </c>
      <c r="AQ75" s="301">
        <f t="shared" si="77"/>
        <v>0</v>
      </c>
      <c r="AR75" s="299">
        <f t="shared" si="77"/>
        <v>0</v>
      </c>
      <c r="AS75" s="300">
        <f t="shared" si="77"/>
        <v>0</v>
      </c>
      <c r="AT75" s="300">
        <f t="shared" si="77"/>
        <v>0</v>
      </c>
      <c r="AU75" s="302">
        <f t="shared" si="77"/>
        <v>0</v>
      </c>
      <c r="AV75" s="300">
        <f t="shared" si="77"/>
        <v>0</v>
      </c>
      <c r="AW75" s="300">
        <f t="shared" si="77"/>
        <v>0</v>
      </c>
      <c r="AX75" s="300">
        <f t="shared" si="77"/>
        <v>0</v>
      </c>
      <c r="AY75" s="303">
        <f t="shared" si="77"/>
        <v>0</v>
      </c>
      <c r="AZ75" s="304">
        <f t="shared" si="77"/>
        <v>0</v>
      </c>
      <c r="BA75" s="302">
        <f t="shared" si="77"/>
        <v>0</v>
      </c>
      <c r="BB75" s="304">
        <f t="shared" si="77"/>
        <v>0</v>
      </c>
      <c r="BC75" s="304">
        <f t="shared" si="77"/>
        <v>0</v>
      </c>
      <c r="BD75" s="304">
        <f t="shared" si="77"/>
        <v>0</v>
      </c>
      <c r="BE75" s="304">
        <f t="shared" si="77"/>
        <v>0</v>
      </c>
      <c r="BF75" s="304">
        <f t="shared" si="77"/>
        <v>0</v>
      </c>
      <c r="BG75" s="304">
        <f t="shared" si="77"/>
        <v>0</v>
      </c>
      <c r="BH75" s="305">
        <f t="shared" si="77"/>
        <v>0</v>
      </c>
      <c r="BI75" s="302">
        <f t="shared" si="77"/>
        <v>0</v>
      </c>
      <c r="BJ75" s="304">
        <f t="shared" si="77"/>
        <v>0</v>
      </c>
      <c r="BK75" s="302">
        <f t="shared" si="77"/>
        <v>0</v>
      </c>
      <c r="BL75" s="305">
        <f t="shared" si="77"/>
        <v>0</v>
      </c>
      <c r="BM75" s="302">
        <f t="shared" si="77"/>
        <v>0</v>
      </c>
      <c r="BN75" s="306">
        <f t="shared" si="77"/>
        <v>0</v>
      </c>
      <c r="BO75" s="302">
        <f t="shared" si="77"/>
        <v>0.22288</v>
      </c>
      <c r="BP75" s="307">
        <f t="shared" si="77"/>
        <v>43</v>
      </c>
      <c r="BQ75" s="302">
        <f t="shared" si="77"/>
        <v>42.77712</v>
      </c>
      <c r="BR75" s="308">
        <f t="shared" si="75"/>
        <v>0.005183255814</v>
      </c>
      <c r="BS75" s="309">
        <f t="shared" si="76"/>
        <v>0.005183255814</v>
      </c>
    </row>
    <row r="76" ht="15.75" customHeight="1">
      <c r="A76" s="2"/>
      <c r="B76" s="2"/>
      <c r="AJ76" s="310"/>
      <c r="AK76" s="310"/>
      <c r="AL76" s="310"/>
      <c r="AM76" s="310"/>
      <c r="AN76" s="310"/>
      <c r="AO76" s="310"/>
      <c r="AP76" s="310"/>
      <c r="AQ76" s="310"/>
      <c r="AR76" s="310"/>
      <c r="AS76" s="310"/>
      <c r="AT76" s="310"/>
      <c r="AU76" s="310"/>
      <c r="AV76" s="310"/>
      <c r="AW76" s="310"/>
      <c r="BO76" s="218"/>
    </row>
    <row r="77" ht="15.75" customHeight="1">
      <c r="A77" s="2"/>
      <c r="B77" s="2"/>
      <c r="AJ77" s="310"/>
      <c r="AK77" s="310"/>
      <c r="AL77" s="310"/>
      <c r="AM77" s="310"/>
      <c r="AN77" s="310"/>
      <c r="AO77" s="310"/>
      <c r="AP77" s="310"/>
      <c r="AQ77" s="310"/>
      <c r="AR77" s="311"/>
      <c r="AS77" s="310"/>
      <c r="AT77" s="310"/>
      <c r="AU77" s="310"/>
      <c r="AV77" s="310"/>
      <c r="AW77" s="310"/>
      <c r="BI77" s="217"/>
      <c r="BJ77" s="217"/>
      <c r="BO77" s="218"/>
    </row>
    <row r="78" ht="15.75" customHeight="1">
      <c r="A78" s="2"/>
      <c r="B78" s="2"/>
      <c r="AJ78" s="310"/>
      <c r="AK78" s="310"/>
      <c r="AL78" s="310"/>
      <c r="AM78" s="310"/>
      <c r="AN78" s="310"/>
      <c r="AO78" s="310"/>
      <c r="AP78" s="310"/>
      <c r="AQ78" s="310"/>
      <c r="AR78" s="312"/>
      <c r="AS78" s="310"/>
      <c r="AW78" s="313"/>
      <c r="BO78" s="218"/>
    </row>
    <row r="79" ht="15.75" customHeight="1">
      <c r="A79" s="2"/>
      <c r="B79" s="2"/>
      <c r="AJ79" s="310"/>
      <c r="AK79" s="310"/>
      <c r="AL79" s="310"/>
      <c r="AM79" s="310"/>
      <c r="AN79" s="310"/>
      <c r="AO79" s="310"/>
      <c r="AP79" s="310"/>
      <c r="AQ79" s="310"/>
      <c r="AR79" s="311"/>
      <c r="AS79" s="310"/>
      <c r="BO79" s="218"/>
    </row>
    <row r="80" ht="15.75" customHeight="1">
      <c r="A80" s="2"/>
      <c r="B80" s="2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14"/>
      <c r="Y80" s="314"/>
      <c r="Z80" s="314"/>
      <c r="AA80" s="314"/>
      <c r="AB80" s="314"/>
      <c r="AC80" s="314"/>
      <c r="AD80" s="314"/>
      <c r="AE80" s="314"/>
      <c r="AF80" s="314"/>
      <c r="AG80" s="314"/>
      <c r="AH80" s="314"/>
      <c r="AJ80" s="310"/>
      <c r="AK80" s="310"/>
      <c r="AL80" s="310"/>
      <c r="AM80" s="310"/>
      <c r="AN80" s="310"/>
      <c r="AO80" s="310"/>
      <c r="AP80" s="310"/>
      <c r="AQ80" s="310"/>
      <c r="AS80" s="310"/>
      <c r="BO80" s="218"/>
    </row>
    <row r="81" ht="15.75" customHeight="1">
      <c r="A81" s="2"/>
      <c r="B81" s="2"/>
    </row>
    <row r="82" ht="15.75" customHeight="1">
      <c r="A82" s="2"/>
      <c r="B82" s="2"/>
    </row>
    <row r="83" ht="15.75" customHeight="1">
      <c r="A83" s="2"/>
      <c r="B83" s="2"/>
    </row>
    <row r="84" ht="15.75" customHeight="1">
      <c r="A84" s="2"/>
      <c r="B84" s="2"/>
    </row>
    <row r="85" ht="15.75" customHeight="1">
      <c r="A85" s="2"/>
      <c r="B85" s="2"/>
    </row>
    <row r="86" ht="15.75" customHeight="1">
      <c r="A86" s="2"/>
      <c r="B86" s="2"/>
    </row>
    <row r="87" ht="15.75" customHeight="1">
      <c r="A87" s="2"/>
      <c r="B87" s="2"/>
    </row>
    <row r="88" ht="15.75" customHeight="1">
      <c r="A88" s="2"/>
      <c r="B88" s="2"/>
    </row>
    <row r="89" ht="15.75" customHeight="1">
      <c r="A89" s="2"/>
      <c r="B89" s="2"/>
    </row>
    <row r="90" ht="15.75" customHeight="1">
      <c r="A90" s="2"/>
      <c r="B90" s="2"/>
    </row>
    <row r="91" ht="15.75" customHeight="1">
      <c r="A91" s="2"/>
      <c r="B91" s="2"/>
    </row>
    <row r="92" ht="15.75" customHeight="1">
      <c r="A92" s="2"/>
      <c r="B92" s="2"/>
    </row>
    <row r="93" ht="15.75" customHeight="1">
      <c r="A93" s="2"/>
      <c r="B93" s="2"/>
    </row>
    <row r="94" ht="15.75" customHeight="1">
      <c r="A94" s="2"/>
      <c r="B94" s="2"/>
    </row>
    <row r="95" ht="15.75" customHeight="1">
      <c r="A95" s="2"/>
      <c r="B95" s="2"/>
    </row>
    <row r="96" ht="15.75" customHeight="1">
      <c r="A96" s="2"/>
      <c r="B96" s="2"/>
    </row>
    <row r="97" ht="15.75" customHeight="1">
      <c r="A97" s="2"/>
      <c r="B97" s="2"/>
    </row>
    <row r="98" ht="15.75" customHeight="1">
      <c r="A98" s="2"/>
      <c r="B98" s="2"/>
    </row>
    <row r="99" ht="15.75" customHeight="1">
      <c r="A99" s="2"/>
      <c r="B99" s="2"/>
    </row>
    <row r="100" ht="15.75" customHeight="1">
      <c r="A100" s="2"/>
      <c r="B100" s="2"/>
    </row>
    <row r="101" ht="15.75" customHeight="1">
      <c r="A101" s="2"/>
      <c r="B101" s="2"/>
    </row>
    <row r="102" ht="15.75" customHeight="1">
      <c r="A102" s="2"/>
      <c r="B102" s="2"/>
    </row>
    <row r="103" ht="15.75" customHeight="1">
      <c r="A103" s="2"/>
      <c r="B103" s="2"/>
    </row>
    <row r="104" ht="15.75" customHeight="1">
      <c r="A104" s="2"/>
      <c r="B104" s="2"/>
    </row>
    <row r="105" ht="15.75" customHeight="1">
      <c r="A105" s="2"/>
      <c r="B105" s="2"/>
    </row>
    <row r="106" ht="15.75" customHeight="1">
      <c r="A106" s="2"/>
      <c r="B106" s="2"/>
    </row>
    <row r="107" ht="15.75" customHeight="1">
      <c r="A107" s="2"/>
      <c r="B107" s="2"/>
    </row>
    <row r="108" ht="15.75" customHeight="1">
      <c r="A108" s="2"/>
      <c r="B108" s="2"/>
    </row>
    <row r="109" ht="15.75" customHeight="1">
      <c r="A109" s="2"/>
      <c r="B109" s="2"/>
    </row>
    <row r="110" ht="15.75" customHeight="1">
      <c r="A110" s="2"/>
      <c r="B110" s="2"/>
    </row>
    <row r="111" ht="15.75" customHeight="1">
      <c r="A111" s="2"/>
      <c r="B111" s="2"/>
    </row>
    <row r="112" ht="15.75" customHeight="1">
      <c r="A112" s="2"/>
      <c r="B112" s="2"/>
    </row>
    <row r="113" ht="15.75" customHeight="1">
      <c r="A113" s="2"/>
      <c r="B113" s="2"/>
    </row>
    <row r="114" ht="15.75" customHeight="1">
      <c r="A114" s="2"/>
      <c r="B114" s="2"/>
    </row>
    <row r="115" ht="15.75" customHeight="1">
      <c r="A115" s="2"/>
      <c r="B115" s="2"/>
    </row>
    <row r="116" ht="15.75" customHeight="1">
      <c r="A116" s="2"/>
      <c r="B116" s="2"/>
    </row>
    <row r="117" ht="15.75" customHeight="1">
      <c r="A117" s="2"/>
      <c r="B117" s="2"/>
    </row>
    <row r="118" ht="15.75" customHeight="1">
      <c r="A118" s="2"/>
      <c r="B118" s="2"/>
    </row>
    <row r="119" ht="15.75" customHeight="1">
      <c r="A119" s="2"/>
      <c r="B119" s="2"/>
    </row>
    <row r="120" ht="15.75" customHeight="1">
      <c r="A120" s="2"/>
      <c r="B120" s="2"/>
    </row>
    <row r="121" ht="15.75" customHeight="1">
      <c r="A121" s="2"/>
      <c r="B121" s="2"/>
    </row>
    <row r="122" ht="15.75" customHeight="1">
      <c r="A122" s="2"/>
      <c r="B122" s="2"/>
    </row>
    <row r="123" ht="15.75" customHeight="1">
      <c r="A123" s="2"/>
      <c r="B123" s="2"/>
    </row>
    <row r="124" ht="15.75" customHeight="1">
      <c r="A124" s="2"/>
      <c r="B124" s="2"/>
    </row>
    <row r="125" ht="15.75" customHeight="1">
      <c r="A125" s="2"/>
      <c r="B125" s="2"/>
    </row>
    <row r="126" ht="15.75" customHeight="1">
      <c r="A126" s="2"/>
      <c r="B126" s="2"/>
    </row>
    <row r="127" ht="15.75" customHeight="1">
      <c r="A127" s="2"/>
      <c r="B127" s="2"/>
    </row>
    <row r="128" ht="15.75" customHeight="1">
      <c r="A128" s="2"/>
      <c r="B128" s="2"/>
    </row>
    <row r="129" ht="15.75" customHeight="1">
      <c r="A129" s="2"/>
      <c r="B129" s="2"/>
    </row>
    <row r="130" ht="15.75" customHeight="1">
      <c r="A130" s="2"/>
      <c r="B130" s="2"/>
    </row>
    <row r="131" ht="15.75" customHeight="1">
      <c r="A131" s="2"/>
      <c r="B131" s="2"/>
    </row>
    <row r="132" ht="15.75" customHeight="1">
      <c r="A132" s="2"/>
      <c r="B132" s="2"/>
    </row>
    <row r="133" ht="15.75" customHeight="1">
      <c r="A133" s="2"/>
      <c r="B133" s="2"/>
    </row>
    <row r="134" ht="15.75" customHeight="1">
      <c r="A134" s="2"/>
      <c r="B134" s="2"/>
    </row>
    <row r="135" ht="15.75" customHeight="1">
      <c r="A135" s="2"/>
      <c r="B135" s="2"/>
    </row>
    <row r="136" ht="15.75" customHeight="1">
      <c r="A136" s="2"/>
      <c r="B136" s="2"/>
    </row>
    <row r="137" ht="15.75" customHeight="1">
      <c r="A137" s="2"/>
      <c r="B137" s="2"/>
    </row>
    <row r="138" ht="15.75" customHeight="1">
      <c r="A138" s="2"/>
      <c r="B138" s="2"/>
    </row>
    <row r="139" ht="15.75" customHeight="1">
      <c r="A139" s="2"/>
      <c r="B139" s="2"/>
    </row>
    <row r="140" ht="15.75" customHeight="1">
      <c r="A140" s="2"/>
      <c r="B140" s="2"/>
    </row>
    <row r="141" ht="15.75" customHeight="1">
      <c r="A141" s="2"/>
      <c r="B141" s="2"/>
    </row>
    <row r="142" ht="15.75" customHeight="1">
      <c r="A142" s="2"/>
      <c r="B142" s="2"/>
    </row>
    <row r="143" ht="15.75" customHeight="1">
      <c r="A143" s="2"/>
      <c r="B143" s="2"/>
    </row>
    <row r="144" ht="15.75" customHeight="1">
      <c r="A144" s="2"/>
      <c r="B144" s="2"/>
    </row>
    <row r="145" ht="15.75" customHeight="1">
      <c r="A145" s="2"/>
      <c r="B145" s="2"/>
    </row>
    <row r="146" ht="15.75" customHeight="1">
      <c r="A146" s="2"/>
      <c r="B146" s="2"/>
    </row>
    <row r="147" ht="15.75" customHeight="1">
      <c r="A147" s="2"/>
      <c r="B147" s="2"/>
    </row>
    <row r="148" ht="15.75" customHeight="1">
      <c r="A148" s="2"/>
      <c r="B148" s="2"/>
    </row>
    <row r="149" ht="15.75" customHeight="1">
      <c r="A149" s="2"/>
      <c r="B149" s="2"/>
    </row>
    <row r="150" ht="15.75" customHeight="1">
      <c r="A150" s="2"/>
      <c r="B150" s="2"/>
    </row>
    <row r="151" ht="15.75" customHeight="1">
      <c r="A151" s="2"/>
      <c r="B151" s="2"/>
    </row>
    <row r="152" ht="15.75" customHeight="1">
      <c r="A152" s="2"/>
      <c r="B152" s="2"/>
    </row>
    <row r="153" ht="15.75" customHeight="1">
      <c r="A153" s="2"/>
      <c r="B153" s="2"/>
    </row>
    <row r="154" ht="15.75" customHeight="1">
      <c r="A154" s="2"/>
      <c r="B154" s="2"/>
    </row>
    <row r="155" ht="15.75" customHeight="1">
      <c r="A155" s="2"/>
      <c r="B155" s="2"/>
    </row>
    <row r="156" ht="15.75" customHeight="1">
      <c r="A156" s="2"/>
      <c r="B156" s="2"/>
    </row>
    <row r="157" ht="15.75" customHeight="1">
      <c r="A157" s="2"/>
      <c r="B157" s="2"/>
    </row>
    <row r="158" ht="15.75" customHeight="1">
      <c r="A158" s="2"/>
      <c r="B158" s="2"/>
    </row>
    <row r="159" ht="15.75" customHeight="1">
      <c r="A159" s="2"/>
      <c r="B159" s="2"/>
    </row>
    <row r="160" ht="15.75" customHeight="1">
      <c r="A160" s="2"/>
      <c r="B160" s="2"/>
    </row>
    <row r="161" ht="15.75" customHeight="1">
      <c r="A161" s="2"/>
      <c r="B161" s="2"/>
    </row>
    <row r="162" ht="15.75" customHeight="1">
      <c r="A162" s="2"/>
      <c r="B162" s="2"/>
    </row>
    <row r="163" ht="15.75" customHeight="1">
      <c r="A163" s="2"/>
      <c r="B163" s="2"/>
    </row>
    <row r="164" ht="15.75" customHeight="1">
      <c r="A164" s="2"/>
      <c r="B164" s="2"/>
    </row>
    <row r="165" ht="15.75" customHeight="1">
      <c r="A165" s="2"/>
      <c r="B165" s="2"/>
    </row>
    <row r="166" ht="15.75" customHeight="1">
      <c r="A166" s="2"/>
      <c r="B166" s="2"/>
    </row>
    <row r="167" ht="15.75" customHeight="1">
      <c r="A167" s="2"/>
      <c r="B167" s="2"/>
    </row>
    <row r="168" ht="15.75" customHeight="1">
      <c r="A168" s="2"/>
      <c r="B168" s="2"/>
    </row>
    <row r="169" ht="15.75" customHeight="1">
      <c r="A169" s="2"/>
      <c r="B169" s="2"/>
    </row>
    <row r="170" ht="15.75" customHeight="1">
      <c r="A170" s="2"/>
      <c r="B170" s="2"/>
    </row>
    <row r="171" ht="15.75" customHeight="1">
      <c r="A171" s="2"/>
      <c r="B171" s="2"/>
    </row>
    <row r="172" ht="15.75" customHeight="1">
      <c r="A172" s="2"/>
      <c r="B172" s="2"/>
    </row>
    <row r="173" ht="15.75" customHeight="1">
      <c r="A173" s="2"/>
      <c r="B173" s="2"/>
    </row>
    <row r="174" ht="15.75" customHeight="1">
      <c r="A174" s="2"/>
      <c r="B174" s="2"/>
    </row>
    <row r="175" ht="15.75" customHeight="1">
      <c r="A175" s="2"/>
      <c r="B175" s="2"/>
    </row>
    <row r="176" ht="15.75" customHeight="1">
      <c r="A176" s="2"/>
      <c r="B176" s="2"/>
    </row>
    <row r="177" ht="15.75" customHeight="1">
      <c r="A177" s="2"/>
      <c r="B177" s="2"/>
    </row>
    <row r="178" ht="15.75" customHeight="1">
      <c r="A178" s="2"/>
      <c r="B178" s="2"/>
    </row>
    <row r="179" ht="15.75" customHeight="1">
      <c r="A179" s="2"/>
      <c r="B179" s="2"/>
    </row>
    <row r="180" ht="15.75" customHeight="1">
      <c r="A180" s="2"/>
      <c r="B180" s="2"/>
    </row>
    <row r="181" ht="15.75" customHeight="1">
      <c r="A181" s="2"/>
      <c r="B181" s="2"/>
    </row>
    <row r="182" ht="15.75" customHeight="1">
      <c r="A182" s="2"/>
      <c r="B182" s="2"/>
    </row>
    <row r="183" ht="15.75" customHeight="1">
      <c r="A183" s="2"/>
      <c r="B183" s="2"/>
    </row>
    <row r="184" ht="15.75" customHeight="1">
      <c r="A184" s="2"/>
      <c r="B184" s="2"/>
    </row>
    <row r="185" ht="15.75" customHeight="1">
      <c r="A185" s="2"/>
      <c r="B185" s="2"/>
    </row>
    <row r="186" ht="15.75" customHeight="1">
      <c r="A186" s="2"/>
      <c r="B186" s="2"/>
    </row>
    <row r="187" ht="15.75" customHeight="1">
      <c r="A187" s="2"/>
      <c r="B187" s="2"/>
    </row>
    <row r="188" ht="15.75" customHeight="1">
      <c r="A188" s="2"/>
      <c r="B188" s="2"/>
    </row>
    <row r="189" ht="15.75" customHeight="1">
      <c r="A189" s="2"/>
      <c r="B189" s="2"/>
    </row>
    <row r="190" ht="15.75" customHeight="1">
      <c r="A190" s="2"/>
      <c r="B190" s="2"/>
    </row>
    <row r="191" ht="15.75" customHeight="1">
      <c r="A191" s="2"/>
      <c r="B191" s="2"/>
    </row>
    <row r="192" ht="15.75" customHeight="1">
      <c r="A192" s="2"/>
      <c r="B192" s="2"/>
    </row>
    <row r="193" ht="15.75" customHeight="1">
      <c r="A193" s="2"/>
      <c r="B193" s="2"/>
    </row>
    <row r="194" ht="15.75" customHeight="1">
      <c r="A194" s="2"/>
      <c r="B194" s="2"/>
    </row>
    <row r="195" ht="15.75" customHeight="1">
      <c r="A195" s="2"/>
      <c r="B195" s="2"/>
    </row>
    <row r="196" ht="15.75" customHeight="1">
      <c r="A196" s="2"/>
      <c r="B196" s="2"/>
    </row>
    <row r="197" ht="15.75" customHeight="1">
      <c r="A197" s="2"/>
      <c r="B197" s="2"/>
    </row>
    <row r="198" ht="15.75" customHeight="1">
      <c r="A198" s="2"/>
      <c r="B198" s="2"/>
    </row>
    <row r="199" ht="15.75" customHeight="1">
      <c r="A199" s="2"/>
      <c r="B199" s="2"/>
    </row>
    <row r="200" ht="15.75" customHeight="1">
      <c r="A200" s="2"/>
      <c r="B200" s="2"/>
    </row>
    <row r="201" ht="15.75" customHeight="1">
      <c r="A201" s="2"/>
      <c r="B201" s="2"/>
    </row>
    <row r="202" ht="15.75" customHeight="1">
      <c r="A202" s="2"/>
      <c r="B202" s="2"/>
    </row>
    <row r="203" ht="15.75" customHeight="1">
      <c r="A203" s="2"/>
      <c r="B203" s="2"/>
    </row>
    <row r="204" ht="15.75" customHeight="1">
      <c r="A204" s="2"/>
      <c r="B204" s="2"/>
    </row>
    <row r="205" ht="15.75" customHeight="1">
      <c r="A205" s="2"/>
      <c r="B205" s="2"/>
    </row>
    <row r="206" ht="15.75" customHeight="1">
      <c r="A206" s="2"/>
      <c r="B206" s="2"/>
    </row>
    <row r="207" ht="15.75" customHeight="1">
      <c r="A207" s="2"/>
      <c r="B207" s="2"/>
    </row>
    <row r="208" ht="15.75" customHeight="1">
      <c r="A208" s="2"/>
      <c r="B208" s="2"/>
    </row>
    <row r="209" ht="15.75" customHeight="1">
      <c r="A209" s="2"/>
      <c r="B209" s="2"/>
    </row>
    <row r="210" ht="15.75" customHeight="1">
      <c r="A210" s="2"/>
      <c r="B210" s="2"/>
    </row>
    <row r="211" ht="15.75" customHeight="1">
      <c r="A211" s="2"/>
      <c r="B211" s="2"/>
    </row>
    <row r="212" ht="15.75" customHeight="1">
      <c r="A212" s="2"/>
      <c r="B212" s="2"/>
    </row>
    <row r="213" ht="15.75" customHeight="1">
      <c r="A213" s="2"/>
      <c r="B213" s="2"/>
    </row>
    <row r="214" ht="15.75" customHeight="1">
      <c r="A214" s="2"/>
      <c r="B214" s="2"/>
    </row>
    <row r="215" ht="15.75" customHeight="1">
      <c r="A215" s="2"/>
      <c r="B215" s="2"/>
    </row>
    <row r="216" ht="15.75" customHeight="1">
      <c r="A216" s="2"/>
      <c r="B216" s="2"/>
    </row>
    <row r="217" ht="15.75" customHeight="1">
      <c r="A217" s="2"/>
      <c r="B217" s="2"/>
    </row>
    <row r="218" ht="15.75" customHeight="1">
      <c r="A218" s="2"/>
      <c r="B218" s="2"/>
    </row>
    <row r="219" ht="15.75" customHeight="1">
      <c r="A219" s="2"/>
      <c r="B219" s="2"/>
    </row>
    <row r="220" ht="15.75" customHeight="1">
      <c r="A220" s="2"/>
      <c r="B220" s="2"/>
    </row>
    <row r="221" ht="15.75" customHeight="1">
      <c r="A221" s="2"/>
      <c r="B221" s="2"/>
    </row>
    <row r="222" ht="15.75" customHeight="1">
      <c r="A222" s="2"/>
      <c r="B222" s="2"/>
    </row>
    <row r="223" ht="15.75" customHeight="1">
      <c r="A223" s="2"/>
      <c r="B223" s="2"/>
    </row>
    <row r="224" ht="15.75" customHeight="1">
      <c r="A224" s="2"/>
      <c r="B224" s="2"/>
    </row>
    <row r="225" ht="15.75" customHeight="1">
      <c r="A225" s="2"/>
      <c r="B225" s="2"/>
    </row>
    <row r="226" ht="15.75" customHeight="1">
      <c r="A226" s="2"/>
      <c r="B226" s="2"/>
    </row>
    <row r="227" ht="15.75" customHeight="1">
      <c r="A227" s="2"/>
      <c r="B227" s="2"/>
    </row>
    <row r="228" ht="15.75" customHeight="1">
      <c r="A228" s="2"/>
      <c r="B228" s="2"/>
    </row>
    <row r="229" ht="15.75" customHeight="1">
      <c r="A229" s="2"/>
      <c r="B229" s="2"/>
    </row>
    <row r="230" ht="15.75" customHeight="1">
      <c r="A230" s="2"/>
      <c r="B230" s="2"/>
    </row>
    <row r="231" ht="15.75" customHeight="1">
      <c r="A231" s="2"/>
      <c r="B231" s="2"/>
    </row>
    <row r="232" ht="15.75" customHeight="1">
      <c r="A232" s="2"/>
      <c r="B232" s="2"/>
    </row>
    <row r="233" ht="15.75" customHeight="1">
      <c r="A233" s="2"/>
      <c r="B233" s="2"/>
    </row>
    <row r="234" ht="15.75" customHeight="1">
      <c r="A234" s="2"/>
      <c r="B234" s="2"/>
    </row>
    <row r="235" ht="15.75" customHeight="1">
      <c r="A235" s="2"/>
      <c r="B235" s="2"/>
    </row>
    <row r="236" ht="15.75" customHeight="1">
      <c r="A236" s="2"/>
      <c r="B236" s="2"/>
    </row>
    <row r="237" ht="15.75" customHeight="1">
      <c r="A237" s="2"/>
      <c r="B237" s="2"/>
    </row>
    <row r="238" ht="15.75" customHeight="1">
      <c r="A238" s="2"/>
      <c r="B238" s="2"/>
    </row>
    <row r="239" ht="15.75" customHeight="1">
      <c r="A239" s="2"/>
      <c r="B239" s="2"/>
    </row>
    <row r="240" ht="15.75" customHeight="1">
      <c r="A240" s="2"/>
      <c r="B240" s="2"/>
    </row>
    <row r="241" ht="15.75" customHeight="1">
      <c r="A241" s="2"/>
      <c r="B241" s="2"/>
    </row>
    <row r="242" ht="15.75" customHeight="1">
      <c r="A242" s="2"/>
      <c r="B242" s="2"/>
    </row>
    <row r="243" ht="15.75" customHeight="1">
      <c r="A243" s="2"/>
      <c r="B243" s="2"/>
    </row>
    <row r="244" ht="15.75" customHeight="1">
      <c r="A244" s="2"/>
      <c r="B244" s="2"/>
    </row>
    <row r="245" ht="15.75" customHeight="1">
      <c r="A245" s="2"/>
      <c r="B245" s="2"/>
    </row>
    <row r="246" ht="15.75" customHeight="1">
      <c r="A246" s="2"/>
      <c r="B246" s="2"/>
    </row>
    <row r="247" ht="15.75" customHeight="1">
      <c r="A247" s="2"/>
      <c r="B247" s="2"/>
    </row>
    <row r="248" ht="15.75" customHeight="1">
      <c r="A248" s="2"/>
      <c r="B248" s="2"/>
    </row>
    <row r="249" ht="15.75" customHeight="1">
      <c r="A249" s="2"/>
      <c r="B249" s="2"/>
    </row>
    <row r="250" ht="15.75" customHeight="1">
      <c r="A250" s="2"/>
      <c r="B250" s="2"/>
    </row>
    <row r="251" ht="15.75" customHeight="1">
      <c r="A251" s="2"/>
      <c r="B251" s="2"/>
    </row>
    <row r="252" ht="15.75" customHeight="1">
      <c r="A252" s="2"/>
      <c r="B252" s="2"/>
    </row>
    <row r="253" ht="15.75" customHeight="1">
      <c r="A253" s="2"/>
      <c r="B253" s="2"/>
    </row>
    <row r="254" ht="15.75" customHeight="1">
      <c r="A254" s="2"/>
      <c r="B254" s="2"/>
    </row>
    <row r="255" ht="15.75" customHeight="1">
      <c r="A255" s="2"/>
      <c r="B255" s="2"/>
    </row>
    <row r="256" ht="15.75" customHeight="1">
      <c r="A256" s="2"/>
      <c r="B256" s="2"/>
    </row>
    <row r="257" ht="15.75" customHeight="1">
      <c r="A257" s="2"/>
      <c r="B257" s="2"/>
    </row>
    <row r="258" ht="15.75" customHeight="1">
      <c r="A258" s="2"/>
      <c r="B258" s="2"/>
    </row>
    <row r="259" ht="15.75" customHeight="1">
      <c r="A259" s="2"/>
      <c r="B259" s="2"/>
    </row>
    <row r="260" ht="15.75" customHeight="1">
      <c r="A260" s="2"/>
      <c r="B260" s="2"/>
    </row>
    <row r="261" ht="15.75" customHeight="1">
      <c r="A261" s="2"/>
      <c r="B261" s="2"/>
    </row>
    <row r="262" ht="15.75" customHeight="1">
      <c r="A262" s="2"/>
      <c r="B262" s="2"/>
    </row>
    <row r="263" ht="15.75" customHeight="1">
      <c r="A263" s="2"/>
      <c r="B263" s="2"/>
    </row>
    <row r="264" ht="15.75" customHeight="1">
      <c r="A264" s="2"/>
      <c r="B264" s="2"/>
    </row>
    <row r="265" ht="15.75" customHeight="1">
      <c r="A265" s="2"/>
      <c r="B265" s="2"/>
    </row>
    <row r="266" ht="15.75" customHeight="1">
      <c r="A266" s="2"/>
      <c r="B266" s="2"/>
    </row>
    <row r="267" ht="15.75" customHeight="1">
      <c r="A267" s="2"/>
      <c r="B267" s="2"/>
    </row>
    <row r="268" ht="15.75" customHeight="1">
      <c r="A268" s="2"/>
      <c r="B268" s="2"/>
    </row>
    <row r="269" ht="15.75" customHeight="1">
      <c r="A269" s="2"/>
      <c r="B269" s="2"/>
    </row>
    <row r="270" ht="15.75" customHeight="1">
      <c r="A270" s="2"/>
      <c r="B270" s="2"/>
    </row>
    <row r="271" ht="15.75" customHeight="1">
      <c r="A271" s="2"/>
      <c r="B271" s="2"/>
    </row>
    <row r="272" ht="15.75" customHeight="1">
      <c r="A272" s="2"/>
      <c r="B272" s="2"/>
    </row>
    <row r="273" ht="15.75" customHeight="1">
      <c r="A273" s="2"/>
      <c r="B273" s="2"/>
    </row>
    <row r="274" ht="15.75" customHeight="1">
      <c r="A274" s="2"/>
      <c r="B274" s="2"/>
    </row>
    <row r="275" ht="15.75" customHeight="1">
      <c r="A275" s="2"/>
      <c r="B275" s="2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1:B2"/>
    <mergeCell ref="AH3:AH5"/>
    <mergeCell ref="BO3:BO5"/>
  </mergeCells>
  <conditionalFormatting sqref="A29">
    <cfRule type="cellIs" dxfId="0" priority="1" operator="equal">
      <formula>"FALSE"</formula>
    </cfRule>
  </conditionalFormatting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8.0"/>
    <col customWidth="1" min="2" max="2" width="30.88"/>
    <col customWidth="1" min="3" max="3" width="5.63"/>
    <col customWidth="1" min="4" max="4" width="7.0"/>
    <col customWidth="1" min="5" max="5" width="5.38"/>
    <col customWidth="1" min="6" max="6" width="6.88"/>
    <col customWidth="1" min="7" max="7" width="6.25"/>
    <col customWidth="1" min="8" max="8" width="6.88"/>
    <col customWidth="1" min="9" max="26" width="7.63"/>
  </cols>
  <sheetData>
    <row r="1" ht="23.25" customHeight="1">
      <c r="A1" s="149"/>
      <c r="B1" s="315" t="str">
        <f>Hub!A1</f>
        <v>Aug Sale Management</v>
      </c>
      <c r="C1" s="217"/>
      <c r="D1" s="316" t="s">
        <v>120</v>
      </c>
      <c r="G1" s="217"/>
      <c r="H1" s="217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ht="25.5" customHeight="1">
      <c r="A2" s="149"/>
      <c r="B2" s="317" t="s">
        <v>121</v>
      </c>
      <c r="C2" s="318" t="s">
        <v>105</v>
      </c>
      <c r="D2" s="319" t="s">
        <v>122</v>
      </c>
      <c r="E2" s="319" t="s">
        <v>104</v>
      </c>
      <c r="F2" s="319" t="s">
        <v>106</v>
      </c>
      <c r="G2" s="319" t="s">
        <v>123</v>
      </c>
      <c r="H2" s="319" t="s">
        <v>124</v>
      </c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>
      <c r="A3" s="149"/>
      <c r="B3" s="320" t="s">
        <v>23</v>
      </c>
      <c r="C3" s="321">
        <f>Hub!M4</f>
        <v>0</v>
      </c>
      <c r="D3" s="321">
        <f>Gawadar!M4</f>
        <v>31.68</v>
      </c>
      <c r="E3" s="321">
        <f>Turbat!M4</f>
        <v>45.76</v>
      </c>
      <c r="F3" s="321">
        <f>PNGR!M4</f>
        <v>56.32</v>
      </c>
      <c r="G3" s="321">
        <f>Tump!M4</f>
        <v>66.88</v>
      </c>
      <c r="H3" s="322">
        <f t="shared" ref="H3:H69" si="1">SUM(C3:G3)</f>
        <v>200.64</v>
      </c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>
      <c r="A4" s="149"/>
      <c r="B4" s="320" t="s">
        <v>24</v>
      </c>
      <c r="C4" s="321">
        <f>Hub!M5</f>
        <v>0</v>
      </c>
      <c r="D4" s="321">
        <f>Gawadar!M5</f>
        <v>31.68</v>
      </c>
      <c r="E4" s="321">
        <f>Turbat!M5</f>
        <v>38.72</v>
      </c>
      <c r="F4" s="321">
        <f>PNGR!M5</f>
        <v>126.72</v>
      </c>
      <c r="G4" s="321">
        <f>Tump!M5</f>
        <v>137.28</v>
      </c>
      <c r="H4" s="322">
        <f t="shared" si="1"/>
        <v>334.4</v>
      </c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>
      <c r="A5" s="149"/>
      <c r="B5" s="320" t="s">
        <v>25</v>
      </c>
      <c r="C5" s="321">
        <f>Hub!M6</f>
        <v>0</v>
      </c>
      <c r="D5" s="321">
        <f>Gawadar!M6</f>
        <v>31.68</v>
      </c>
      <c r="E5" s="321">
        <f>Turbat!M6</f>
        <v>31.68</v>
      </c>
      <c r="F5" s="321">
        <f>PNGR!M6</f>
        <v>63.36</v>
      </c>
      <c r="G5" s="321">
        <f>Tump!M6</f>
        <v>66.88</v>
      </c>
      <c r="H5" s="322">
        <f t="shared" si="1"/>
        <v>193.6</v>
      </c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</row>
    <row r="6">
      <c r="A6" s="149"/>
      <c r="B6" s="320" t="s">
        <v>26</v>
      </c>
      <c r="C6" s="321">
        <f>Hub!M7</f>
        <v>0</v>
      </c>
      <c r="D6" s="321">
        <f>Gawadar!M7</f>
        <v>0</v>
      </c>
      <c r="E6" s="321">
        <f>Turbat!M7</f>
        <v>0</v>
      </c>
      <c r="F6" s="321">
        <f>PNGR!M7</f>
        <v>0</v>
      </c>
      <c r="G6" s="321">
        <f>Tump!M7</f>
        <v>0</v>
      </c>
      <c r="H6" s="322">
        <f t="shared" si="1"/>
        <v>0</v>
      </c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</row>
    <row r="7">
      <c r="A7" s="149"/>
      <c r="B7" s="320" t="s">
        <v>27</v>
      </c>
      <c r="C7" s="321">
        <f>Hub!M8</f>
        <v>0</v>
      </c>
      <c r="D7" s="321">
        <f>Gawadar!M8</f>
        <v>0</v>
      </c>
      <c r="E7" s="321">
        <f>Turbat!M8</f>
        <v>0</v>
      </c>
      <c r="F7" s="321">
        <f>PNGR!M8</f>
        <v>0</v>
      </c>
      <c r="G7" s="321">
        <f>Tump!M8</f>
        <v>0</v>
      </c>
      <c r="H7" s="322">
        <f t="shared" si="1"/>
        <v>0</v>
      </c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</row>
    <row r="8">
      <c r="A8" s="149"/>
      <c r="B8" s="323" t="s">
        <v>28</v>
      </c>
      <c r="C8" s="321">
        <f>Hub!M9</f>
        <v>0</v>
      </c>
      <c r="D8" s="321">
        <f>Gawadar!M9</f>
        <v>96</v>
      </c>
      <c r="E8" s="321">
        <f>Turbat!M9</f>
        <v>48</v>
      </c>
      <c r="F8" s="321">
        <f>PNGR!M9</f>
        <v>108</v>
      </c>
      <c r="G8" s="321">
        <f>Tump!M9</f>
        <v>114</v>
      </c>
      <c r="H8" s="322">
        <f t="shared" si="1"/>
        <v>366</v>
      </c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</row>
    <row r="9">
      <c r="A9" s="149"/>
      <c r="B9" s="323" t="s">
        <v>29</v>
      </c>
      <c r="C9" s="321">
        <f>Hub!M10</f>
        <v>0</v>
      </c>
      <c r="D9" s="321">
        <f>Gawadar!M10</f>
        <v>54</v>
      </c>
      <c r="E9" s="321">
        <f>Turbat!M10</f>
        <v>48</v>
      </c>
      <c r="F9" s="321">
        <f>PNGR!M10</f>
        <v>108</v>
      </c>
      <c r="G9" s="321">
        <f>Tump!M10</f>
        <v>114</v>
      </c>
      <c r="H9" s="322">
        <f t="shared" si="1"/>
        <v>324</v>
      </c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</row>
    <row r="10">
      <c r="A10" s="149"/>
      <c r="B10" s="323" t="s">
        <v>30</v>
      </c>
      <c r="C10" s="321">
        <f>Hub!M11</f>
        <v>0</v>
      </c>
      <c r="D10" s="321">
        <f>Gawadar!M11</f>
        <v>96</v>
      </c>
      <c r="E10" s="321">
        <f>Turbat!M11</f>
        <v>60</v>
      </c>
      <c r="F10" s="321">
        <f>PNGR!M11</f>
        <v>96</v>
      </c>
      <c r="G10" s="321">
        <f>Tump!M11</f>
        <v>114</v>
      </c>
      <c r="H10" s="322">
        <f t="shared" si="1"/>
        <v>366</v>
      </c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</row>
    <row r="11">
      <c r="A11" s="149"/>
      <c r="B11" s="323" t="s">
        <v>31</v>
      </c>
      <c r="C11" s="321">
        <f>Hub!M12</f>
        <v>0</v>
      </c>
      <c r="D11" s="321">
        <f>Gawadar!M12</f>
        <v>0</v>
      </c>
      <c r="E11" s="321">
        <f>Turbat!M12</f>
        <v>0</v>
      </c>
      <c r="F11" s="321">
        <f>PNGR!M12</f>
        <v>0</v>
      </c>
      <c r="G11" s="321">
        <f>Tump!M12</f>
        <v>0</v>
      </c>
      <c r="H11" s="322">
        <f t="shared" si="1"/>
        <v>0</v>
      </c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</row>
    <row r="12">
      <c r="A12" s="149"/>
      <c r="B12" s="323" t="s">
        <v>32</v>
      </c>
      <c r="C12" s="321">
        <f>Hub!M13</f>
        <v>0</v>
      </c>
      <c r="D12" s="321">
        <f>Gawadar!M13</f>
        <v>0</v>
      </c>
      <c r="E12" s="321">
        <f>Turbat!M13</f>
        <v>0</v>
      </c>
      <c r="F12" s="321">
        <f>PNGR!M13</f>
        <v>0</v>
      </c>
      <c r="G12" s="321">
        <f>Tump!M13</f>
        <v>0</v>
      </c>
      <c r="H12" s="322">
        <f t="shared" si="1"/>
        <v>0</v>
      </c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</row>
    <row r="13">
      <c r="A13" s="149"/>
      <c r="B13" s="324" t="s">
        <v>33</v>
      </c>
      <c r="C13" s="321">
        <f>Hub!M14</f>
        <v>0</v>
      </c>
      <c r="D13" s="321">
        <f>Gawadar!M14</f>
        <v>0</v>
      </c>
      <c r="E13" s="321">
        <f>Turbat!M14</f>
        <v>0</v>
      </c>
      <c r="F13" s="321">
        <f>PNGR!M14</f>
        <v>0</v>
      </c>
      <c r="G13" s="321">
        <f>Tump!M14</f>
        <v>0</v>
      </c>
      <c r="H13" s="322">
        <f t="shared" si="1"/>
        <v>0</v>
      </c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</row>
    <row r="14">
      <c r="A14" s="149"/>
      <c r="B14" s="324" t="s">
        <v>34</v>
      </c>
      <c r="C14" s="321">
        <f>Hub!M15</f>
        <v>0</v>
      </c>
      <c r="D14" s="321">
        <f>Gawadar!M15</f>
        <v>0</v>
      </c>
      <c r="E14" s="321">
        <f>Turbat!M15</f>
        <v>0</v>
      </c>
      <c r="F14" s="321">
        <f>PNGR!M15</f>
        <v>0</v>
      </c>
      <c r="G14" s="321">
        <f>Tump!M15</f>
        <v>0</v>
      </c>
      <c r="H14" s="322">
        <f t="shared" si="1"/>
        <v>0</v>
      </c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</row>
    <row r="15">
      <c r="A15" s="149"/>
      <c r="B15" s="324" t="s">
        <v>35</v>
      </c>
      <c r="C15" s="321">
        <f>Hub!M16</f>
        <v>0</v>
      </c>
      <c r="D15" s="321">
        <f>Gawadar!M16</f>
        <v>0</v>
      </c>
      <c r="E15" s="321">
        <f>Turbat!M16</f>
        <v>0</v>
      </c>
      <c r="F15" s="321">
        <f>PNGR!M16</f>
        <v>0</v>
      </c>
      <c r="G15" s="321">
        <f>Tump!M16</f>
        <v>0</v>
      </c>
      <c r="H15" s="322">
        <f t="shared" si="1"/>
        <v>0</v>
      </c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</row>
    <row r="16">
      <c r="A16" s="149"/>
      <c r="B16" s="324" t="s">
        <v>36</v>
      </c>
      <c r="C16" s="321">
        <f>Hub!M17</f>
        <v>0</v>
      </c>
      <c r="D16" s="321">
        <f>Gawadar!M17</f>
        <v>0</v>
      </c>
      <c r="E16" s="321">
        <f>Turbat!M17</f>
        <v>0</v>
      </c>
      <c r="F16" s="321">
        <f>PNGR!M17</f>
        <v>0</v>
      </c>
      <c r="G16" s="321">
        <f>Tump!M17</f>
        <v>0</v>
      </c>
      <c r="H16" s="322">
        <f t="shared" si="1"/>
        <v>0</v>
      </c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</row>
    <row r="17">
      <c r="A17" s="149"/>
      <c r="B17" s="324" t="s">
        <v>37</v>
      </c>
      <c r="C17" s="321">
        <f>Hub!M18</f>
        <v>0</v>
      </c>
      <c r="D17" s="321">
        <f>Gawadar!M18</f>
        <v>0</v>
      </c>
      <c r="E17" s="321">
        <f>Turbat!M18</f>
        <v>0</v>
      </c>
      <c r="F17" s="321">
        <f>PNGR!M18</f>
        <v>0</v>
      </c>
      <c r="G17" s="321">
        <f>Tump!M18</f>
        <v>0</v>
      </c>
      <c r="H17" s="322">
        <f t="shared" si="1"/>
        <v>0</v>
      </c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</row>
    <row r="18">
      <c r="A18" s="149"/>
      <c r="B18" s="325" t="s">
        <v>38</v>
      </c>
      <c r="C18" s="321">
        <f>Hub!M19</f>
        <v>0</v>
      </c>
      <c r="D18" s="321">
        <f>Gawadar!M19</f>
        <v>0</v>
      </c>
      <c r="E18" s="321">
        <f>Turbat!M19</f>
        <v>0</v>
      </c>
      <c r="F18" s="321">
        <f>PNGR!M19</f>
        <v>0</v>
      </c>
      <c r="G18" s="321">
        <f>Tump!M19</f>
        <v>0</v>
      </c>
      <c r="H18" s="322">
        <f t="shared" si="1"/>
        <v>0</v>
      </c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</row>
    <row r="19">
      <c r="A19" s="149"/>
      <c r="B19" s="325" t="s">
        <v>39</v>
      </c>
      <c r="C19" s="321">
        <f>Hub!M20</f>
        <v>0</v>
      </c>
      <c r="D19" s="321">
        <f>Gawadar!M20</f>
        <v>0</v>
      </c>
      <c r="E19" s="321">
        <f>Turbat!M20</f>
        <v>0</v>
      </c>
      <c r="F19" s="321">
        <f>PNGR!M20</f>
        <v>0</v>
      </c>
      <c r="G19" s="321">
        <f>Tump!M20</f>
        <v>0</v>
      </c>
      <c r="H19" s="322">
        <f t="shared" si="1"/>
        <v>0</v>
      </c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</row>
    <row r="20">
      <c r="A20" s="326"/>
      <c r="B20" s="325" t="s">
        <v>40</v>
      </c>
      <c r="C20" s="321">
        <f>Hub!M21</f>
        <v>0</v>
      </c>
      <c r="D20" s="321">
        <f>Gawadar!M21</f>
        <v>0</v>
      </c>
      <c r="E20" s="321">
        <f>Turbat!M21</f>
        <v>0</v>
      </c>
      <c r="F20" s="321">
        <f>PNGR!M21</f>
        <v>0</v>
      </c>
      <c r="G20" s="321">
        <f>Tump!M21</f>
        <v>0</v>
      </c>
      <c r="H20" s="322">
        <f t="shared" si="1"/>
        <v>0</v>
      </c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</row>
    <row r="21" ht="15.75" customHeight="1">
      <c r="A21" s="326"/>
      <c r="B21" s="325" t="s">
        <v>41</v>
      </c>
      <c r="C21" s="321">
        <f>Hub!M22</f>
        <v>0</v>
      </c>
      <c r="D21" s="321">
        <f>Gawadar!M22</f>
        <v>0</v>
      </c>
      <c r="E21" s="321">
        <f>Turbat!M22</f>
        <v>0</v>
      </c>
      <c r="F21" s="321">
        <f>PNGR!M22</f>
        <v>0</v>
      </c>
      <c r="G21" s="321">
        <f>Tump!M22</f>
        <v>0</v>
      </c>
      <c r="H21" s="322">
        <f t="shared" si="1"/>
        <v>0</v>
      </c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</row>
    <row r="22" ht="15.75" customHeight="1">
      <c r="A22" s="326"/>
      <c r="B22" s="325" t="s">
        <v>42</v>
      </c>
      <c r="C22" s="321">
        <f>Hub!M23</f>
        <v>0</v>
      </c>
      <c r="D22" s="321">
        <f>Gawadar!M23</f>
        <v>0</v>
      </c>
      <c r="E22" s="321">
        <f>Turbat!M23</f>
        <v>0</v>
      </c>
      <c r="F22" s="321">
        <f>PNGR!M23</f>
        <v>0</v>
      </c>
      <c r="G22" s="321">
        <f>Tump!M23</f>
        <v>0</v>
      </c>
      <c r="H22" s="322">
        <f t="shared" si="1"/>
        <v>0</v>
      </c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</row>
    <row r="23" ht="15.75" customHeight="1">
      <c r="A23" s="326"/>
      <c r="B23" s="327" t="s">
        <v>43</v>
      </c>
      <c r="C23" s="321">
        <f>Hub!M24</f>
        <v>0</v>
      </c>
      <c r="D23" s="321">
        <f>Gawadar!M24</f>
        <v>0</v>
      </c>
      <c r="E23" s="321">
        <f>Turbat!M24</f>
        <v>0</v>
      </c>
      <c r="F23" s="321">
        <f>PNGR!M24</f>
        <v>0</v>
      </c>
      <c r="G23" s="321">
        <f>Tump!M24</f>
        <v>0</v>
      </c>
      <c r="H23" s="322">
        <f t="shared" si="1"/>
        <v>0</v>
      </c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</row>
    <row r="24" ht="15.75" customHeight="1">
      <c r="A24" s="326"/>
      <c r="B24" s="327" t="s">
        <v>44</v>
      </c>
      <c r="C24" s="321">
        <f>Hub!M25</f>
        <v>0</v>
      </c>
      <c r="D24" s="321">
        <f>Gawadar!M25</f>
        <v>0</v>
      </c>
      <c r="E24" s="321">
        <f>Turbat!M25</f>
        <v>0</v>
      </c>
      <c r="F24" s="321">
        <f>PNGR!M25</f>
        <v>0</v>
      </c>
      <c r="G24" s="321">
        <f>Tump!M25</f>
        <v>0</v>
      </c>
      <c r="H24" s="322">
        <f t="shared" si="1"/>
        <v>0</v>
      </c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</row>
    <row r="25" ht="15.75" customHeight="1">
      <c r="A25" s="326"/>
      <c r="B25" s="327" t="s">
        <v>45</v>
      </c>
      <c r="C25" s="321">
        <f>Hub!M26</f>
        <v>0</v>
      </c>
      <c r="D25" s="321">
        <f>Gawadar!M26</f>
        <v>0</v>
      </c>
      <c r="E25" s="321">
        <f>Turbat!M26</f>
        <v>0</v>
      </c>
      <c r="F25" s="321">
        <f>PNGR!M26</f>
        <v>0</v>
      </c>
      <c r="G25" s="321">
        <f>Tump!M26</f>
        <v>0</v>
      </c>
      <c r="H25" s="322">
        <f t="shared" si="1"/>
        <v>0</v>
      </c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</row>
    <row r="26" ht="15.75" customHeight="1">
      <c r="A26" s="326"/>
      <c r="B26" s="327" t="s">
        <v>46</v>
      </c>
      <c r="C26" s="321">
        <f>Hub!M27</f>
        <v>0</v>
      </c>
      <c r="D26" s="321">
        <f>Gawadar!M27</f>
        <v>0</v>
      </c>
      <c r="E26" s="321">
        <f>Turbat!M27</f>
        <v>0</v>
      </c>
      <c r="F26" s="321">
        <f>PNGR!M27</f>
        <v>0</v>
      </c>
      <c r="G26" s="321">
        <f>Tump!M27</f>
        <v>0</v>
      </c>
      <c r="H26" s="322">
        <f t="shared" si="1"/>
        <v>0</v>
      </c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</row>
    <row r="27" ht="15.75" customHeight="1">
      <c r="A27" s="326"/>
      <c r="B27" s="328" t="s">
        <v>47</v>
      </c>
      <c r="C27" s="321">
        <f>Hub!M28</f>
        <v>0</v>
      </c>
      <c r="D27" s="321">
        <f>Gawadar!M28</f>
        <v>0</v>
      </c>
      <c r="E27" s="321">
        <f>Turbat!M28</f>
        <v>0</v>
      </c>
      <c r="F27" s="321">
        <f>PNGR!M28</f>
        <v>0</v>
      </c>
      <c r="G27" s="321">
        <f>Tump!M28</f>
        <v>0</v>
      </c>
      <c r="H27" s="322">
        <f t="shared" si="1"/>
        <v>0</v>
      </c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</row>
    <row r="28" ht="15.75" customHeight="1">
      <c r="A28" s="326"/>
      <c r="B28" s="328" t="s">
        <v>48</v>
      </c>
      <c r="C28" s="321">
        <f>Hub!M29</f>
        <v>0</v>
      </c>
      <c r="D28" s="321">
        <f>Gawadar!M29</f>
        <v>0</v>
      </c>
      <c r="E28" s="321">
        <f>Turbat!M29</f>
        <v>0</v>
      </c>
      <c r="F28" s="321">
        <f>PNGR!M29</f>
        <v>0</v>
      </c>
      <c r="G28" s="321">
        <f>Tump!M29</f>
        <v>0</v>
      </c>
      <c r="H28" s="322">
        <f t="shared" si="1"/>
        <v>0</v>
      </c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</row>
    <row r="29" ht="15.75" customHeight="1">
      <c r="A29" s="326"/>
      <c r="B29" s="328" t="s">
        <v>49</v>
      </c>
      <c r="C29" s="321">
        <f>Hub!M30</f>
        <v>0</v>
      </c>
      <c r="D29" s="321">
        <f>Gawadar!M30</f>
        <v>0</v>
      </c>
      <c r="E29" s="321">
        <f>Turbat!M30</f>
        <v>0</v>
      </c>
      <c r="F29" s="321">
        <f>PNGR!M30</f>
        <v>0</v>
      </c>
      <c r="G29" s="321">
        <f>Tump!M30</f>
        <v>0</v>
      </c>
      <c r="H29" s="322">
        <f t="shared" si="1"/>
        <v>0</v>
      </c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</row>
    <row r="30" ht="15.75" customHeight="1">
      <c r="A30" s="326"/>
      <c r="B30" s="329" t="s">
        <v>50</v>
      </c>
      <c r="C30" s="321">
        <f>Hub!M31</f>
        <v>0</v>
      </c>
      <c r="D30" s="321">
        <f>Gawadar!M31</f>
        <v>0</v>
      </c>
      <c r="E30" s="321">
        <f>Turbat!M31</f>
        <v>0</v>
      </c>
      <c r="F30" s="321">
        <f>PNGR!M31</f>
        <v>0</v>
      </c>
      <c r="G30" s="321">
        <f>Tump!M31</f>
        <v>0</v>
      </c>
      <c r="H30" s="322">
        <f t="shared" si="1"/>
        <v>0</v>
      </c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</row>
    <row r="31" ht="15.75" customHeight="1">
      <c r="A31" s="326"/>
      <c r="B31" s="328" t="s">
        <v>51</v>
      </c>
      <c r="C31" s="321">
        <f>Hub!M32</f>
        <v>0</v>
      </c>
      <c r="D31" s="321">
        <f>Gawadar!M32</f>
        <v>0</v>
      </c>
      <c r="E31" s="321">
        <f>Turbat!M32</f>
        <v>0</v>
      </c>
      <c r="F31" s="321">
        <f>PNGR!M32</f>
        <v>0</v>
      </c>
      <c r="G31" s="321">
        <f>Tump!M32</f>
        <v>0</v>
      </c>
      <c r="H31" s="322">
        <f t="shared" si="1"/>
        <v>0</v>
      </c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</row>
    <row r="32" ht="15.75" customHeight="1">
      <c r="A32" s="326"/>
      <c r="B32" s="328" t="s">
        <v>52</v>
      </c>
      <c r="C32" s="321">
        <f>Hub!M33</f>
        <v>0</v>
      </c>
      <c r="D32" s="321">
        <f>Gawadar!M33</f>
        <v>0</v>
      </c>
      <c r="E32" s="321">
        <f>Turbat!M33</f>
        <v>0</v>
      </c>
      <c r="F32" s="321">
        <f>PNGR!M33</f>
        <v>0</v>
      </c>
      <c r="G32" s="321">
        <f>Tump!M33</f>
        <v>0</v>
      </c>
      <c r="H32" s="322">
        <f t="shared" si="1"/>
        <v>0</v>
      </c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</row>
    <row r="33" ht="15.75" customHeight="1">
      <c r="A33" s="326"/>
      <c r="B33" s="328" t="s">
        <v>53</v>
      </c>
      <c r="C33" s="321">
        <f>Hub!M34</f>
        <v>0</v>
      </c>
      <c r="D33" s="321">
        <f>Gawadar!M34</f>
        <v>0</v>
      </c>
      <c r="E33" s="321">
        <f>Turbat!M34</f>
        <v>0</v>
      </c>
      <c r="F33" s="321">
        <f>PNGR!M34</f>
        <v>0</v>
      </c>
      <c r="G33" s="321">
        <f>Tump!M34</f>
        <v>0</v>
      </c>
      <c r="H33" s="322">
        <f t="shared" si="1"/>
        <v>0</v>
      </c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</row>
    <row r="34" ht="15.75" customHeight="1">
      <c r="A34" s="326"/>
      <c r="B34" s="329" t="s">
        <v>54</v>
      </c>
      <c r="C34" s="321">
        <f>Hub!M35</f>
        <v>0</v>
      </c>
      <c r="D34" s="321">
        <f>Gawadar!M35</f>
        <v>0</v>
      </c>
      <c r="E34" s="321">
        <f>Turbat!M35</f>
        <v>0</v>
      </c>
      <c r="F34" s="321">
        <f>PNGR!M35</f>
        <v>0</v>
      </c>
      <c r="G34" s="321">
        <f>Tump!M35</f>
        <v>0</v>
      </c>
      <c r="H34" s="322">
        <f t="shared" si="1"/>
        <v>0</v>
      </c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</row>
    <row r="35" ht="15.75" customHeight="1">
      <c r="A35" s="326"/>
      <c r="B35" s="320" t="s">
        <v>55</v>
      </c>
      <c r="C35" s="321">
        <f>Hub!M36</f>
        <v>0</v>
      </c>
      <c r="D35" s="321">
        <f>Gawadar!M36</f>
        <v>0</v>
      </c>
      <c r="E35" s="321">
        <f>Turbat!M36</f>
        <v>0</v>
      </c>
      <c r="F35" s="321">
        <f>PNGR!M36</f>
        <v>0</v>
      </c>
      <c r="G35" s="321">
        <f>Tump!M36</f>
        <v>0</v>
      </c>
      <c r="H35" s="322">
        <f t="shared" si="1"/>
        <v>0</v>
      </c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</row>
    <row r="36" ht="15.75" customHeight="1">
      <c r="A36" s="326"/>
      <c r="B36" s="320" t="s">
        <v>56</v>
      </c>
      <c r="C36" s="321">
        <f>Hub!M37</f>
        <v>0</v>
      </c>
      <c r="D36" s="321">
        <f>Gawadar!M37</f>
        <v>0</v>
      </c>
      <c r="E36" s="321">
        <f>Turbat!M37</f>
        <v>0</v>
      </c>
      <c r="F36" s="321">
        <f>PNGR!M37</f>
        <v>0</v>
      </c>
      <c r="G36" s="321">
        <f>Tump!M37</f>
        <v>0</v>
      </c>
      <c r="H36" s="322">
        <f t="shared" si="1"/>
        <v>0</v>
      </c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</row>
    <row r="37" ht="15.75" customHeight="1">
      <c r="A37" s="149"/>
      <c r="B37" s="320" t="s">
        <v>57</v>
      </c>
      <c r="C37" s="321">
        <f>Hub!M38</f>
        <v>0</v>
      </c>
      <c r="D37" s="321">
        <f>Gawadar!M38</f>
        <v>0</v>
      </c>
      <c r="E37" s="321">
        <f>Turbat!M38</f>
        <v>0</v>
      </c>
      <c r="F37" s="321">
        <f>PNGR!M38</f>
        <v>0</v>
      </c>
      <c r="G37" s="321">
        <f>Tump!M38</f>
        <v>0</v>
      </c>
      <c r="H37" s="322">
        <f t="shared" si="1"/>
        <v>0</v>
      </c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</row>
    <row r="38" ht="15.75" customHeight="1">
      <c r="A38" s="149"/>
      <c r="B38" s="320" t="s">
        <v>58</v>
      </c>
      <c r="C38" s="321">
        <f>Hub!M39</f>
        <v>0</v>
      </c>
      <c r="D38" s="321">
        <f>Gawadar!M39</f>
        <v>0</v>
      </c>
      <c r="E38" s="321">
        <f>Turbat!M39</f>
        <v>0</v>
      </c>
      <c r="F38" s="321">
        <f>PNGR!M39</f>
        <v>0</v>
      </c>
      <c r="G38" s="321">
        <f>Tump!M39</f>
        <v>0</v>
      </c>
      <c r="H38" s="322">
        <f t="shared" si="1"/>
        <v>0</v>
      </c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</row>
    <row r="39" ht="15.75" customHeight="1">
      <c r="A39" s="149"/>
      <c r="B39" s="320" t="s">
        <v>59</v>
      </c>
      <c r="C39" s="321">
        <f>Hub!M40</f>
        <v>0</v>
      </c>
      <c r="D39" s="321">
        <f>Gawadar!M40</f>
        <v>0</v>
      </c>
      <c r="E39" s="321">
        <f>Turbat!M40</f>
        <v>0</v>
      </c>
      <c r="F39" s="321">
        <f>PNGR!M40</f>
        <v>0</v>
      </c>
      <c r="G39" s="321">
        <f>Tump!M40</f>
        <v>0</v>
      </c>
      <c r="H39" s="322">
        <f t="shared" si="1"/>
        <v>0</v>
      </c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</row>
    <row r="40" ht="15.75" customHeight="1">
      <c r="A40" s="149"/>
      <c r="B40" s="320" t="s">
        <v>60</v>
      </c>
      <c r="C40" s="321">
        <f>Hub!M41</f>
        <v>0</v>
      </c>
      <c r="D40" s="321">
        <f>Gawadar!M41</f>
        <v>0</v>
      </c>
      <c r="E40" s="321">
        <f>Turbat!M41</f>
        <v>0</v>
      </c>
      <c r="F40" s="321">
        <f>PNGR!M41</f>
        <v>0</v>
      </c>
      <c r="G40" s="321">
        <f>Tump!M41</f>
        <v>0</v>
      </c>
      <c r="H40" s="322">
        <f t="shared" si="1"/>
        <v>0</v>
      </c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</row>
    <row r="41" ht="15.75" customHeight="1">
      <c r="A41" s="149"/>
      <c r="B41" s="320" t="s">
        <v>61</v>
      </c>
      <c r="C41" s="321">
        <f>Hub!M42</f>
        <v>0</v>
      </c>
      <c r="D41" s="321">
        <f>Gawadar!M42</f>
        <v>0</v>
      </c>
      <c r="E41" s="321">
        <f>Turbat!M42</f>
        <v>0</v>
      </c>
      <c r="F41" s="321">
        <f>PNGR!M42</f>
        <v>0</v>
      </c>
      <c r="G41" s="321">
        <f>Tump!M42</f>
        <v>0</v>
      </c>
      <c r="H41" s="322">
        <f t="shared" si="1"/>
        <v>0</v>
      </c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</row>
    <row r="42" ht="15.75" customHeight="1">
      <c r="A42" s="149"/>
      <c r="B42" s="330" t="s">
        <v>62</v>
      </c>
      <c r="C42" s="321">
        <f>Hub!M43</f>
        <v>0</v>
      </c>
      <c r="D42" s="321">
        <f>Gawadar!M43</f>
        <v>0</v>
      </c>
      <c r="E42" s="321">
        <f>Turbat!M43</f>
        <v>0</v>
      </c>
      <c r="F42" s="321">
        <f>PNGR!M43</f>
        <v>0</v>
      </c>
      <c r="G42" s="321">
        <f>Tump!M43</f>
        <v>0</v>
      </c>
      <c r="H42" s="322">
        <f t="shared" si="1"/>
        <v>0</v>
      </c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</row>
    <row r="43" ht="15.75" customHeight="1">
      <c r="A43" s="149"/>
      <c r="B43" s="320" t="s">
        <v>63</v>
      </c>
      <c r="C43" s="321">
        <f>Hub!M44</f>
        <v>0</v>
      </c>
      <c r="D43" s="321">
        <f>Gawadar!M44</f>
        <v>0</v>
      </c>
      <c r="E43" s="321">
        <f>Turbat!M44</f>
        <v>0</v>
      </c>
      <c r="F43" s="321">
        <f>PNGR!M44</f>
        <v>0</v>
      </c>
      <c r="G43" s="321">
        <f>Tump!M44</f>
        <v>0</v>
      </c>
      <c r="H43" s="322">
        <f t="shared" si="1"/>
        <v>0</v>
      </c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</row>
    <row r="44" ht="15.75" customHeight="1">
      <c r="A44" s="149"/>
      <c r="B44" s="320" t="s">
        <v>64</v>
      </c>
      <c r="C44" s="321">
        <f>Hub!M45</f>
        <v>0</v>
      </c>
      <c r="D44" s="321">
        <f>Gawadar!M45</f>
        <v>0</v>
      </c>
      <c r="E44" s="321">
        <f>Turbat!M45</f>
        <v>0</v>
      </c>
      <c r="F44" s="321">
        <f>PNGR!M45</f>
        <v>0</v>
      </c>
      <c r="G44" s="321">
        <f>Tump!M45</f>
        <v>0</v>
      </c>
      <c r="H44" s="322">
        <f t="shared" si="1"/>
        <v>0</v>
      </c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</row>
    <row r="45" ht="15.75" customHeight="1">
      <c r="A45" s="149"/>
      <c r="B45" s="330" t="s">
        <v>65</v>
      </c>
      <c r="C45" s="321">
        <f>Hub!M46</f>
        <v>0</v>
      </c>
      <c r="D45" s="321">
        <f>Gawadar!M46</f>
        <v>0</v>
      </c>
      <c r="E45" s="321">
        <f>Turbat!M46</f>
        <v>0</v>
      </c>
      <c r="F45" s="321">
        <f>PNGR!M46</f>
        <v>0</v>
      </c>
      <c r="G45" s="321">
        <f>Tump!M46</f>
        <v>0</v>
      </c>
      <c r="H45" s="322">
        <f t="shared" si="1"/>
        <v>0</v>
      </c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</row>
    <row r="46" ht="15.75" customHeight="1">
      <c r="A46" s="149"/>
      <c r="B46" s="320" t="s">
        <v>66</v>
      </c>
      <c r="C46" s="321">
        <f>Hub!M47</f>
        <v>0</v>
      </c>
      <c r="D46" s="321">
        <f>Gawadar!M47</f>
        <v>0</v>
      </c>
      <c r="E46" s="321">
        <f>Turbat!M47</f>
        <v>0</v>
      </c>
      <c r="F46" s="321">
        <f>PNGR!M47</f>
        <v>0</v>
      </c>
      <c r="G46" s="321">
        <f>Tump!M47</f>
        <v>0</v>
      </c>
      <c r="H46" s="322">
        <f t="shared" si="1"/>
        <v>0</v>
      </c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</row>
    <row r="47" ht="15.75" customHeight="1">
      <c r="A47" s="149"/>
      <c r="B47" s="320" t="s">
        <v>67</v>
      </c>
      <c r="C47" s="321">
        <f>Hub!M48</f>
        <v>0</v>
      </c>
      <c r="D47" s="321">
        <f>Gawadar!M48</f>
        <v>0</v>
      </c>
      <c r="E47" s="321">
        <f>Turbat!M48</f>
        <v>0</v>
      </c>
      <c r="F47" s="321">
        <f>PNGR!M48</f>
        <v>0</v>
      </c>
      <c r="G47" s="321">
        <f>Tump!M48</f>
        <v>0</v>
      </c>
      <c r="H47" s="322">
        <f t="shared" si="1"/>
        <v>0</v>
      </c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  <row r="48" ht="15.75" customHeight="1">
      <c r="A48" s="149"/>
      <c r="B48" s="320" t="s">
        <v>68</v>
      </c>
      <c r="C48" s="321">
        <f>Hub!M49</f>
        <v>0</v>
      </c>
      <c r="D48" s="321">
        <f>Gawadar!M49</f>
        <v>0</v>
      </c>
      <c r="E48" s="321">
        <f>Turbat!M49</f>
        <v>0</v>
      </c>
      <c r="F48" s="321">
        <f>PNGR!M49</f>
        <v>0</v>
      </c>
      <c r="G48" s="321">
        <f>Tump!M49</f>
        <v>0</v>
      </c>
      <c r="H48" s="322">
        <f t="shared" si="1"/>
        <v>0</v>
      </c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</row>
    <row r="49" ht="15.75" customHeight="1">
      <c r="A49" s="149"/>
      <c r="B49" s="320" t="s">
        <v>69</v>
      </c>
      <c r="C49" s="321">
        <f>Hub!M50</f>
        <v>0</v>
      </c>
      <c r="D49" s="321">
        <f>Gawadar!M50</f>
        <v>0</v>
      </c>
      <c r="E49" s="321">
        <f>Turbat!M50</f>
        <v>0</v>
      </c>
      <c r="F49" s="321">
        <f>PNGR!M50</f>
        <v>0</v>
      </c>
      <c r="G49" s="321">
        <f>Tump!M50</f>
        <v>0</v>
      </c>
      <c r="H49" s="322">
        <f t="shared" si="1"/>
        <v>0</v>
      </c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</row>
    <row r="50" ht="15.75" customHeight="1">
      <c r="A50" s="149"/>
      <c r="B50" s="331" t="s">
        <v>70</v>
      </c>
      <c r="C50" s="321">
        <f>Hub!M51</f>
        <v>0</v>
      </c>
      <c r="D50" s="321">
        <f>Gawadar!M51</f>
        <v>0</v>
      </c>
      <c r="E50" s="321">
        <f>Turbat!M51</f>
        <v>0</v>
      </c>
      <c r="F50" s="321">
        <f>PNGR!M51</f>
        <v>0</v>
      </c>
      <c r="G50" s="321">
        <f>Tump!M51</f>
        <v>0</v>
      </c>
      <c r="H50" s="322">
        <f t="shared" si="1"/>
        <v>0</v>
      </c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</row>
    <row r="51" ht="15.75" customHeight="1">
      <c r="A51" s="149"/>
      <c r="B51" s="331" t="s">
        <v>71</v>
      </c>
      <c r="C51" s="321">
        <f>Hub!M52</f>
        <v>0</v>
      </c>
      <c r="D51" s="321">
        <f>Gawadar!M52</f>
        <v>0</v>
      </c>
      <c r="E51" s="321">
        <f>Turbat!M52</f>
        <v>0</v>
      </c>
      <c r="F51" s="321">
        <f>PNGR!M52</f>
        <v>0</v>
      </c>
      <c r="G51" s="321">
        <f>Tump!M52</f>
        <v>0</v>
      </c>
      <c r="H51" s="322">
        <f t="shared" si="1"/>
        <v>0</v>
      </c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</row>
    <row r="52" ht="15.75" customHeight="1">
      <c r="A52" s="149"/>
      <c r="B52" s="331" t="s">
        <v>72</v>
      </c>
      <c r="C52" s="321">
        <f>Hub!M53</f>
        <v>0</v>
      </c>
      <c r="D52" s="321">
        <f>Gawadar!M53</f>
        <v>0</v>
      </c>
      <c r="E52" s="321">
        <f>Turbat!M53</f>
        <v>0</v>
      </c>
      <c r="F52" s="321">
        <f>PNGR!M53</f>
        <v>0</v>
      </c>
      <c r="G52" s="321">
        <f>Tump!M53</f>
        <v>0</v>
      </c>
      <c r="H52" s="322">
        <f t="shared" si="1"/>
        <v>0</v>
      </c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</row>
    <row r="53" ht="15.75" customHeight="1">
      <c r="A53" s="149"/>
      <c r="B53" s="331" t="s">
        <v>73</v>
      </c>
      <c r="C53" s="321">
        <f>Hub!M54</f>
        <v>0</v>
      </c>
      <c r="D53" s="321">
        <f>Gawadar!M54</f>
        <v>0</v>
      </c>
      <c r="E53" s="321">
        <f>Turbat!M54</f>
        <v>0</v>
      </c>
      <c r="F53" s="321">
        <f>PNGR!M54</f>
        <v>0</v>
      </c>
      <c r="G53" s="321">
        <f>Tump!M54</f>
        <v>0</v>
      </c>
      <c r="H53" s="322">
        <f t="shared" si="1"/>
        <v>0</v>
      </c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</row>
    <row r="54" ht="15.75" customHeight="1">
      <c r="A54" s="149"/>
      <c r="B54" s="331" t="s">
        <v>74</v>
      </c>
      <c r="C54" s="321">
        <f>Hub!M55</f>
        <v>0</v>
      </c>
      <c r="D54" s="321">
        <f>Gawadar!M55</f>
        <v>0</v>
      </c>
      <c r="E54" s="321">
        <f>Turbat!M55</f>
        <v>0</v>
      </c>
      <c r="F54" s="321">
        <f>PNGR!M55</f>
        <v>0</v>
      </c>
      <c r="G54" s="321">
        <f>Tump!M55</f>
        <v>0</v>
      </c>
      <c r="H54" s="322">
        <f t="shared" si="1"/>
        <v>0</v>
      </c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</row>
    <row r="55" ht="15.75" customHeight="1">
      <c r="A55" s="149"/>
      <c r="B55" s="320" t="s">
        <v>75</v>
      </c>
      <c r="C55" s="321">
        <f>Hub!M56</f>
        <v>0</v>
      </c>
      <c r="D55" s="321">
        <f>Gawadar!M56</f>
        <v>0</v>
      </c>
      <c r="E55" s="321">
        <f>Turbat!M56</f>
        <v>0</v>
      </c>
      <c r="F55" s="321">
        <f>PNGR!M56</f>
        <v>0</v>
      </c>
      <c r="G55" s="321">
        <f>Tump!M56</f>
        <v>0</v>
      </c>
      <c r="H55" s="322">
        <f t="shared" si="1"/>
        <v>0</v>
      </c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</row>
    <row r="56" ht="15.75" customHeight="1">
      <c r="A56" s="149"/>
      <c r="B56" s="320" t="s">
        <v>76</v>
      </c>
      <c r="C56" s="321">
        <f>Hub!M57</f>
        <v>0</v>
      </c>
      <c r="D56" s="321">
        <f>Gawadar!M57</f>
        <v>0</v>
      </c>
      <c r="E56" s="321">
        <f>Turbat!M57</f>
        <v>0</v>
      </c>
      <c r="F56" s="321">
        <f>PNGR!M57</f>
        <v>0</v>
      </c>
      <c r="G56" s="321">
        <f>Tump!M57</f>
        <v>0</v>
      </c>
      <c r="H56" s="322">
        <f t="shared" si="1"/>
        <v>0</v>
      </c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</row>
    <row r="57" ht="15.75" customHeight="1">
      <c r="A57" s="149"/>
      <c r="B57" s="320" t="s">
        <v>77</v>
      </c>
      <c r="C57" s="321">
        <f>Hub!M58</f>
        <v>0</v>
      </c>
      <c r="D57" s="321">
        <f>Gawadar!M58</f>
        <v>0</v>
      </c>
      <c r="E57" s="321">
        <f>Turbat!M58</f>
        <v>0</v>
      </c>
      <c r="F57" s="321">
        <f>PNGR!M58</f>
        <v>0</v>
      </c>
      <c r="G57" s="321">
        <f>Tump!M58</f>
        <v>0</v>
      </c>
      <c r="H57" s="322">
        <f t="shared" si="1"/>
        <v>0</v>
      </c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</row>
    <row r="58" ht="15.75" customHeight="1">
      <c r="A58" s="149"/>
      <c r="B58" s="320" t="s">
        <v>78</v>
      </c>
      <c r="C58" s="321">
        <f>Hub!M59</f>
        <v>0</v>
      </c>
      <c r="D58" s="321">
        <f>Gawadar!M59</f>
        <v>0</v>
      </c>
      <c r="E58" s="321">
        <f>Turbat!M59</f>
        <v>0</v>
      </c>
      <c r="F58" s="321">
        <f>PNGR!M59</f>
        <v>0</v>
      </c>
      <c r="G58" s="321">
        <f>Tump!M59</f>
        <v>0</v>
      </c>
      <c r="H58" s="322">
        <f t="shared" si="1"/>
        <v>0</v>
      </c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</row>
    <row r="59" ht="15.75" customHeight="1">
      <c r="A59" s="149"/>
      <c r="B59" s="320" t="s">
        <v>115</v>
      </c>
      <c r="C59" s="321">
        <f>Hub!M60</f>
        <v>0</v>
      </c>
      <c r="D59" s="321">
        <f>Gawadar!M60</f>
        <v>0</v>
      </c>
      <c r="E59" s="321">
        <f>Turbat!M60</f>
        <v>0</v>
      </c>
      <c r="F59" s="321">
        <f>PNGR!M60</f>
        <v>0</v>
      </c>
      <c r="G59" s="321">
        <f>Tump!M60</f>
        <v>0</v>
      </c>
      <c r="H59" s="322">
        <f t="shared" si="1"/>
        <v>0</v>
      </c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</row>
    <row r="60" ht="15.75" customHeight="1">
      <c r="A60" s="149"/>
      <c r="B60" s="320" t="s">
        <v>80</v>
      </c>
      <c r="C60" s="321">
        <f>Hub!M61</f>
        <v>0</v>
      </c>
      <c r="D60" s="321">
        <f>Gawadar!M61</f>
        <v>0</v>
      </c>
      <c r="E60" s="321">
        <f>Turbat!M61</f>
        <v>0</v>
      </c>
      <c r="F60" s="321">
        <f>PNGR!M61</f>
        <v>0</v>
      </c>
      <c r="G60" s="321">
        <f>Tump!M61</f>
        <v>0</v>
      </c>
      <c r="H60" s="322">
        <f t="shared" si="1"/>
        <v>0</v>
      </c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</row>
    <row r="61" ht="15.75" customHeight="1">
      <c r="A61" s="149"/>
      <c r="B61" s="320" t="s">
        <v>81</v>
      </c>
      <c r="C61" s="321">
        <f>Hub!M62</f>
        <v>0</v>
      </c>
      <c r="D61" s="321">
        <f>Gawadar!M62</f>
        <v>0</v>
      </c>
      <c r="E61" s="321">
        <f>Turbat!M62</f>
        <v>0</v>
      </c>
      <c r="F61" s="321">
        <f>PNGR!M62</f>
        <v>0</v>
      </c>
      <c r="G61" s="321">
        <f>Tump!M62</f>
        <v>0</v>
      </c>
      <c r="H61" s="322">
        <f t="shared" si="1"/>
        <v>0</v>
      </c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</row>
    <row r="62" ht="15.75" customHeight="1">
      <c r="A62" s="149"/>
      <c r="B62" s="320" t="s">
        <v>82</v>
      </c>
      <c r="C62" s="321">
        <f>Hub!M63</f>
        <v>0</v>
      </c>
      <c r="D62" s="321">
        <f>Gawadar!M63</f>
        <v>0</v>
      </c>
      <c r="E62" s="321">
        <f>Turbat!M63</f>
        <v>0</v>
      </c>
      <c r="F62" s="321">
        <f>PNGR!M63</f>
        <v>0</v>
      </c>
      <c r="G62" s="321">
        <f>Tump!M63</f>
        <v>0</v>
      </c>
      <c r="H62" s="322">
        <f t="shared" si="1"/>
        <v>0</v>
      </c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</row>
    <row r="63" ht="15.75" customHeight="1">
      <c r="A63" s="149"/>
      <c r="B63" s="320" t="s">
        <v>83</v>
      </c>
      <c r="C63" s="321">
        <f>Hub!M64</f>
        <v>0</v>
      </c>
      <c r="D63" s="321">
        <f>Gawadar!M64</f>
        <v>0</v>
      </c>
      <c r="E63" s="321">
        <f>Turbat!M64</f>
        <v>0</v>
      </c>
      <c r="F63" s="321">
        <f>PNGR!M64</f>
        <v>0</v>
      </c>
      <c r="G63" s="321">
        <f>Tump!M64</f>
        <v>0</v>
      </c>
      <c r="H63" s="322">
        <f t="shared" si="1"/>
        <v>0</v>
      </c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</row>
    <row r="64" ht="15.75" customHeight="1">
      <c r="A64" s="149"/>
      <c r="B64" s="320" t="s">
        <v>84</v>
      </c>
      <c r="C64" s="321">
        <f>Hub!M65</f>
        <v>0</v>
      </c>
      <c r="D64" s="321">
        <f>Gawadar!M65</f>
        <v>0</v>
      </c>
      <c r="E64" s="321">
        <f>Turbat!M65</f>
        <v>0</v>
      </c>
      <c r="F64" s="321">
        <f>PNGR!M65</f>
        <v>0</v>
      </c>
      <c r="G64" s="321">
        <f>Tump!M65</f>
        <v>0</v>
      </c>
      <c r="H64" s="322">
        <f t="shared" si="1"/>
        <v>0</v>
      </c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</row>
    <row r="65" ht="15.75" customHeight="1">
      <c r="A65" s="149"/>
      <c r="B65" s="320" t="s">
        <v>85</v>
      </c>
      <c r="C65" s="321">
        <f>Hub!M66</f>
        <v>0</v>
      </c>
      <c r="D65" s="321">
        <f>Gawadar!M66</f>
        <v>0</v>
      </c>
      <c r="E65" s="321">
        <f>Turbat!M66</f>
        <v>0</v>
      </c>
      <c r="F65" s="321">
        <f>PNGR!M66</f>
        <v>0</v>
      </c>
      <c r="G65" s="321">
        <f>Tump!M66</f>
        <v>0</v>
      </c>
      <c r="H65" s="322">
        <f t="shared" si="1"/>
        <v>0</v>
      </c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</row>
    <row r="66" ht="15.75" customHeight="1">
      <c r="A66" s="149"/>
      <c r="B66" s="320" t="s">
        <v>116</v>
      </c>
      <c r="C66" s="321">
        <f>Hub!M67</f>
        <v>0</v>
      </c>
      <c r="D66" s="321">
        <f>Gawadar!M67</f>
        <v>0</v>
      </c>
      <c r="E66" s="321">
        <f>Turbat!M67</f>
        <v>0</v>
      </c>
      <c r="F66" s="321">
        <f>PNGR!M67</f>
        <v>0</v>
      </c>
      <c r="G66" s="321">
        <f>Tump!M67</f>
        <v>0</v>
      </c>
      <c r="H66" s="322">
        <f t="shared" si="1"/>
        <v>0</v>
      </c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</row>
    <row r="67" ht="15.75" customHeight="1">
      <c r="A67" s="149"/>
      <c r="B67" s="320" t="s">
        <v>85</v>
      </c>
      <c r="C67" s="321">
        <f>Hub!M68</f>
        <v>0</v>
      </c>
      <c r="D67" s="321">
        <f>Gawadar!M68</f>
        <v>341.04</v>
      </c>
      <c r="E67" s="321">
        <f>Turbat!M68</f>
        <v>272.16</v>
      </c>
      <c r="F67" s="321">
        <f>PNGR!M68</f>
        <v>558.4</v>
      </c>
      <c r="G67" s="321">
        <f>Tump!M68</f>
        <v>613.04</v>
      </c>
      <c r="H67" s="322">
        <f t="shared" si="1"/>
        <v>1784.64</v>
      </c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</row>
    <row r="68" ht="15.75" customHeight="1">
      <c r="A68" s="149"/>
      <c r="B68" s="320" t="s">
        <v>116</v>
      </c>
      <c r="C68" s="321" t="str">
        <f>Hub!M69</f>
        <v/>
      </c>
      <c r="D68" s="321" t="str">
        <f>Gawadar!M69</f>
        <v/>
      </c>
      <c r="E68" s="321" t="str">
        <f>Turbat!M69</f>
        <v/>
      </c>
      <c r="F68" s="321" t="str">
        <f>PNGR!M69</f>
        <v/>
      </c>
      <c r="G68" s="321" t="str">
        <f>Tump!M69</f>
        <v/>
      </c>
      <c r="H68" s="322">
        <f t="shared" si="1"/>
        <v>0</v>
      </c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</row>
    <row r="69" ht="15.75" customHeight="1">
      <c r="A69" s="149"/>
      <c r="B69" s="332"/>
      <c r="C69" s="333">
        <f>Hub!M70</f>
        <v>0</v>
      </c>
      <c r="D69" s="334">
        <f>Gawadar!M70</f>
        <v>341.04</v>
      </c>
      <c r="E69" s="335">
        <f>Turbat!M70</f>
        <v>272.16</v>
      </c>
      <c r="F69" s="336">
        <f>PNGR!M70</f>
        <v>558.4</v>
      </c>
      <c r="G69" s="334">
        <f>Tump!M70</f>
        <v>613.04</v>
      </c>
      <c r="H69" s="337">
        <f t="shared" si="1"/>
        <v>1784.64</v>
      </c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</row>
    <row r="70" ht="15.75" customHeight="1">
      <c r="A70" s="149"/>
      <c r="B70" s="332" t="s">
        <v>14</v>
      </c>
      <c r="C70" s="338">
        <f t="shared" ref="C70:H70" si="2">SUM(C3:C69)</f>
        <v>0</v>
      </c>
      <c r="D70" s="339">
        <f t="shared" si="2"/>
        <v>1023.12</v>
      </c>
      <c r="E70" s="340">
        <f t="shared" si="2"/>
        <v>816.48</v>
      </c>
      <c r="F70" s="341">
        <f t="shared" si="2"/>
        <v>1675.2</v>
      </c>
      <c r="G70" s="342">
        <f t="shared" si="2"/>
        <v>1839.12</v>
      </c>
      <c r="H70" s="343">
        <f t="shared" si="2"/>
        <v>5353.92</v>
      </c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</row>
    <row r="71" ht="15.75" customHeight="1">
      <c r="A71" s="149"/>
      <c r="B71" s="344"/>
      <c r="C71" s="345"/>
      <c r="D71" s="345"/>
      <c r="E71" s="345"/>
      <c r="F71" s="345"/>
      <c r="G71" s="345"/>
      <c r="H71" s="345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</row>
    <row r="72" ht="15.75" customHeight="1">
      <c r="A72" s="149"/>
      <c r="B72" s="346" t="s">
        <v>87</v>
      </c>
      <c r="C72" s="347">
        <f t="shared" ref="C72:H72" si="3">SUM(C3:C38)</f>
        <v>0</v>
      </c>
      <c r="D72" s="348">
        <f t="shared" si="3"/>
        <v>341.04</v>
      </c>
      <c r="E72" s="349">
        <f t="shared" si="3"/>
        <v>272.16</v>
      </c>
      <c r="F72" s="347">
        <f t="shared" si="3"/>
        <v>558.4</v>
      </c>
      <c r="G72" s="349">
        <f t="shared" si="3"/>
        <v>613.04</v>
      </c>
      <c r="H72" s="349">
        <f t="shared" si="3"/>
        <v>1784.64</v>
      </c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</row>
    <row r="73" ht="15.75" customHeight="1">
      <c r="A73" s="149"/>
      <c r="B73" s="350" t="s">
        <v>88</v>
      </c>
      <c r="C73" s="349">
        <f t="shared" ref="C73:H73" si="4">SUM(C39:C69)</f>
        <v>0</v>
      </c>
      <c r="D73" s="349">
        <f t="shared" si="4"/>
        <v>682.08</v>
      </c>
      <c r="E73" s="351">
        <f t="shared" si="4"/>
        <v>544.32</v>
      </c>
      <c r="F73" s="347">
        <f t="shared" si="4"/>
        <v>1116.8</v>
      </c>
      <c r="G73" s="348">
        <f t="shared" si="4"/>
        <v>1226.08</v>
      </c>
      <c r="H73" s="349">
        <f t="shared" si="4"/>
        <v>3569.28</v>
      </c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</row>
    <row r="74" ht="15.75" customHeight="1">
      <c r="A74" s="149"/>
      <c r="B74" s="345"/>
      <c r="C74" s="345"/>
      <c r="D74" s="345"/>
      <c r="E74" s="345"/>
      <c r="F74" s="345"/>
      <c r="G74" s="345"/>
      <c r="H74" s="345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</row>
    <row r="75" ht="15.75" customHeight="1">
      <c r="A75" s="149"/>
      <c r="B75" s="352" t="s">
        <v>14</v>
      </c>
      <c r="C75" s="353">
        <f t="shared" ref="C75:H75" si="5">SUM(C72:C74)</f>
        <v>0</v>
      </c>
      <c r="D75" s="353">
        <f t="shared" si="5"/>
        <v>1023.12</v>
      </c>
      <c r="E75" s="354">
        <f t="shared" si="5"/>
        <v>816.48</v>
      </c>
      <c r="F75" s="353">
        <f t="shared" si="5"/>
        <v>1675.2</v>
      </c>
      <c r="G75" s="353">
        <f t="shared" si="5"/>
        <v>1839.12</v>
      </c>
      <c r="H75" s="353">
        <f t="shared" si="5"/>
        <v>5353.92</v>
      </c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</row>
    <row r="76" ht="15.75" customHeight="1">
      <c r="A76" s="149"/>
      <c r="B76" s="344"/>
      <c r="C76" s="345"/>
      <c r="D76" s="345"/>
      <c r="E76" s="345"/>
      <c r="F76" s="345"/>
      <c r="G76" s="345"/>
      <c r="H76" s="345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</row>
    <row r="77" ht="15.75" customHeight="1">
      <c r="A77" s="149"/>
      <c r="B77" s="344"/>
      <c r="C77" s="345"/>
      <c r="D77" s="345"/>
      <c r="E77" s="345"/>
      <c r="F77" s="345"/>
      <c r="G77" s="345"/>
      <c r="H77" s="345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</row>
    <row r="78" ht="15.75" customHeight="1">
      <c r="A78" s="149"/>
      <c r="B78" s="344"/>
      <c r="C78" s="345"/>
      <c r="D78" s="345"/>
      <c r="E78" s="345"/>
      <c r="F78" s="345"/>
      <c r="G78" s="345"/>
      <c r="H78" s="345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</row>
    <row r="79" ht="15.75" customHeight="1">
      <c r="A79" s="149"/>
      <c r="B79" s="344"/>
      <c r="C79" s="345"/>
      <c r="D79" s="345"/>
      <c r="E79" s="345"/>
      <c r="F79" s="345"/>
      <c r="G79" s="345"/>
      <c r="H79" s="345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</row>
    <row r="80" ht="15.75" customHeight="1">
      <c r="A80" s="149"/>
      <c r="B80" s="344"/>
      <c r="C80" s="345"/>
      <c r="D80" s="345"/>
      <c r="E80" s="345"/>
      <c r="F80" s="345"/>
      <c r="G80" s="345"/>
      <c r="H80" s="345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</row>
    <row r="81" ht="15.75" customHeight="1">
      <c r="A81" s="149"/>
      <c r="B81" s="344"/>
      <c r="C81" s="345"/>
      <c r="D81" s="345"/>
      <c r="E81" s="345"/>
      <c r="F81" s="345"/>
      <c r="G81" s="345"/>
      <c r="H81" s="345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</row>
    <row r="82" ht="15.75" customHeight="1">
      <c r="A82" s="149"/>
      <c r="B82" s="344"/>
      <c r="C82" s="345"/>
      <c r="D82" s="345"/>
      <c r="E82" s="345"/>
      <c r="F82" s="345"/>
      <c r="G82" s="345"/>
      <c r="H82" s="345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</row>
    <row r="83" ht="15.75" customHeight="1">
      <c r="A83" s="149"/>
      <c r="B83" s="344"/>
      <c r="C83" s="345"/>
      <c r="D83" s="345"/>
      <c r="E83" s="345"/>
      <c r="F83" s="345"/>
      <c r="G83" s="345"/>
      <c r="H83" s="345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</row>
    <row r="84" ht="15.75" customHeight="1">
      <c r="A84" s="149"/>
      <c r="B84" s="344"/>
      <c r="C84" s="345"/>
      <c r="D84" s="345"/>
      <c r="E84" s="345"/>
      <c r="F84" s="345"/>
      <c r="G84" s="345"/>
      <c r="H84" s="345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</row>
    <row r="85" ht="15.75" customHeight="1">
      <c r="A85" s="149"/>
      <c r="B85" s="344"/>
      <c r="C85" s="345"/>
      <c r="D85" s="345"/>
      <c r="E85" s="345"/>
      <c r="F85" s="345"/>
      <c r="G85" s="345"/>
      <c r="H85" s="345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</row>
    <row r="86" ht="15.75" customHeight="1">
      <c r="A86" s="149"/>
      <c r="B86" s="344"/>
      <c r="C86" s="345"/>
      <c r="D86" s="345"/>
      <c r="E86" s="345"/>
      <c r="F86" s="345"/>
      <c r="G86" s="345"/>
      <c r="H86" s="345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</row>
    <row r="87" ht="15.75" customHeight="1">
      <c r="A87" s="149"/>
      <c r="B87" s="344"/>
      <c r="C87" s="345"/>
      <c r="D87" s="345"/>
      <c r="E87" s="345"/>
      <c r="F87" s="345"/>
      <c r="G87" s="345"/>
      <c r="H87" s="345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</row>
    <row r="88" ht="15.75" customHeight="1">
      <c r="A88" s="149"/>
      <c r="B88" s="344"/>
      <c r="C88" s="345"/>
      <c r="D88" s="345"/>
      <c r="E88" s="345"/>
      <c r="F88" s="345"/>
      <c r="G88" s="345"/>
      <c r="H88" s="345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</row>
    <row r="89" ht="15.75" customHeight="1">
      <c r="A89" s="149"/>
      <c r="B89" s="344"/>
      <c r="C89" s="345"/>
      <c r="D89" s="345"/>
      <c r="E89" s="345"/>
      <c r="F89" s="345"/>
      <c r="G89" s="345"/>
      <c r="H89" s="345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</row>
    <row r="90" ht="15.75" customHeight="1">
      <c r="A90" s="149"/>
      <c r="B90" s="344"/>
      <c r="C90" s="345"/>
      <c r="D90" s="345"/>
      <c r="E90" s="345"/>
      <c r="F90" s="345"/>
      <c r="G90" s="345"/>
      <c r="H90" s="345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</row>
    <row r="91" ht="15.75" customHeight="1">
      <c r="A91" s="149"/>
      <c r="B91" s="344"/>
      <c r="C91" s="345"/>
      <c r="D91" s="345"/>
      <c r="E91" s="345"/>
      <c r="F91" s="345"/>
      <c r="G91" s="345"/>
      <c r="H91" s="345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</row>
    <row r="92" ht="15.75" customHeight="1">
      <c r="A92" s="149"/>
      <c r="B92" s="344"/>
      <c r="C92" s="345"/>
      <c r="D92" s="345"/>
      <c r="E92" s="345"/>
      <c r="F92" s="345"/>
      <c r="G92" s="345"/>
      <c r="H92" s="345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</row>
    <row r="93" ht="15.75" customHeight="1">
      <c r="A93" s="149"/>
      <c r="B93" s="344"/>
      <c r="C93" s="345"/>
      <c r="D93" s="345"/>
      <c r="E93" s="345"/>
      <c r="F93" s="345"/>
      <c r="G93" s="345"/>
      <c r="H93" s="345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</row>
    <row r="94" ht="15.75" customHeight="1">
      <c r="A94" s="149"/>
      <c r="B94" s="344"/>
      <c r="C94" s="345"/>
      <c r="D94" s="345"/>
      <c r="E94" s="345"/>
      <c r="F94" s="345"/>
      <c r="G94" s="345"/>
      <c r="H94" s="345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</row>
    <row r="95" ht="15.75" customHeight="1">
      <c r="A95" s="149"/>
      <c r="B95" s="344"/>
      <c r="C95" s="345"/>
      <c r="D95" s="345"/>
      <c r="E95" s="345"/>
      <c r="F95" s="345"/>
      <c r="G95" s="345"/>
      <c r="H95" s="345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</row>
    <row r="96" ht="15.75" customHeight="1">
      <c r="A96" s="149"/>
      <c r="B96" s="344"/>
      <c r="C96" s="345"/>
      <c r="D96" s="345"/>
      <c r="E96" s="345"/>
      <c r="F96" s="345"/>
      <c r="G96" s="345"/>
      <c r="H96" s="345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</row>
    <row r="97" ht="15.75" customHeight="1">
      <c r="A97" s="149"/>
      <c r="B97" s="344"/>
      <c r="C97" s="345"/>
      <c r="D97" s="345"/>
      <c r="E97" s="345"/>
      <c r="F97" s="345"/>
      <c r="G97" s="345"/>
      <c r="H97" s="345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</row>
    <row r="98" ht="15.75" customHeight="1">
      <c r="A98" s="149"/>
      <c r="B98" s="344"/>
      <c r="C98" s="345"/>
      <c r="D98" s="345"/>
      <c r="E98" s="345"/>
      <c r="F98" s="345"/>
      <c r="G98" s="345"/>
      <c r="H98" s="345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</row>
    <row r="99" ht="15.75" customHeight="1">
      <c r="A99" s="149"/>
      <c r="B99" s="344"/>
      <c r="C99" s="345"/>
      <c r="D99" s="345"/>
      <c r="E99" s="345"/>
      <c r="F99" s="345"/>
      <c r="G99" s="345"/>
      <c r="H99" s="345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</row>
    <row r="100" ht="15.75" customHeight="1">
      <c r="A100" s="149"/>
      <c r="B100" s="344"/>
      <c r="C100" s="345"/>
      <c r="D100" s="345"/>
      <c r="E100" s="345"/>
      <c r="F100" s="345"/>
      <c r="G100" s="345"/>
      <c r="H100" s="345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</row>
    <row r="101" ht="15.75" customHeight="1">
      <c r="A101" s="149"/>
      <c r="B101" s="344"/>
      <c r="C101" s="345"/>
      <c r="D101" s="345"/>
      <c r="E101" s="345"/>
      <c r="F101" s="345"/>
      <c r="G101" s="345"/>
      <c r="H101" s="345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</row>
    <row r="102" ht="15.75" customHeight="1">
      <c r="A102" s="149"/>
      <c r="B102" s="344"/>
      <c r="C102" s="345"/>
      <c r="D102" s="345"/>
      <c r="E102" s="345"/>
      <c r="F102" s="345"/>
      <c r="G102" s="345"/>
      <c r="H102" s="345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</row>
    <row r="103" ht="15.75" customHeight="1">
      <c r="A103" s="149"/>
      <c r="B103" s="344"/>
      <c r="C103" s="345"/>
      <c r="D103" s="345"/>
      <c r="E103" s="345"/>
      <c r="F103" s="345"/>
      <c r="G103" s="345"/>
      <c r="H103" s="345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</row>
    <row r="104" ht="15.75" customHeight="1">
      <c r="A104" s="149"/>
      <c r="B104" s="344"/>
      <c r="C104" s="345"/>
      <c r="D104" s="345"/>
      <c r="E104" s="345"/>
      <c r="F104" s="345"/>
      <c r="G104" s="345"/>
      <c r="H104" s="345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</row>
    <row r="105" ht="15.75" customHeight="1">
      <c r="A105" s="149"/>
      <c r="B105" s="344"/>
      <c r="C105" s="345"/>
      <c r="D105" s="345"/>
      <c r="E105" s="345"/>
      <c r="F105" s="345"/>
      <c r="G105" s="345"/>
      <c r="H105" s="345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</row>
    <row r="106" ht="15.75" customHeight="1">
      <c r="A106" s="149"/>
      <c r="B106" s="344"/>
      <c r="C106" s="345"/>
      <c r="D106" s="345"/>
      <c r="E106" s="345"/>
      <c r="F106" s="345"/>
      <c r="G106" s="345"/>
      <c r="H106" s="345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</row>
    <row r="107" ht="15.75" customHeight="1">
      <c r="A107" s="149"/>
      <c r="B107" s="344"/>
      <c r="C107" s="345"/>
      <c r="D107" s="345"/>
      <c r="E107" s="345"/>
      <c r="F107" s="345"/>
      <c r="G107" s="345"/>
      <c r="H107" s="345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</row>
    <row r="108" ht="15.75" customHeight="1">
      <c r="A108" s="149"/>
      <c r="B108" s="344"/>
      <c r="C108" s="345"/>
      <c r="D108" s="345"/>
      <c r="E108" s="345"/>
      <c r="F108" s="345"/>
      <c r="G108" s="345"/>
      <c r="H108" s="345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</row>
    <row r="109" ht="15.75" customHeight="1">
      <c r="A109" s="149"/>
      <c r="B109" s="344"/>
      <c r="C109" s="345"/>
      <c r="D109" s="345"/>
      <c r="E109" s="345"/>
      <c r="F109" s="345"/>
      <c r="G109" s="345"/>
      <c r="H109" s="345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</row>
    <row r="110" ht="15.75" customHeight="1">
      <c r="A110" s="149"/>
      <c r="B110" s="344"/>
      <c r="C110" s="345"/>
      <c r="D110" s="345"/>
      <c r="E110" s="345"/>
      <c r="F110" s="345"/>
      <c r="G110" s="345"/>
      <c r="H110" s="345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</row>
    <row r="111" ht="15.75" customHeight="1">
      <c r="A111" s="149"/>
      <c r="B111" s="344"/>
      <c r="C111" s="345"/>
      <c r="D111" s="345"/>
      <c r="E111" s="345"/>
      <c r="F111" s="345"/>
      <c r="G111" s="345"/>
      <c r="H111" s="345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</row>
    <row r="112" ht="15.75" customHeight="1">
      <c r="A112" s="149"/>
      <c r="B112" s="344"/>
      <c r="C112" s="345"/>
      <c r="D112" s="345"/>
      <c r="E112" s="345"/>
      <c r="F112" s="345"/>
      <c r="G112" s="345"/>
      <c r="H112" s="345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</row>
    <row r="113" ht="15.75" customHeight="1">
      <c r="A113" s="149"/>
      <c r="B113" s="344"/>
      <c r="C113" s="345"/>
      <c r="D113" s="345"/>
      <c r="E113" s="345"/>
      <c r="F113" s="345"/>
      <c r="G113" s="345"/>
      <c r="H113" s="345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</row>
    <row r="114" ht="15.75" customHeight="1">
      <c r="A114" s="149"/>
      <c r="B114" s="344"/>
      <c r="C114" s="345"/>
      <c r="D114" s="345"/>
      <c r="E114" s="345"/>
      <c r="F114" s="345"/>
      <c r="G114" s="345"/>
      <c r="H114" s="345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</row>
    <row r="115" ht="15.75" customHeight="1">
      <c r="A115" s="149"/>
      <c r="B115" s="344"/>
      <c r="C115" s="345"/>
      <c r="D115" s="345"/>
      <c r="E115" s="345"/>
      <c r="F115" s="345"/>
      <c r="G115" s="345"/>
      <c r="H115" s="345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</row>
    <row r="116" ht="15.75" customHeight="1">
      <c r="A116" s="149"/>
      <c r="B116" s="344"/>
      <c r="C116" s="345"/>
      <c r="D116" s="345"/>
      <c r="E116" s="345"/>
      <c r="F116" s="345"/>
      <c r="G116" s="345"/>
      <c r="H116" s="345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</row>
    <row r="117" ht="15.75" customHeight="1">
      <c r="A117" s="149"/>
      <c r="B117" s="344"/>
      <c r="C117" s="345"/>
      <c r="D117" s="345"/>
      <c r="E117" s="345"/>
      <c r="F117" s="345"/>
      <c r="G117" s="345"/>
      <c r="H117" s="345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</row>
    <row r="118" ht="15.75" customHeight="1">
      <c r="A118" s="149"/>
      <c r="B118" s="344"/>
      <c r="C118" s="345"/>
      <c r="D118" s="345"/>
      <c r="E118" s="345"/>
      <c r="F118" s="345"/>
      <c r="G118" s="345"/>
      <c r="H118" s="345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</row>
    <row r="119" ht="15.75" customHeight="1">
      <c r="A119" s="149"/>
      <c r="B119" s="344"/>
      <c r="C119" s="345"/>
      <c r="D119" s="345"/>
      <c r="E119" s="345"/>
      <c r="F119" s="345"/>
      <c r="G119" s="345"/>
      <c r="H119" s="345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</row>
    <row r="120" ht="15.75" customHeight="1">
      <c r="A120" s="149"/>
      <c r="B120" s="344"/>
      <c r="C120" s="345"/>
      <c r="D120" s="345"/>
      <c r="E120" s="345"/>
      <c r="F120" s="345"/>
      <c r="G120" s="345"/>
      <c r="H120" s="345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</row>
    <row r="121" ht="15.75" customHeight="1">
      <c r="A121" s="149"/>
      <c r="B121" s="344"/>
      <c r="C121" s="345"/>
      <c r="D121" s="345"/>
      <c r="E121" s="345"/>
      <c r="F121" s="345"/>
      <c r="G121" s="345"/>
      <c r="H121" s="345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</row>
    <row r="122" ht="15.75" customHeight="1">
      <c r="A122" s="149"/>
      <c r="B122" s="344"/>
      <c r="C122" s="345"/>
      <c r="D122" s="345"/>
      <c r="E122" s="345"/>
      <c r="F122" s="345"/>
      <c r="G122" s="345"/>
      <c r="H122" s="345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</row>
    <row r="123" ht="15.75" customHeight="1">
      <c r="A123" s="149"/>
      <c r="B123" s="344"/>
      <c r="C123" s="345"/>
      <c r="D123" s="345"/>
      <c r="E123" s="345"/>
      <c r="F123" s="345"/>
      <c r="G123" s="345"/>
      <c r="H123" s="345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</row>
    <row r="124" ht="15.75" customHeight="1">
      <c r="A124" s="149"/>
      <c r="B124" s="344"/>
      <c r="C124" s="345"/>
      <c r="D124" s="345"/>
      <c r="E124" s="345"/>
      <c r="F124" s="345"/>
      <c r="G124" s="345"/>
      <c r="H124" s="345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</row>
    <row r="125" ht="15.75" customHeight="1">
      <c r="A125" s="149"/>
      <c r="B125" s="344"/>
      <c r="C125" s="345"/>
      <c r="D125" s="345"/>
      <c r="E125" s="345"/>
      <c r="F125" s="345"/>
      <c r="G125" s="345"/>
      <c r="H125" s="345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</row>
    <row r="126" ht="15.75" customHeight="1">
      <c r="A126" s="149"/>
      <c r="B126" s="344"/>
      <c r="C126" s="345"/>
      <c r="D126" s="345"/>
      <c r="E126" s="345"/>
      <c r="F126" s="345"/>
      <c r="G126" s="345"/>
      <c r="H126" s="345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</row>
    <row r="127" ht="15.75" customHeight="1">
      <c r="A127" s="149"/>
      <c r="B127" s="344"/>
      <c r="C127" s="345"/>
      <c r="D127" s="345"/>
      <c r="E127" s="345"/>
      <c r="F127" s="345"/>
      <c r="G127" s="345"/>
      <c r="H127" s="345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</row>
    <row r="128" ht="15.75" customHeight="1">
      <c r="A128" s="149"/>
      <c r="B128" s="344"/>
      <c r="C128" s="345"/>
      <c r="D128" s="345"/>
      <c r="E128" s="345"/>
      <c r="F128" s="345"/>
      <c r="G128" s="345"/>
      <c r="H128" s="345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</row>
    <row r="129" ht="15.75" customHeight="1">
      <c r="A129" s="149"/>
      <c r="B129" s="344"/>
      <c r="C129" s="345"/>
      <c r="D129" s="345"/>
      <c r="E129" s="345"/>
      <c r="F129" s="345"/>
      <c r="G129" s="345"/>
      <c r="H129" s="345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</row>
    <row r="130" ht="15.75" customHeight="1">
      <c r="A130" s="149"/>
      <c r="B130" s="344"/>
      <c r="C130" s="345"/>
      <c r="D130" s="345"/>
      <c r="E130" s="345"/>
      <c r="F130" s="345"/>
      <c r="G130" s="345"/>
      <c r="H130" s="345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</row>
    <row r="131" ht="15.75" customHeight="1">
      <c r="A131" s="149"/>
      <c r="B131" s="344"/>
      <c r="C131" s="345"/>
      <c r="D131" s="345"/>
      <c r="E131" s="345"/>
      <c r="F131" s="345"/>
      <c r="G131" s="345"/>
      <c r="H131" s="345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</row>
    <row r="132" ht="15.75" customHeight="1">
      <c r="A132" s="149"/>
      <c r="B132" s="344"/>
      <c r="C132" s="345"/>
      <c r="D132" s="345"/>
      <c r="E132" s="345"/>
      <c r="F132" s="345"/>
      <c r="G132" s="345"/>
      <c r="H132" s="345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</row>
    <row r="133" ht="15.75" customHeight="1">
      <c r="A133" s="149"/>
      <c r="B133" s="344"/>
      <c r="C133" s="345"/>
      <c r="D133" s="345"/>
      <c r="E133" s="345"/>
      <c r="F133" s="345"/>
      <c r="G133" s="345"/>
      <c r="H133" s="345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</row>
    <row r="134" ht="15.75" customHeight="1">
      <c r="A134" s="149"/>
      <c r="B134" s="344"/>
      <c r="C134" s="345"/>
      <c r="D134" s="345"/>
      <c r="E134" s="345"/>
      <c r="F134" s="345"/>
      <c r="G134" s="345"/>
      <c r="H134" s="345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</row>
    <row r="135" ht="15.75" customHeight="1">
      <c r="A135" s="149"/>
      <c r="B135" s="344"/>
      <c r="C135" s="345"/>
      <c r="D135" s="345"/>
      <c r="E135" s="345"/>
      <c r="F135" s="345"/>
      <c r="G135" s="345"/>
      <c r="H135" s="345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</row>
    <row r="136" ht="15.75" customHeight="1">
      <c r="A136" s="149"/>
      <c r="B136" s="344"/>
      <c r="C136" s="345"/>
      <c r="D136" s="345"/>
      <c r="E136" s="345"/>
      <c r="F136" s="345"/>
      <c r="G136" s="345"/>
      <c r="H136" s="345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</row>
    <row r="137" ht="15.75" customHeight="1">
      <c r="A137" s="149"/>
      <c r="B137" s="344"/>
      <c r="C137" s="345"/>
      <c r="D137" s="345"/>
      <c r="E137" s="345"/>
      <c r="F137" s="345"/>
      <c r="G137" s="345"/>
      <c r="H137" s="345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</row>
    <row r="138" ht="15.75" customHeight="1">
      <c r="A138" s="149"/>
      <c r="B138" s="344"/>
      <c r="C138" s="345"/>
      <c r="D138" s="345"/>
      <c r="E138" s="345"/>
      <c r="F138" s="345"/>
      <c r="G138" s="345"/>
      <c r="H138" s="345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</row>
    <row r="139" ht="15.75" customHeight="1">
      <c r="A139" s="149"/>
      <c r="B139" s="344"/>
      <c r="C139" s="345"/>
      <c r="D139" s="345"/>
      <c r="E139" s="345"/>
      <c r="F139" s="345"/>
      <c r="G139" s="345"/>
      <c r="H139" s="345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</row>
    <row r="140" ht="15.75" customHeight="1">
      <c r="A140" s="149"/>
      <c r="B140" s="344"/>
      <c r="C140" s="345"/>
      <c r="D140" s="345"/>
      <c r="E140" s="345"/>
      <c r="F140" s="345"/>
      <c r="G140" s="345"/>
      <c r="H140" s="345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</row>
    <row r="141" ht="15.75" customHeight="1">
      <c r="A141" s="149"/>
      <c r="B141" s="344"/>
      <c r="C141" s="345"/>
      <c r="D141" s="345"/>
      <c r="E141" s="345"/>
      <c r="F141" s="345"/>
      <c r="G141" s="345"/>
      <c r="H141" s="345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</row>
    <row r="142" ht="15.75" customHeight="1">
      <c r="A142" s="149"/>
      <c r="B142" s="344"/>
      <c r="C142" s="345"/>
      <c r="D142" s="345"/>
      <c r="E142" s="345"/>
      <c r="F142" s="345"/>
      <c r="G142" s="345"/>
      <c r="H142" s="345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</row>
    <row r="143" ht="15.75" customHeight="1">
      <c r="A143" s="149"/>
      <c r="B143" s="344"/>
      <c r="C143" s="345"/>
      <c r="D143" s="345"/>
      <c r="E143" s="345"/>
      <c r="F143" s="345"/>
      <c r="G143" s="345"/>
      <c r="H143" s="345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</row>
    <row r="144" ht="15.75" customHeight="1">
      <c r="A144" s="149"/>
      <c r="B144" s="344"/>
      <c r="C144" s="345"/>
      <c r="D144" s="345"/>
      <c r="E144" s="345"/>
      <c r="F144" s="345"/>
      <c r="G144" s="345"/>
      <c r="H144" s="345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</row>
    <row r="145" ht="15.75" customHeight="1">
      <c r="A145" s="149"/>
      <c r="B145" s="344"/>
      <c r="C145" s="345"/>
      <c r="D145" s="345"/>
      <c r="E145" s="345"/>
      <c r="F145" s="345"/>
      <c r="G145" s="345"/>
      <c r="H145" s="345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</row>
    <row r="146" ht="15.75" customHeight="1">
      <c r="A146" s="149"/>
      <c r="B146" s="344"/>
      <c r="C146" s="345"/>
      <c r="D146" s="345"/>
      <c r="E146" s="345"/>
      <c r="F146" s="345"/>
      <c r="G146" s="345"/>
      <c r="H146" s="345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</row>
    <row r="147" ht="15.75" customHeight="1">
      <c r="A147" s="149"/>
      <c r="B147" s="344"/>
      <c r="C147" s="345"/>
      <c r="D147" s="345"/>
      <c r="E147" s="345"/>
      <c r="F147" s="345"/>
      <c r="G147" s="345"/>
      <c r="H147" s="345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</row>
    <row r="148" ht="15.75" customHeight="1">
      <c r="A148" s="149"/>
      <c r="B148" s="344"/>
      <c r="C148" s="345"/>
      <c r="D148" s="345"/>
      <c r="E148" s="345"/>
      <c r="F148" s="345"/>
      <c r="G148" s="345"/>
      <c r="H148" s="345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</row>
    <row r="149" ht="15.75" customHeight="1">
      <c r="A149" s="149"/>
      <c r="B149" s="344"/>
      <c r="C149" s="345"/>
      <c r="D149" s="345"/>
      <c r="E149" s="345"/>
      <c r="F149" s="345"/>
      <c r="G149" s="345"/>
      <c r="H149" s="345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</row>
    <row r="150" ht="15.75" customHeight="1">
      <c r="A150" s="149"/>
      <c r="B150" s="344"/>
      <c r="C150" s="345"/>
      <c r="D150" s="345"/>
      <c r="E150" s="345"/>
      <c r="F150" s="345"/>
      <c r="G150" s="345"/>
      <c r="H150" s="345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</row>
    <row r="151" ht="15.75" customHeight="1">
      <c r="A151" s="149"/>
      <c r="B151" s="344"/>
      <c r="C151" s="345"/>
      <c r="D151" s="345"/>
      <c r="E151" s="345"/>
      <c r="F151" s="345"/>
      <c r="G151" s="345"/>
      <c r="H151" s="345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</row>
    <row r="152" ht="15.75" customHeight="1">
      <c r="A152" s="149"/>
      <c r="B152" s="344"/>
      <c r="C152" s="345"/>
      <c r="D152" s="345"/>
      <c r="E152" s="345"/>
      <c r="F152" s="345"/>
      <c r="G152" s="345"/>
      <c r="H152" s="345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</row>
    <row r="153" ht="15.75" customHeight="1">
      <c r="A153" s="149"/>
      <c r="B153" s="344"/>
      <c r="C153" s="345"/>
      <c r="D153" s="345"/>
      <c r="E153" s="345"/>
      <c r="F153" s="345"/>
      <c r="G153" s="345"/>
      <c r="H153" s="345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</row>
    <row r="154" ht="15.75" customHeight="1">
      <c r="A154" s="149"/>
      <c r="B154" s="344"/>
      <c r="C154" s="345"/>
      <c r="D154" s="345"/>
      <c r="E154" s="345"/>
      <c r="F154" s="345"/>
      <c r="G154" s="345"/>
      <c r="H154" s="345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</row>
    <row r="155" ht="15.75" customHeight="1">
      <c r="A155" s="149"/>
      <c r="B155" s="344"/>
      <c r="C155" s="345"/>
      <c r="D155" s="345"/>
      <c r="E155" s="345"/>
      <c r="F155" s="345"/>
      <c r="G155" s="345"/>
      <c r="H155" s="345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</row>
    <row r="156" ht="15.75" customHeight="1">
      <c r="A156" s="149"/>
      <c r="B156" s="344"/>
      <c r="C156" s="345"/>
      <c r="D156" s="345"/>
      <c r="E156" s="345"/>
      <c r="F156" s="345"/>
      <c r="G156" s="345"/>
      <c r="H156" s="345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</row>
    <row r="157" ht="15.75" customHeight="1">
      <c r="A157" s="149"/>
      <c r="B157" s="344"/>
      <c r="C157" s="345"/>
      <c r="D157" s="345"/>
      <c r="E157" s="345"/>
      <c r="F157" s="345"/>
      <c r="G157" s="345"/>
      <c r="H157" s="345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</row>
    <row r="158" ht="15.75" customHeight="1">
      <c r="A158" s="149"/>
      <c r="B158" s="344"/>
      <c r="C158" s="345"/>
      <c r="D158" s="345"/>
      <c r="E158" s="345"/>
      <c r="F158" s="345"/>
      <c r="G158" s="345"/>
      <c r="H158" s="345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</row>
    <row r="159" ht="15.75" customHeight="1">
      <c r="A159" s="149"/>
      <c r="B159" s="344"/>
      <c r="C159" s="345"/>
      <c r="D159" s="345"/>
      <c r="E159" s="345"/>
      <c r="F159" s="345"/>
      <c r="G159" s="345"/>
      <c r="H159" s="345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</row>
    <row r="160" ht="15.75" customHeight="1">
      <c r="A160" s="149"/>
      <c r="B160" s="344"/>
      <c r="C160" s="345"/>
      <c r="D160" s="345"/>
      <c r="E160" s="345"/>
      <c r="F160" s="345"/>
      <c r="G160" s="345"/>
      <c r="H160" s="345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</row>
    <row r="161" ht="15.75" customHeight="1">
      <c r="A161" s="149"/>
      <c r="B161" s="344"/>
      <c r="C161" s="345"/>
      <c r="D161" s="345"/>
      <c r="E161" s="345"/>
      <c r="F161" s="345"/>
      <c r="G161" s="345"/>
      <c r="H161" s="345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</row>
    <row r="162" ht="15.75" customHeight="1">
      <c r="A162" s="149"/>
      <c r="B162" s="344"/>
      <c r="C162" s="345"/>
      <c r="D162" s="345"/>
      <c r="E162" s="345"/>
      <c r="F162" s="345"/>
      <c r="G162" s="345"/>
      <c r="H162" s="345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</row>
    <row r="163" ht="15.75" customHeight="1">
      <c r="A163" s="149"/>
      <c r="B163" s="344"/>
      <c r="C163" s="345"/>
      <c r="D163" s="345"/>
      <c r="E163" s="345"/>
      <c r="F163" s="345"/>
      <c r="G163" s="345"/>
      <c r="H163" s="345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</row>
    <row r="164" ht="15.75" customHeight="1">
      <c r="A164" s="149"/>
      <c r="B164" s="344"/>
      <c r="C164" s="345"/>
      <c r="D164" s="345"/>
      <c r="E164" s="345"/>
      <c r="F164" s="345"/>
      <c r="G164" s="345"/>
      <c r="H164" s="345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</row>
    <row r="165" ht="15.75" customHeight="1">
      <c r="A165" s="149"/>
      <c r="B165" s="344"/>
      <c r="C165" s="345"/>
      <c r="D165" s="345"/>
      <c r="E165" s="345"/>
      <c r="F165" s="345"/>
      <c r="G165" s="345"/>
      <c r="H165" s="345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</row>
    <row r="166" ht="15.75" customHeight="1">
      <c r="A166" s="149"/>
      <c r="B166" s="344"/>
      <c r="C166" s="345"/>
      <c r="D166" s="345"/>
      <c r="E166" s="345"/>
      <c r="F166" s="345"/>
      <c r="G166" s="345"/>
      <c r="H166" s="345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</row>
    <row r="167" ht="15.75" customHeight="1">
      <c r="A167" s="149"/>
      <c r="B167" s="344"/>
      <c r="C167" s="345"/>
      <c r="D167" s="345"/>
      <c r="E167" s="345"/>
      <c r="F167" s="345"/>
      <c r="G167" s="345"/>
      <c r="H167" s="345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</row>
    <row r="168" ht="15.75" customHeight="1">
      <c r="A168" s="149"/>
      <c r="B168" s="344"/>
      <c r="C168" s="345"/>
      <c r="D168" s="345"/>
      <c r="E168" s="345"/>
      <c r="F168" s="345"/>
      <c r="G168" s="345"/>
      <c r="H168" s="345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</row>
    <row r="169" ht="15.75" customHeight="1">
      <c r="A169" s="149"/>
      <c r="B169" s="344"/>
      <c r="C169" s="345"/>
      <c r="D169" s="345"/>
      <c r="E169" s="345"/>
      <c r="F169" s="345"/>
      <c r="G169" s="345"/>
      <c r="H169" s="345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</row>
    <row r="170" ht="15.75" customHeight="1">
      <c r="A170" s="149"/>
      <c r="B170" s="344"/>
      <c r="C170" s="345"/>
      <c r="D170" s="345"/>
      <c r="E170" s="345"/>
      <c r="F170" s="345"/>
      <c r="G170" s="345"/>
      <c r="H170" s="345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</row>
    <row r="171" ht="15.75" customHeight="1">
      <c r="A171" s="149"/>
      <c r="B171" s="344"/>
      <c r="C171" s="345"/>
      <c r="D171" s="345"/>
      <c r="E171" s="345"/>
      <c r="F171" s="345"/>
      <c r="G171" s="345"/>
      <c r="H171" s="345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</row>
    <row r="172" ht="15.75" customHeight="1">
      <c r="A172" s="149"/>
      <c r="B172" s="344"/>
      <c r="C172" s="345"/>
      <c r="D172" s="345"/>
      <c r="E172" s="345"/>
      <c r="F172" s="345"/>
      <c r="G172" s="345"/>
      <c r="H172" s="345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</row>
    <row r="173" ht="15.75" customHeight="1">
      <c r="A173" s="149"/>
      <c r="B173" s="344"/>
      <c r="C173" s="345"/>
      <c r="D173" s="345"/>
      <c r="E173" s="345"/>
      <c r="F173" s="345"/>
      <c r="G173" s="345"/>
      <c r="H173" s="345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</row>
    <row r="174" ht="15.75" customHeight="1">
      <c r="A174" s="149"/>
      <c r="B174" s="344"/>
      <c r="C174" s="345"/>
      <c r="D174" s="345"/>
      <c r="E174" s="345"/>
      <c r="F174" s="345"/>
      <c r="G174" s="345"/>
      <c r="H174" s="345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</row>
    <row r="175" ht="15.75" customHeight="1">
      <c r="A175" s="149"/>
      <c r="B175" s="344"/>
      <c r="C175" s="345"/>
      <c r="D175" s="345"/>
      <c r="E175" s="345"/>
      <c r="F175" s="345"/>
      <c r="G175" s="345"/>
      <c r="H175" s="345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</row>
    <row r="176" ht="15.75" customHeight="1">
      <c r="A176" s="149"/>
      <c r="B176" s="344"/>
      <c r="C176" s="345"/>
      <c r="D176" s="345"/>
      <c r="E176" s="345"/>
      <c r="F176" s="345"/>
      <c r="G176" s="345"/>
      <c r="H176" s="345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</row>
    <row r="177" ht="15.75" customHeight="1">
      <c r="A177" s="149"/>
      <c r="B177" s="344"/>
      <c r="C177" s="345"/>
      <c r="D177" s="345"/>
      <c r="E177" s="345"/>
      <c r="F177" s="345"/>
      <c r="G177" s="345"/>
      <c r="H177" s="345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</row>
    <row r="178" ht="15.75" customHeight="1">
      <c r="A178" s="149"/>
      <c r="B178" s="344"/>
      <c r="C178" s="345"/>
      <c r="D178" s="345"/>
      <c r="E178" s="345"/>
      <c r="F178" s="345"/>
      <c r="G178" s="345"/>
      <c r="H178" s="345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</row>
    <row r="179" ht="15.75" customHeight="1">
      <c r="A179" s="149"/>
      <c r="B179" s="344"/>
      <c r="C179" s="345"/>
      <c r="D179" s="345"/>
      <c r="E179" s="345"/>
      <c r="F179" s="345"/>
      <c r="G179" s="345"/>
      <c r="H179" s="345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</row>
    <row r="180" ht="15.75" customHeight="1">
      <c r="A180" s="149"/>
      <c r="B180" s="344"/>
      <c r="C180" s="345"/>
      <c r="D180" s="345"/>
      <c r="E180" s="345"/>
      <c r="F180" s="345"/>
      <c r="G180" s="345"/>
      <c r="H180" s="345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</row>
    <row r="181" ht="15.75" customHeight="1">
      <c r="A181" s="149"/>
      <c r="B181" s="344"/>
      <c r="C181" s="345"/>
      <c r="D181" s="345"/>
      <c r="E181" s="345"/>
      <c r="F181" s="345"/>
      <c r="G181" s="345"/>
      <c r="H181" s="345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</row>
    <row r="182" ht="15.75" customHeight="1">
      <c r="A182" s="149"/>
      <c r="B182" s="344"/>
      <c r="C182" s="345"/>
      <c r="D182" s="345"/>
      <c r="E182" s="345"/>
      <c r="F182" s="345"/>
      <c r="G182" s="345"/>
      <c r="H182" s="345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</row>
    <row r="183" ht="15.75" customHeight="1">
      <c r="A183" s="149"/>
      <c r="B183" s="344"/>
      <c r="C183" s="345"/>
      <c r="D183" s="345"/>
      <c r="E183" s="345"/>
      <c r="F183" s="345"/>
      <c r="G183" s="345"/>
      <c r="H183" s="345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</row>
    <row r="184" ht="15.75" customHeight="1">
      <c r="A184" s="149"/>
      <c r="B184" s="344"/>
      <c r="C184" s="345"/>
      <c r="D184" s="345"/>
      <c r="E184" s="345"/>
      <c r="F184" s="345"/>
      <c r="G184" s="345"/>
      <c r="H184" s="345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</row>
    <row r="185" ht="15.75" customHeight="1">
      <c r="A185" s="149"/>
      <c r="B185" s="344"/>
      <c r="C185" s="345"/>
      <c r="D185" s="345"/>
      <c r="E185" s="345"/>
      <c r="F185" s="345"/>
      <c r="G185" s="345"/>
      <c r="H185" s="345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</row>
    <row r="186" ht="15.75" customHeight="1">
      <c r="A186" s="149"/>
      <c r="B186" s="344"/>
      <c r="C186" s="345"/>
      <c r="D186" s="345"/>
      <c r="E186" s="345"/>
      <c r="F186" s="345"/>
      <c r="G186" s="345"/>
      <c r="H186" s="345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</row>
    <row r="187" ht="15.75" customHeight="1">
      <c r="A187" s="149"/>
      <c r="B187" s="344"/>
      <c r="C187" s="345"/>
      <c r="D187" s="345"/>
      <c r="E187" s="345"/>
      <c r="F187" s="345"/>
      <c r="G187" s="345"/>
      <c r="H187" s="345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</row>
    <row r="188" ht="15.75" customHeight="1">
      <c r="A188" s="149"/>
      <c r="B188" s="344"/>
      <c r="C188" s="345"/>
      <c r="D188" s="345"/>
      <c r="E188" s="345"/>
      <c r="F188" s="345"/>
      <c r="G188" s="345"/>
      <c r="H188" s="345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</row>
    <row r="189" ht="15.75" customHeight="1">
      <c r="A189" s="149"/>
      <c r="B189" s="344"/>
      <c r="C189" s="345"/>
      <c r="D189" s="345"/>
      <c r="E189" s="345"/>
      <c r="F189" s="345"/>
      <c r="G189" s="345"/>
      <c r="H189" s="345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</row>
    <row r="190" ht="15.75" customHeight="1">
      <c r="A190" s="149"/>
      <c r="B190" s="344"/>
      <c r="C190" s="345"/>
      <c r="D190" s="345"/>
      <c r="E190" s="345"/>
      <c r="F190" s="345"/>
      <c r="G190" s="345"/>
      <c r="H190" s="345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</row>
    <row r="191" ht="15.75" customHeight="1">
      <c r="A191" s="149"/>
      <c r="B191" s="344"/>
      <c r="C191" s="345"/>
      <c r="D191" s="345"/>
      <c r="E191" s="345"/>
      <c r="F191" s="345"/>
      <c r="G191" s="345"/>
      <c r="H191" s="345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</row>
    <row r="192" ht="15.75" customHeight="1">
      <c r="A192" s="149"/>
      <c r="B192" s="344"/>
      <c r="C192" s="345"/>
      <c r="D192" s="345"/>
      <c r="E192" s="345"/>
      <c r="F192" s="345"/>
      <c r="G192" s="345"/>
      <c r="H192" s="345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</row>
    <row r="193" ht="15.75" customHeight="1">
      <c r="A193" s="149"/>
      <c r="B193" s="344"/>
      <c r="C193" s="345"/>
      <c r="D193" s="345"/>
      <c r="E193" s="345"/>
      <c r="F193" s="345"/>
      <c r="G193" s="345"/>
      <c r="H193" s="345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</row>
    <row r="194" ht="15.75" customHeight="1">
      <c r="A194" s="149"/>
      <c r="B194" s="344"/>
      <c r="C194" s="345"/>
      <c r="D194" s="345"/>
      <c r="E194" s="345"/>
      <c r="F194" s="345"/>
      <c r="G194" s="345"/>
      <c r="H194" s="345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</row>
    <row r="195" ht="15.75" customHeight="1">
      <c r="A195" s="149"/>
      <c r="B195" s="344"/>
      <c r="C195" s="345"/>
      <c r="D195" s="345"/>
      <c r="E195" s="345"/>
      <c r="F195" s="345"/>
      <c r="G195" s="345"/>
      <c r="H195" s="345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</row>
    <row r="196" ht="15.75" customHeight="1">
      <c r="A196" s="149"/>
      <c r="B196" s="344"/>
      <c r="C196" s="345"/>
      <c r="D196" s="345"/>
      <c r="E196" s="345"/>
      <c r="F196" s="345"/>
      <c r="G196" s="345"/>
      <c r="H196" s="345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</row>
    <row r="197" ht="15.75" customHeight="1">
      <c r="A197" s="149"/>
      <c r="B197" s="344"/>
      <c r="C197" s="345"/>
      <c r="D197" s="345"/>
      <c r="E197" s="345"/>
      <c r="F197" s="345"/>
      <c r="G197" s="345"/>
      <c r="H197" s="345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</row>
    <row r="198" ht="15.75" customHeight="1">
      <c r="A198" s="149"/>
      <c r="B198" s="344"/>
      <c r="C198" s="345"/>
      <c r="D198" s="345"/>
      <c r="E198" s="345"/>
      <c r="F198" s="345"/>
      <c r="G198" s="345"/>
      <c r="H198" s="345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</row>
    <row r="199" ht="15.75" customHeight="1">
      <c r="A199" s="149"/>
      <c r="B199" s="344"/>
      <c r="C199" s="345"/>
      <c r="D199" s="345"/>
      <c r="E199" s="345"/>
      <c r="F199" s="345"/>
      <c r="G199" s="345"/>
      <c r="H199" s="345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</row>
    <row r="200" ht="15.75" customHeight="1">
      <c r="A200" s="149"/>
      <c r="B200" s="344"/>
      <c r="C200" s="345"/>
      <c r="D200" s="345"/>
      <c r="E200" s="345"/>
      <c r="F200" s="345"/>
      <c r="G200" s="345"/>
      <c r="H200" s="345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</row>
    <row r="201" ht="15.75" customHeight="1">
      <c r="A201" s="149"/>
      <c r="B201" s="344"/>
      <c r="C201" s="345"/>
      <c r="D201" s="345"/>
      <c r="E201" s="345"/>
      <c r="F201" s="345"/>
      <c r="G201" s="345"/>
      <c r="H201" s="345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</row>
    <row r="202" ht="15.75" customHeight="1">
      <c r="A202" s="149"/>
      <c r="B202" s="344"/>
      <c r="C202" s="345"/>
      <c r="D202" s="345"/>
      <c r="E202" s="345"/>
      <c r="F202" s="345"/>
      <c r="G202" s="345"/>
      <c r="H202" s="345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</row>
    <row r="203" ht="15.75" customHeight="1">
      <c r="A203" s="149"/>
      <c r="B203" s="344"/>
      <c r="C203" s="345"/>
      <c r="D203" s="345"/>
      <c r="E203" s="345"/>
      <c r="F203" s="345"/>
      <c r="G203" s="345"/>
      <c r="H203" s="345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</row>
    <row r="204" ht="15.75" customHeight="1">
      <c r="A204" s="149"/>
      <c r="B204" s="344"/>
      <c r="C204" s="345"/>
      <c r="D204" s="345"/>
      <c r="E204" s="345"/>
      <c r="F204" s="345"/>
      <c r="G204" s="345"/>
      <c r="H204" s="345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</row>
    <row r="205" ht="15.75" customHeight="1">
      <c r="A205" s="149"/>
      <c r="B205" s="344"/>
      <c r="C205" s="345"/>
      <c r="D205" s="345"/>
      <c r="E205" s="345"/>
      <c r="F205" s="345"/>
      <c r="G205" s="345"/>
      <c r="H205" s="345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</row>
    <row r="206" ht="15.75" customHeight="1">
      <c r="A206" s="149"/>
      <c r="B206" s="344"/>
      <c r="C206" s="345"/>
      <c r="D206" s="345"/>
      <c r="E206" s="345"/>
      <c r="F206" s="345"/>
      <c r="G206" s="345"/>
      <c r="H206" s="345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</row>
    <row r="207" ht="15.75" customHeight="1">
      <c r="A207" s="149"/>
      <c r="B207" s="344"/>
      <c r="C207" s="345"/>
      <c r="D207" s="345"/>
      <c r="E207" s="345"/>
      <c r="F207" s="345"/>
      <c r="G207" s="345"/>
      <c r="H207" s="345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</row>
    <row r="208" ht="15.75" customHeight="1">
      <c r="A208" s="149"/>
      <c r="B208" s="344"/>
      <c r="C208" s="345"/>
      <c r="D208" s="345"/>
      <c r="E208" s="345"/>
      <c r="F208" s="345"/>
      <c r="G208" s="345"/>
      <c r="H208" s="345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</row>
    <row r="209" ht="15.75" customHeight="1">
      <c r="A209" s="149"/>
      <c r="B209" s="344"/>
      <c r="C209" s="345"/>
      <c r="D209" s="345"/>
      <c r="E209" s="345"/>
      <c r="F209" s="345"/>
      <c r="G209" s="345"/>
      <c r="H209" s="345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</row>
    <row r="210" ht="15.75" customHeight="1">
      <c r="A210" s="149"/>
      <c r="B210" s="344"/>
      <c r="C210" s="345"/>
      <c r="D210" s="345"/>
      <c r="E210" s="345"/>
      <c r="F210" s="345"/>
      <c r="G210" s="345"/>
      <c r="H210" s="345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</row>
    <row r="211" ht="15.75" customHeight="1">
      <c r="A211" s="149"/>
      <c r="B211" s="344"/>
      <c r="C211" s="345"/>
      <c r="D211" s="345"/>
      <c r="E211" s="345"/>
      <c r="F211" s="345"/>
      <c r="G211" s="345"/>
      <c r="H211" s="345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</row>
    <row r="212" ht="15.75" customHeight="1">
      <c r="A212" s="149"/>
      <c r="B212" s="344"/>
      <c r="C212" s="345"/>
      <c r="D212" s="345"/>
      <c r="E212" s="345"/>
      <c r="F212" s="345"/>
      <c r="G212" s="345"/>
      <c r="H212" s="345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</row>
    <row r="213" ht="15.75" customHeight="1">
      <c r="A213" s="149"/>
      <c r="B213" s="344"/>
      <c r="C213" s="345"/>
      <c r="D213" s="345"/>
      <c r="E213" s="345"/>
      <c r="F213" s="345"/>
      <c r="G213" s="345"/>
      <c r="H213" s="345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</row>
    <row r="214" ht="15.75" customHeight="1">
      <c r="A214" s="149"/>
      <c r="B214" s="344"/>
      <c r="C214" s="345"/>
      <c r="D214" s="345"/>
      <c r="E214" s="345"/>
      <c r="F214" s="345"/>
      <c r="G214" s="345"/>
      <c r="H214" s="345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</row>
    <row r="215" ht="15.75" customHeight="1">
      <c r="A215" s="149"/>
      <c r="B215" s="344"/>
      <c r="C215" s="345"/>
      <c r="D215" s="345"/>
      <c r="E215" s="345"/>
      <c r="F215" s="345"/>
      <c r="G215" s="345"/>
      <c r="H215" s="345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</row>
    <row r="216" ht="15.75" customHeight="1">
      <c r="A216" s="149"/>
      <c r="B216" s="344"/>
      <c r="C216" s="345"/>
      <c r="D216" s="345"/>
      <c r="E216" s="345"/>
      <c r="F216" s="345"/>
      <c r="G216" s="345"/>
      <c r="H216" s="345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</row>
    <row r="217" ht="15.75" customHeight="1">
      <c r="A217" s="149"/>
      <c r="B217" s="344"/>
      <c r="C217" s="345"/>
      <c r="D217" s="345"/>
      <c r="E217" s="345"/>
      <c r="F217" s="345"/>
      <c r="G217" s="345"/>
      <c r="H217" s="345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</row>
    <row r="218" ht="15.75" customHeight="1">
      <c r="A218" s="149"/>
      <c r="B218" s="344"/>
      <c r="C218" s="345"/>
      <c r="D218" s="345"/>
      <c r="E218" s="345"/>
      <c r="F218" s="345"/>
      <c r="G218" s="345"/>
      <c r="H218" s="345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</row>
    <row r="219" ht="15.75" customHeight="1">
      <c r="A219" s="149"/>
      <c r="B219" s="344"/>
      <c r="C219" s="345"/>
      <c r="D219" s="345"/>
      <c r="E219" s="345"/>
      <c r="F219" s="345"/>
      <c r="G219" s="345"/>
      <c r="H219" s="345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</row>
    <row r="220" ht="15.75" customHeight="1">
      <c r="A220" s="149"/>
      <c r="B220" s="344"/>
      <c r="C220" s="345"/>
      <c r="D220" s="345"/>
      <c r="E220" s="345"/>
      <c r="F220" s="345"/>
      <c r="G220" s="345"/>
      <c r="H220" s="345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</row>
    <row r="221" ht="15.75" customHeight="1">
      <c r="A221" s="149"/>
      <c r="B221" s="344"/>
      <c r="C221" s="345"/>
      <c r="D221" s="345"/>
      <c r="E221" s="345"/>
      <c r="F221" s="345"/>
      <c r="G221" s="345"/>
      <c r="H221" s="345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</row>
    <row r="222" ht="15.75" customHeight="1">
      <c r="A222" s="149"/>
      <c r="B222" s="344"/>
      <c r="C222" s="345"/>
      <c r="D222" s="345"/>
      <c r="E222" s="345"/>
      <c r="F222" s="345"/>
      <c r="G222" s="345"/>
      <c r="H222" s="345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</row>
    <row r="223" ht="15.75" customHeight="1">
      <c r="A223" s="149"/>
      <c r="B223" s="344"/>
      <c r="C223" s="345"/>
      <c r="D223" s="345"/>
      <c r="E223" s="345"/>
      <c r="F223" s="345"/>
      <c r="G223" s="345"/>
      <c r="H223" s="345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</row>
    <row r="224" ht="15.75" customHeight="1">
      <c r="A224" s="149"/>
      <c r="B224" s="344"/>
      <c r="C224" s="345"/>
      <c r="D224" s="345"/>
      <c r="E224" s="345"/>
      <c r="F224" s="345"/>
      <c r="G224" s="345"/>
      <c r="H224" s="345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</row>
    <row r="225" ht="15.75" customHeight="1">
      <c r="A225" s="149"/>
      <c r="B225" s="344"/>
      <c r="C225" s="345"/>
      <c r="D225" s="345"/>
      <c r="E225" s="345"/>
      <c r="F225" s="345"/>
      <c r="G225" s="345"/>
      <c r="H225" s="345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</row>
    <row r="226" ht="15.75" customHeight="1">
      <c r="A226" s="149"/>
      <c r="B226" s="344"/>
      <c r="C226" s="345"/>
      <c r="D226" s="345"/>
      <c r="E226" s="345"/>
      <c r="F226" s="345"/>
      <c r="G226" s="345"/>
      <c r="H226" s="345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</row>
    <row r="227" ht="15.75" customHeight="1">
      <c r="A227" s="149"/>
      <c r="B227" s="344"/>
      <c r="C227" s="345"/>
      <c r="D227" s="345"/>
      <c r="E227" s="345"/>
      <c r="F227" s="345"/>
      <c r="G227" s="345"/>
      <c r="H227" s="345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</row>
    <row r="228" ht="15.75" customHeight="1">
      <c r="A228" s="149"/>
      <c r="B228" s="344"/>
      <c r="C228" s="345"/>
      <c r="D228" s="345"/>
      <c r="E228" s="345"/>
      <c r="F228" s="345"/>
      <c r="G228" s="345"/>
      <c r="H228" s="345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</row>
    <row r="229" ht="15.75" customHeight="1">
      <c r="A229" s="149"/>
      <c r="B229" s="344"/>
      <c r="C229" s="345"/>
      <c r="D229" s="345"/>
      <c r="E229" s="345"/>
      <c r="F229" s="345"/>
      <c r="G229" s="345"/>
      <c r="H229" s="345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</row>
    <row r="230" ht="15.75" customHeight="1">
      <c r="A230" s="149"/>
      <c r="B230" s="344"/>
      <c r="C230" s="345"/>
      <c r="D230" s="345"/>
      <c r="E230" s="345"/>
      <c r="F230" s="345"/>
      <c r="G230" s="345"/>
      <c r="H230" s="345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</row>
    <row r="231" ht="15.75" customHeight="1">
      <c r="A231" s="149"/>
      <c r="B231" s="344"/>
      <c r="C231" s="345"/>
      <c r="D231" s="345"/>
      <c r="E231" s="345"/>
      <c r="F231" s="345"/>
      <c r="G231" s="345"/>
      <c r="H231" s="345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</row>
    <row r="232" ht="15.75" customHeight="1">
      <c r="A232" s="149"/>
      <c r="B232" s="344"/>
      <c r="C232" s="345"/>
      <c r="D232" s="345"/>
      <c r="E232" s="345"/>
      <c r="F232" s="345"/>
      <c r="G232" s="345"/>
      <c r="H232" s="345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</row>
    <row r="233" ht="15.75" customHeight="1">
      <c r="A233" s="149"/>
      <c r="B233" s="344"/>
      <c r="C233" s="345"/>
      <c r="D233" s="345"/>
      <c r="E233" s="345"/>
      <c r="F233" s="345"/>
      <c r="G233" s="345"/>
      <c r="H233" s="345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</row>
    <row r="234" ht="15.75" customHeight="1">
      <c r="A234" s="149"/>
      <c r="B234" s="344"/>
      <c r="C234" s="345"/>
      <c r="D234" s="345"/>
      <c r="E234" s="345"/>
      <c r="F234" s="345"/>
      <c r="G234" s="345"/>
      <c r="H234" s="345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</row>
    <row r="235" ht="15.75" customHeight="1">
      <c r="A235" s="149"/>
      <c r="B235" s="344"/>
      <c r="C235" s="345"/>
      <c r="D235" s="345"/>
      <c r="E235" s="345"/>
      <c r="F235" s="345"/>
      <c r="G235" s="345"/>
      <c r="H235" s="345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</row>
    <row r="236" ht="15.75" customHeight="1">
      <c r="A236" s="149"/>
      <c r="B236" s="344"/>
      <c r="C236" s="345"/>
      <c r="D236" s="345"/>
      <c r="E236" s="345"/>
      <c r="F236" s="345"/>
      <c r="G236" s="345"/>
      <c r="H236" s="345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</row>
    <row r="237" ht="15.75" customHeight="1">
      <c r="A237" s="149"/>
      <c r="B237" s="344"/>
      <c r="C237" s="345"/>
      <c r="D237" s="345"/>
      <c r="E237" s="345"/>
      <c r="F237" s="345"/>
      <c r="G237" s="345"/>
      <c r="H237" s="345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</row>
    <row r="238" ht="15.75" customHeight="1">
      <c r="A238" s="149"/>
      <c r="B238" s="344"/>
      <c r="C238" s="345"/>
      <c r="D238" s="345"/>
      <c r="E238" s="345"/>
      <c r="F238" s="345"/>
      <c r="G238" s="345"/>
      <c r="H238" s="345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</row>
    <row r="239" ht="15.75" customHeight="1">
      <c r="A239" s="149"/>
      <c r="B239" s="344"/>
      <c r="C239" s="345"/>
      <c r="D239" s="345"/>
      <c r="E239" s="345"/>
      <c r="F239" s="345"/>
      <c r="G239" s="345"/>
      <c r="H239" s="345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</row>
    <row r="240" ht="15.75" customHeight="1">
      <c r="A240" s="149"/>
      <c r="B240" s="344"/>
      <c r="C240" s="345"/>
      <c r="D240" s="345"/>
      <c r="E240" s="345"/>
      <c r="F240" s="345"/>
      <c r="G240" s="345"/>
      <c r="H240" s="345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</row>
    <row r="241" ht="15.75" customHeight="1">
      <c r="A241" s="149"/>
      <c r="B241" s="344"/>
      <c r="C241" s="345"/>
      <c r="D241" s="345"/>
      <c r="E241" s="345"/>
      <c r="F241" s="345"/>
      <c r="G241" s="345"/>
      <c r="H241" s="345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</row>
    <row r="242" ht="15.75" customHeight="1">
      <c r="A242" s="149"/>
      <c r="B242" s="344"/>
      <c r="C242" s="345"/>
      <c r="D242" s="345"/>
      <c r="E242" s="345"/>
      <c r="F242" s="345"/>
      <c r="G242" s="345"/>
      <c r="H242" s="345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</row>
    <row r="243" ht="15.75" customHeight="1">
      <c r="A243" s="149"/>
      <c r="B243" s="344"/>
      <c r="C243" s="345"/>
      <c r="D243" s="345"/>
      <c r="E243" s="345"/>
      <c r="F243" s="345"/>
      <c r="G243" s="345"/>
      <c r="H243" s="345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</row>
    <row r="244" ht="15.75" customHeight="1">
      <c r="A244" s="149"/>
      <c r="B244" s="344"/>
      <c r="C244" s="345"/>
      <c r="D244" s="345"/>
      <c r="E244" s="345"/>
      <c r="F244" s="345"/>
      <c r="G244" s="345"/>
      <c r="H244" s="345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</row>
    <row r="245" ht="15.75" customHeight="1">
      <c r="A245" s="149"/>
      <c r="B245" s="344"/>
      <c r="C245" s="345"/>
      <c r="D245" s="345"/>
      <c r="E245" s="345"/>
      <c r="F245" s="345"/>
      <c r="G245" s="345"/>
      <c r="H245" s="345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</row>
    <row r="246" ht="15.75" customHeight="1">
      <c r="A246" s="149"/>
      <c r="B246" s="344"/>
      <c r="C246" s="345"/>
      <c r="D246" s="345"/>
      <c r="E246" s="345"/>
      <c r="F246" s="345"/>
      <c r="G246" s="345"/>
      <c r="H246" s="345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</row>
    <row r="247" ht="15.75" customHeight="1">
      <c r="A247" s="149"/>
      <c r="B247" s="344"/>
      <c r="C247" s="345"/>
      <c r="D247" s="345"/>
      <c r="E247" s="345"/>
      <c r="F247" s="345"/>
      <c r="G247" s="345"/>
      <c r="H247" s="345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</row>
    <row r="248" ht="15.75" customHeight="1">
      <c r="A248" s="149"/>
      <c r="B248" s="344"/>
      <c r="C248" s="345"/>
      <c r="D248" s="345"/>
      <c r="E248" s="345"/>
      <c r="F248" s="345"/>
      <c r="G248" s="345"/>
      <c r="H248" s="345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</row>
    <row r="249" ht="15.75" customHeight="1">
      <c r="A249" s="149"/>
      <c r="B249" s="344"/>
      <c r="C249" s="345"/>
      <c r="D249" s="345"/>
      <c r="E249" s="345"/>
      <c r="F249" s="345"/>
      <c r="G249" s="345"/>
      <c r="H249" s="345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</row>
    <row r="250" ht="15.75" customHeight="1">
      <c r="A250" s="149"/>
      <c r="B250" s="344"/>
      <c r="C250" s="345"/>
      <c r="D250" s="345"/>
      <c r="E250" s="345"/>
      <c r="F250" s="345"/>
      <c r="G250" s="345"/>
      <c r="H250" s="345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</row>
    <row r="251" ht="15.75" customHeight="1">
      <c r="A251" s="149"/>
      <c r="B251" s="344"/>
      <c r="C251" s="345"/>
      <c r="D251" s="345"/>
      <c r="E251" s="345"/>
      <c r="F251" s="345"/>
      <c r="G251" s="345"/>
      <c r="H251" s="345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</row>
    <row r="252" ht="15.75" customHeight="1">
      <c r="A252" s="149"/>
      <c r="B252" s="344"/>
      <c r="C252" s="345"/>
      <c r="D252" s="345"/>
      <c r="E252" s="345"/>
      <c r="F252" s="345"/>
      <c r="G252" s="345"/>
      <c r="H252" s="345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</row>
    <row r="253" ht="15.75" customHeight="1">
      <c r="A253" s="149"/>
      <c r="B253" s="344"/>
      <c r="C253" s="345"/>
      <c r="D253" s="345"/>
      <c r="E253" s="345"/>
      <c r="F253" s="345"/>
      <c r="G253" s="345"/>
      <c r="H253" s="345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</row>
    <row r="254" ht="15.75" customHeight="1">
      <c r="A254" s="149"/>
      <c r="B254" s="344"/>
      <c r="C254" s="345"/>
      <c r="D254" s="345"/>
      <c r="E254" s="345"/>
      <c r="F254" s="345"/>
      <c r="G254" s="345"/>
      <c r="H254" s="345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</row>
    <row r="255" ht="15.75" customHeight="1">
      <c r="A255" s="149"/>
      <c r="B255" s="344"/>
      <c r="C255" s="345"/>
      <c r="D255" s="345"/>
      <c r="E255" s="345"/>
      <c r="F255" s="345"/>
      <c r="G255" s="345"/>
      <c r="H255" s="345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</row>
    <row r="256" ht="15.75" customHeight="1">
      <c r="A256" s="149"/>
      <c r="B256" s="344"/>
      <c r="C256" s="345"/>
      <c r="D256" s="345"/>
      <c r="E256" s="345"/>
      <c r="F256" s="345"/>
      <c r="G256" s="345"/>
      <c r="H256" s="345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</row>
    <row r="257" ht="15.75" customHeight="1">
      <c r="A257" s="149"/>
      <c r="B257" s="344"/>
      <c r="C257" s="345"/>
      <c r="D257" s="345"/>
      <c r="E257" s="345"/>
      <c r="F257" s="345"/>
      <c r="G257" s="345"/>
      <c r="H257" s="345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</row>
    <row r="258" ht="15.75" customHeight="1">
      <c r="A258" s="149"/>
      <c r="B258" s="344"/>
      <c r="C258" s="345"/>
      <c r="D258" s="345"/>
      <c r="E258" s="345"/>
      <c r="F258" s="345"/>
      <c r="G258" s="345"/>
      <c r="H258" s="345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</row>
    <row r="259" ht="15.75" customHeight="1">
      <c r="A259" s="149"/>
      <c r="B259" s="344"/>
      <c r="C259" s="345"/>
      <c r="D259" s="345"/>
      <c r="E259" s="345"/>
      <c r="F259" s="345"/>
      <c r="G259" s="345"/>
      <c r="H259" s="345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</row>
    <row r="260" ht="15.75" customHeight="1">
      <c r="A260" s="149"/>
      <c r="B260" s="344"/>
      <c r="C260" s="345"/>
      <c r="D260" s="345"/>
      <c r="E260" s="345"/>
      <c r="F260" s="345"/>
      <c r="G260" s="345"/>
      <c r="H260" s="345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</row>
    <row r="261" ht="15.75" customHeight="1">
      <c r="A261" s="149"/>
      <c r="B261" s="344"/>
      <c r="C261" s="345"/>
      <c r="D261" s="345"/>
      <c r="E261" s="345"/>
      <c r="F261" s="345"/>
      <c r="G261" s="345"/>
      <c r="H261" s="345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</row>
    <row r="262" ht="15.75" customHeight="1">
      <c r="A262" s="149"/>
      <c r="B262" s="344"/>
      <c r="C262" s="345"/>
      <c r="D262" s="345"/>
      <c r="E262" s="345"/>
      <c r="F262" s="345"/>
      <c r="G262" s="345"/>
      <c r="H262" s="345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</row>
    <row r="263" ht="15.75" customHeight="1">
      <c r="A263" s="149"/>
      <c r="B263" s="344"/>
      <c r="C263" s="345"/>
      <c r="D263" s="345"/>
      <c r="E263" s="345"/>
      <c r="F263" s="345"/>
      <c r="G263" s="345"/>
      <c r="H263" s="345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</row>
    <row r="264" ht="15.75" customHeight="1">
      <c r="A264" s="149"/>
      <c r="B264" s="344"/>
      <c r="C264" s="345"/>
      <c r="D264" s="345"/>
      <c r="E264" s="345"/>
      <c r="F264" s="345"/>
      <c r="G264" s="345"/>
      <c r="H264" s="345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</row>
    <row r="265" ht="15.75" customHeight="1">
      <c r="A265" s="149"/>
      <c r="B265" s="344"/>
      <c r="C265" s="345"/>
      <c r="D265" s="345"/>
      <c r="E265" s="345"/>
      <c r="F265" s="345"/>
      <c r="G265" s="345"/>
      <c r="H265" s="345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</row>
    <row r="266" ht="15.75" customHeight="1">
      <c r="A266" s="149"/>
      <c r="B266" s="344"/>
      <c r="C266" s="345"/>
      <c r="D266" s="345"/>
      <c r="E266" s="345"/>
      <c r="F266" s="345"/>
      <c r="G266" s="345"/>
      <c r="H266" s="345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</row>
    <row r="267" ht="15.75" customHeight="1">
      <c r="A267" s="149"/>
      <c r="B267" s="344"/>
      <c r="C267" s="345"/>
      <c r="D267" s="345"/>
      <c r="E267" s="345"/>
      <c r="F267" s="345"/>
      <c r="G267" s="345"/>
      <c r="H267" s="345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</row>
    <row r="268" ht="15.75" customHeight="1">
      <c r="A268" s="149"/>
      <c r="B268" s="344"/>
      <c r="C268" s="345"/>
      <c r="D268" s="345"/>
      <c r="E268" s="345"/>
      <c r="F268" s="345"/>
      <c r="G268" s="345"/>
      <c r="H268" s="345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</row>
    <row r="269" ht="15.75" customHeight="1">
      <c r="A269" s="149"/>
      <c r="B269" s="344"/>
      <c r="C269" s="345"/>
      <c r="D269" s="345"/>
      <c r="E269" s="345"/>
      <c r="F269" s="345"/>
      <c r="G269" s="345"/>
      <c r="H269" s="345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</row>
    <row r="270" ht="15.75" customHeight="1">
      <c r="A270" s="149"/>
      <c r="B270" s="344"/>
      <c r="C270" s="345"/>
      <c r="D270" s="345"/>
      <c r="E270" s="345"/>
      <c r="F270" s="345"/>
      <c r="G270" s="345"/>
      <c r="H270" s="345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</row>
    <row r="271" ht="15.75" customHeight="1">
      <c r="A271" s="149"/>
      <c r="B271" s="344"/>
      <c r="C271" s="345"/>
      <c r="D271" s="345"/>
      <c r="E271" s="345"/>
      <c r="F271" s="345"/>
      <c r="G271" s="345"/>
      <c r="H271" s="345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</row>
    <row r="272" ht="15.75" customHeight="1">
      <c r="A272" s="149"/>
      <c r="B272" s="344"/>
      <c r="C272" s="345"/>
      <c r="D272" s="345"/>
      <c r="E272" s="345"/>
      <c r="F272" s="345"/>
      <c r="G272" s="345"/>
      <c r="H272" s="345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</row>
    <row r="273" ht="15.75" customHeight="1">
      <c r="A273" s="149"/>
      <c r="B273" s="344"/>
      <c r="C273" s="345"/>
      <c r="D273" s="345"/>
      <c r="E273" s="345"/>
      <c r="F273" s="345"/>
      <c r="G273" s="345"/>
      <c r="H273" s="345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</row>
    <row r="274" ht="15.75" customHeight="1">
      <c r="A274" s="149"/>
      <c r="B274" s="344"/>
      <c r="C274" s="345"/>
      <c r="D274" s="345"/>
      <c r="E274" s="345"/>
      <c r="F274" s="345"/>
      <c r="G274" s="345"/>
      <c r="H274" s="345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</row>
    <row r="275" ht="15.75" customHeight="1">
      <c r="A275" s="149"/>
      <c r="B275" s="344"/>
      <c r="C275" s="345"/>
      <c r="D275" s="345"/>
      <c r="E275" s="345"/>
      <c r="F275" s="345"/>
      <c r="G275" s="345"/>
      <c r="H275" s="345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F1"/>
  </mergeCells>
  <conditionalFormatting sqref="B26">
    <cfRule type="cellIs" dxfId="0" priority="1" operator="equal">
      <formula>"FALSE"</formula>
    </cfRule>
  </conditionalFormatting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8.0"/>
    <col customWidth="1" min="2" max="2" width="28.38"/>
    <col customWidth="1" min="3" max="5" width="6.5"/>
    <col customWidth="1" min="6" max="6" width="6.38"/>
    <col customWidth="1" min="7" max="7" width="6.13"/>
    <col customWidth="1" min="8" max="8" width="5.63"/>
    <col customWidth="1" min="9" max="9" width="8.0"/>
    <col customWidth="1" min="10" max="10" width="15.0"/>
    <col customWidth="1" min="11" max="11" width="10.38"/>
    <col customWidth="1" min="12" max="26" width="7.63"/>
  </cols>
  <sheetData>
    <row r="1" ht="15.0" customHeight="1">
      <c r="A1" s="217"/>
      <c r="B1" s="355" t="str">
        <f>Hub!A1</f>
        <v>Aug Sale Management</v>
      </c>
      <c r="C1" s="356"/>
      <c r="D1" s="357"/>
      <c r="E1" s="358"/>
      <c r="F1" s="355"/>
      <c r="G1" s="355"/>
      <c r="H1" s="355"/>
      <c r="I1" s="359"/>
      <c r="J1" s="359"/>
      <c r="K1" s="35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ht="21.0" customHeight="1">
      <c r="A2" s="217"/>
      <c r="B2" s="360" t="s">
        <v>121</v>
      </c>
      <c r="C2" s="361" t="s">
        <v>105</v>
      </c>
      <c r="D2" s="361" t="s">
        <v>125</v>
      </c>
      <c r="E2" s="361" t="s">
        <v>104</v>
      </c>
      <c r="F2" s="361" t="s">
        <v>126</v>
      </c>
      <c r="G2" s="361" t="s">
        <v>123</v>
      </c>
      <c r="H2" s="361" t="s">
        <v>14</v>
      </c>
      <c r="I2" s="359"/>
      <c r="J2" s="359"/>
      <c r="K2" s="35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ht="11.25" customHeight="1">
      <c r="A3" s="217"/>
      <c r="B3" s="324"/>
      <c r="C3" s="324"/>
      <c r="D3" s="362"/>
      <c r="E3" s="362"/>
      <c r="F3" s="362"/>
      <c r="G3" s="362"/>
      <c r="H3" s="362"/>
      <c r="I3" s="359"/>
      <c r="J3" s="359"/>
      <c r="K3" s="35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ht="15.0" customHeight="1">
      <c r="A4" s="217"/>
      <c r="B4" s="363" t="s">
        <v>23</v>
      </c>
      <c r="C4" s="321">
        <f>Hub!K4</f>
        <v>0</v>
      </c>
      <c r="D4" s="321">
        <f>Gawadar!K4</f>
        <v>3.52</v>
      </c>
      <c r="E4" s="321">
        <f>Turbat!K4</f>
        <v>3.52</v>
      </c>
      <c r="F4" s="321">
        <f>PNGR!K4</f>
        <v>14.08</v>
      </c>
      <c r="G4" s="321">
        <f>Tump!K4</f>
        <v>3.52</v>
      </c>
      <c r="H4" s="364">
        <f t="shared" ref="H4:H70" si="1">SUM(C4:G4)</f>
        <v>24.64</v>
      </c>
      <c r="I4" s="359"/>
      <c r="J4" s="359"/>
      <c r="K4" s="35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ht="15.0" customHeight="1">
      <c r="A5" s="217"/>
      <c r="B5" s="363" t="s">
        <v>24</v>
      </c>
      <c r="C5" s="321">
        <f>Hub!K5</f>
        <v>0</v>
      </c>
      <c r="D5" s="321">
        <f>Gawadar!K5</f>
        <v>3.52</v>
      </c>
      <c r="E5" s="321">
        <f>Turbat!K5</f>
        <v>3.52</v>
      </c>
      <c r="F5" s="321">
        <f>PNGR!K5</f>
        <v>14.08</v>
      </c>
      <c r="G5" s="321">
        <f>Tump!K5</f>
        <v>3.52</v>
      </c>
      <c r="H5" s="364">
        <f t="shared" si="1"/>
        <v>24.64</v>
      </c>
      <c r="I5" s="359"/>
      <c r="J5" s="359"/>
      <c r="K5" s="35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</row>
    <row r="6" ht="15.0" customHeight="1">
      <c r="A6" s="217"/>
      <c r="B6" s="363" t="s">
        <v>25</v>
      </c>
      <c r="C6" s="321">
        <f>Hub!K6</f>
        <v>0</v>
      </c>
      <c r="D6" s="321">
        <f>Gawadar!K6</f>
        <v>3.52</v>
      </c>
      <c r="E6" s="321">
        <f>Turbat!K6</f>
        <v>3.52</v>
      </c>
      <c r="F6" s="321">
        <f>PNGR!K6</f>
        <v>7.04</v>
      </c>
      <c r="G6" s="321">
        <f>Tump!K6</f>
        <v>3.52</v>
      </c>
      <c r="H6" s="364">
        <f t="shared" si="1"/>
        <v>17.6</v>
      </c>
      <c r="I6" s="359"/>
      <c r="J6" s="359"/>
      <c r="K6" s="35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</row>
    <row r="7" ht="15.0" customHeight="1">
      <c r="A7" s="217"/>
      <c r="B7" s="363" t="s">
        <v>26</v>
      </c>
      <c r="C7" s="321">
        <f>Hub!K7</f>
        <v>0</v>
      </c>
      <c r="D7" s="321">
        <f>Gawadar!K7</f>
        <v>0</v>
      </c>
      <c r="E7" s="321">
        <f>Turbat!K7</f>
        <v>0</v>
      </c>
      <c r="F7" s="321">
        <f>PNGR!K7</f>
        <v>0</v>
      </c>
      <c r="G7" s="321">
        <f>Tump!K7</f>
        <v>0</v>
      </c>
      <c r="H7" s="364">
        <f t="shared" si="1"/>
        <v>0</v>
      </c>
      <c r="I7" s="359"/>
      <c r="J7" s="359"/>
      <c r="K7" s="35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</row>
    <row r="8" ht="15.0" customHeight="1">
      <c r="A8" s="217"/>
      <c r="B8" s="363" t="s">
        <v>27</v>
      </c>
      <c r="C8" s="321">
        <f>Hub!K8</f>
        <v>0</v>
      </c>
      <c r="D8" s="321">
        <f>Gawadar!K8</f>
        <v>0</v>
      </c>
      <c r="E8" s="321">
        <f>Turbat!K8</f>
        <v>0</v>
      </c>
      <c r="F8" s="321">
        <f>PNGR!K8</f>
        <v>0</v>
      </c>
      <c r="G8" s="321">
        <f>Tump!K8</f>
        <v>0</v>
      </c>
      <c r="H8" s="364">
        <f t="shared" si="1"/>
        <v>0</v>
      </c>
      <c r="I8" s="359"/>
      <c r="J8" s="359"/>
      <c r="K8" s="35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</row>
    <row r="9" ht="15.0" customHeight="1">
      <c r="A9" s="217"/>
      <c r="B9" s="365" t="s">
        <v>28</v>
      </c>
      <c r="C9" s="321">
        <f>Hub!K9</f>
        <v>0</v>
      </c>
      <c r="D9" s="321">
        <f>Gawadar!K9</f>
        <v>24</v>
      </c>
      <c r="E9" s="321">
        <f>Turbat!K9</f>
        <v>12</v>
      </c>
      <c r="F9" s="321">
        <f>PNGR!K9</f>
        <v>12</v>
      </c>
      <c r="G9" s="321">
        <f>Tump!K9</f>
        <v>6</v>
      </c>
      <c r="H9" s="364">
        <f t="shared" si="1"/>
        <v>54</v>
      </c>
      <c r="I9" s="359"/>
      <c r="J9" s="359"/>
      <c r="K9" s="35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</row>
    <row r="10" ht="15.0" customHeight="1">
      <c r="A10" s="217"/>
      <c r="B10" s="365" t="s">
        <v>29</v>
      </c>
      <c r="C10" s="321">
        <f>Hub!K10</f>
        <v>0</v>
      </c>
      <c r="D10" s="321">
        <f>Gawadar!K10</f>
        <v>6</v>
      </c>
      <c r="E10" s="321">
        <f>Turbat!K10</f>
        <v>12</v>
      </c>
      <c r="F10" s="321">
        <f>PNGR!K10</f>
        <v>12</v>
      </c>
      <c r="G10" s="321">
        <f>Tump!K10</f>
        <v>6</v>
      </c>
      <c r="H10" s="364">
        <f t="shared" si="1"/>
        <v>36</v>
      </c>
      <c r="I10" s="359"/>
      <c r="J10" s="359"/>
      <c r="K10" s="35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</row>
    <row r="11" ht="15.0" customHeight="1">
      <c r="A11" s="217"/>
      <c r="B11" s="365" t="s">
        <v>30</v>
      </c>
      <c r="C11" s="321">
        <f>Hub!K11</f>
        <v>0</v>
      </c>
      <c r="D11" s="321">
        <f>Gawadar!K11</f>
        <v>24</v>
      </c>
      <c r="E11" s="321">
        <f>Turbat!K11</f>
        <v>12</v>
      </c>
      <c r="F11" s="321">
        <f>PNGR!K11</f>
        <v>24</v>
      </c>
      <c r="G11" s="321">
        <f>Tump!K11</f>
        <v>6</v>
      </c>
      <c r="H11" s="364">
        <f t="shared" si="1"/>
        <v>66</v>
      </c>
      <c r="I11" s="359"/>
      <c r="J11" s="359"/>
      <c r="K11" s="35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</row>
    <row r="12" ht="15.0" customHeight="1">
      <c r="A12" s="217"/>
      <c r="B12" s="365" t="s">
        <v>31</v>
      </c>
      <c r="C12" s="321">
        <f>Hub!K12</f>
        <v>0</v>
      </c>
      <c r="D12" s="321">
        <f>Gawadar!K12</f>
        <v>0</v>
      </c>
      <c r="E12" s="321">
        <f>Turbat!K12</f>
        <v>0</v>
      </c>
      <c r="F12" s="321">
        <f>PNGR!K12</f>
        <v>0</v>
      </c>
      <c r="G12" s="321">
        <f>Tump!K12</f>
        <v>0</v>
      </c>
      <c r="H12" s="364">
        <f t="shared" si="1"/>
        <v>0</v>
      </c>
      <c r="I12" s="359"/>
      <c r="J12" s="359"/>
      <c r="K12" s="35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</row>
    <row r="13" ht="15.0" customHeight="1">
      <c r="A13" s="217"/>
      <c r="B13" s="365" t="s">
        <v>32</v>
      </c>
      <c r="C13" s="321">
        <f>Hub!K13</f>
        <v>0</v>
      </c>
      <c r="D13" s="321">
        <f>Gawadar!K13</f>
        <v>0</v>
      </c>
      <c r="E13" s="321">
        <f>Turbat!K13</f>
        <v>0</v>
      </c>
      <c r="F13" s="321">
        <f>PNGR!K13</f>
        <v>0</v>
      </c>
      <c r="G13" s="321">
        <f>Tump!K13</f>
        <v>0</v>
      </c>
      <c r="H13" s="364">
        <f t="shared" si="1"/>
        <v>0</v>
      </c>
      <c r="I13" s="359"/>
      <c r="J13" s="359"/>
      <c r="K13" s="35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</row>
    <row r="14" ht="15.0" customHeight="1">
      <c r="A14" s="217"/>
      <c r="B14" s="366" t="s">
        <v>33</v>
      </c>
      <c r="C14" s="321">
        <f>Hub!K14</f>
        <v>0</v>
      </c>
      <c r="D14" s="321">
        <f>Gawadar!K14</f>
        <v>0</v>
      </c>
      <c r="E14" s="321">
        <f>Turbat!K14</f>
        <v>0</v>
      </c>
      <c r="F14" s="321">
        <f>PNGR!K14</f>
        <v>0</v>
      </c>
      <c r="G14" s="321">
        <f>Tump!K14</f>
        <v>0</v>
      </c>
      <c r="H14" s="364">
        <f t="shared" si="1"/>
        <v>0</v>
      </c>
      <c r="I14" s="359"/>
      <c r="J14" s="359"/>
      <c r="K14" s="35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</row>
    <row r="15" ht="15.0" customHeight="1">
      <c r="A15" s="217"/>
      <c r="B15" s="366" t="s">
        <v>34</v>
      </c>
      <c r="C15" s="321">
        <f>Hub!K15</f>
        <v>0</v>
      </c>
      <c r="D15" s="321">
        <f>Gawadar!K15</f>
        <v>0</v>
      </c>
      <c r="E15" s="321">
        <f>Turbat!K15</f>
        <v>0</v>
      </c>
      <c r="F15" s="321">
        <f>PNGR!K15</f>
        <v>0</v>
      </c>
      <c r="G15" s="321">
        <f>Tump!K15</f>
        <v>0</v>
      </c>
      <c r="H15" s="364">
        <f t="shared" si="1"/>
        <v>0</v>
      </c>
      <c r="I15" s="359"/>
      <c r="J15" s="359"/>
      <c r="K15" s="35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</row>
    <row r="16" ht="15.0" customHeight="1">
      <c r="A16" s="217"/>
      <c r="B16" s="366" t="s">
        <v>35</v>
      </c>
      <c r="C16" s="321">
        <f>Hub!K16</f>
        <v>0</v>
      </c>
      <c r="D16" s="321">
        <f>Gawadar!K16</f>
        <v>0</v>
      </c>
      <c r="E16" s="321">
        <f>Turbat!K16</f>
        <v>0</v>
      </c>
      <c r="F16" s="321">
        <f>PNGR!K16</f>
        <v>0</v>
      </c>
      <c r="G16" s="321">
        <f>Tump!K16</f>
        <v>0</v>
      </c>
      <c r="H16" s="364">
        <f t="shared" si="1"/>
        <v>0</v>
      </c>
      <c r="I16" s="359"/>
      <c r="J16" s="359"/>
      <c r="K16" s="35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</row>
    <row r="17" ht="15.0" customHeight="1">
      <c r="A17" s="217"/>
      <c r="B17" s="366" t="s">
        <v>36</v>
      </c>
      <c r="C17" s="321">
        <f>Hub!K17</f>
        <v>0</v>
      </c>
      <c r="D17" s="321">
        <f>Gawadar!K17</f>
        <v>0</v>
      </c>
      <c r="E17" s="321">
        <f>Turbat!K17</f>
        <v>0</v>
      </c>
      <c r="F17" s="321">
        <f>PNGR!K17</f>
        <v>0</v>
      </c>
      <c r="G17" s="321">
        <f>Tump!K17</f>
        <v>0</v>
      </c>
      <c r="H17" s="364">
        <f t="shared" si="1"/>
        <v>0</v>
      </c>
      <c r="I17" s="359"/>
      <c r="J17" s="359"/>
      <c r="K17" s="35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</row>
    <row r="18" ht="15.0" customHeight="1">
      <c r="A18" s="217"/>
      <c r="B18" s="366" t="s">
        <v>37</v>
      </c>
      <c r="C18" s="321">
        <f>Hub!K18</f>
        <v>0</v>
      </c>
      <c r="D18" s="321">
        <f>Gawadar!K18</f>
        <v>0</v>
      </c>
      <c r="E18" s="321">
        <f>Turbat!K18</f>
        <v>0</v>
      </c>
      <c r="F18" s="321">
        <f>PNGR!K18</f>
        <v>0</v>
      </c>
      <c r="G18" s="321">
        <f>Tump!K18</f>
        <v>0</v>
      </c>
      <c r="H18" s="364">
        <f t="shared" si="1"/>
        <v>0</v>
      </c>
      <c r="I18" s="359"/>
      <c r="J18" s="359"/>
      <c r="K18" s="35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</row>
    <row r="19" ht="15.0" customHeight="1">
      <c r="A19" s="217"/>
      <c r="B19" s="367" t="s">
        <v>38</v>
      </c>
      <c r="C19" s="321">
        <f>Hub!K19</f>
        <v>0</v>
      </c>
      <c r="D19" s="321">
        <f>Gawadar!K19</f>
        <v>0</v>
      </c>
      <c r="E19" s="321">
        <f>Turbat!K19</f>
        <v>0</v>
      </c>
      <c r="F19" s="321">
        <f>PNGR!K19</f>
        <v>0</v>
      </c>
      <c r="G19" s="321">
        <f>Tump!K19</f>
        <v>0</v>
      </c>
      <c r="H19" s="364">
        <f t="shared" si="1"/>
        <v>0</v>
      </c>
      <c r="I19" s="359"/>
      <c r="J19" s="359"/>
      <c r="K19" s="35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</row>
    <row r="20" ht="15.0" customHeight="1">
      <c r="A20" s="217"/>
      <c r="B20" s="367" t="s">
        <v>39</v>
      </c>
      <c r="C20" s="321">
        <f>Hub!K20</f>
        <v>0</v>
      </c>
      <c r="D20" s="321">
        <f>Gawadar!K20</f>
        <v>0</v>
      </c>
      <c r="E20" s="321">
        <f>Turbat!K20</f>
        <v>0</v>
      </c>
      <c r="F20" s="321">
        <f>PNGR!K20</f>
        <v>0</v>
      </c>
      <c r="G20" s="321">
        <f>Tump!K20</f>
        <v>0</v>
      </c>
      <c r="H20" s="364">
        <f t="shared" si="1"/>
        <v>0</v>
      </c>
      <c r="I20" s="359"/>
      <c r="J20" s="359"/>
      <c r="K20" s="35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</row>
    <row r="21" ht="15.0" customHeight="1">
      <c r="A21" s="217"/>
      <c r="B21" s="367" t="s">
        <v>40</v>
      </c>
      <c r="C21" s="321">
        <f>Hub!K21</f>
        <v>0</v>
      </c>
      <c r="D21" s="321">
        <f>Gawadar!K21</f>
        <v>0</v>
      </c>
      <c r="E21" s="321">
        <f>Turbat!K21</f>
        <v>0</v>
      </c>
      <c r="F21" s="321">
        <f>PNGR!K21</f>
        <v>0</v>
      </c>
      <c r="G21" s="321">
        <f>Tump!K21</f>
        <v>0</v>
      </c>
      <c r="H21" s="364">
        <f t="shared" si="1"/>
        <v>0</v>
      </c>
      <c r="I21" s="359"/>
      <c r="J21" s="359"/>
      <c r="K21" s="35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</row>
    <row r="22" ht="15.0" customHeight="1">
      <c r="A22" s="217"/>
      <c r="B22" s="367" t="s">
        <v>41</v>
      </c>
      <c r="C22" s="321">
        <f>Hub!K22</f>
        <v>0</v>
      </c>
      <c r="D22" s="321">
        <f>Gawadar!K22</f>
        <v>0</v>
      </c>
      <c r="E22" s="321">
        <f>Turbat!K22</f>
        <v>0</v>
      </c>
      <c r="F22" s="321">
        <f>PNGR!K22</f>
        <v>0</v>
      </c>
      <c r="G22" s="321">
        <f>Tump!K22</f>
        <v>0</v>
      </c>
      <c r="H22" s="364">
        <f t="shared" si="1"/>
        <v>0</v>
      </c>
      <c r="I22" s="359"/>
      <c r="J22" s="359"/>
      <c r="K22" s="35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</row>
    <row r="23" ht="15.0" customHeight="1">
      <c r="A23" s="217"/>
      <c r="B23" s="367" t="s">
        <v>42</v>
      </c>
      <c r="C23" s="321">
        <f>Hub!K23</f>
        <v>0</v>
      </c>
      <c r="D23" s="321">
        <f>Gawadar!K23</f>
        <v>0</v>
      </c>
      <c r="E23" s="321">
        <f>Turbat!K23</f>
        <v>0</v>
      </c>
      <c r="F23" s="321">
        <f>PNGR!K23</f>
        <v>0</v>
      </c>
      <c r="G23" s="321">
        <f>Tump!K23</f>
        <v>0</v>
      </c>
      <c r="H23" s="364">
        <f t="shared" si="1"/>
        <v>0</v>
      </c>
      <c r="I23" s="359"/>
      <c r="J23" s="359"/>
      <c r="K23" s="35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</row>
    <row r="24" ht="15.0" customHeight="1">
      <c r="A24" s="217"/>
      <c r="B24" s="368" t="s">
        <v>43</v>
      </c>
      <c r="C24" s="321">
        <f>Hub!K24</f>
        <v>0</v>
      </c>
      <c r="D24" s="321">
        <f>Gawadar!K24</f>
        <v>0</v>
      </c>
      <c r="E24" s="321">
        <f>Turbat!K24</f>
        <v>0</v>
      </c>
      <c r="F24" s="321">
        <f>PNGR!K24</f>
        <v>0</v>
      </c>
      <c r="G24" s="321">
        <f>Tump!K24</f>
        <v>0</v>
      </c>
      <c r="H24" s="364">
        <f t="shared" si="1"/>
        <v>0</v>
      </c>
      <c r="I24" s="359"/>
      <c r="J24" s="359"/>
      <c r="K24" s="35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</row>
    <row r="25" ht="15.0" customHeight="1">
      <c r="A25" s="217"/>
      <c r="B25" s="368" t="s">
        <v>44</v>
      </c>
      <c r="C25" s="321">
        <f>Hub!K25</f>
        <v>0</v>
      </c>
      <c r="D25" s="321">
        <f>Gawadar!K25</f>
        <v>0</v>
      </c>
      <c r="E25" s="321">
        <f>Turbat!K25</f>
        <v>0</v>
      </c>
      <c r="F25" s="321">
        <f>PNGR!K25</f>
        <v>0</v>
      </c>
      <c r="G25" s="321">
        <f>Tump!K25</f>
        <v>0</v>
      </c>
      <c r="H25" s="364">
        <f t="shared" si="1"/>
        <v>0</v>
      </c>
      <c r="I25" s="359"/>
      <c r="J25" s="359"/>
      <c r="K25" s="35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</row>
    <row r="26" ht="15.0" customHeight="1">
      <c r="A26" s="217"/>
      <c r="B26" s="368" t="s">
        <v>45</v>
      </c>
      <c r="C26" s="321">
        <f>Hub!K26</f>
        <v>0</v>
      </c>
      <c r="D26" s="321">
        <f>Gawadar!K26</f>
        <v>0</v>
      </c>
      <c r="E26" s="321">
        <f>Turbat!K26</f>
        <v>0</v>
      </c>
      <c r="F26" s="321">
        <f>PNGR!K26</f>
        <v>0</v>
      </c>
      <c r="G26" s="321">
        <f>Tump!K26</f>
        <v>0</v>
      </c>
      <c r="H26" s="364">
        <f t="shared" si="1"/>
        <v>0</v>
      </c>
      <c r="I26" s="359"/>
      <c r="J26" s="359"/>
      <c r="K26" s="35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</row>
    <row r="27" ht="15.0" customHeight="1">
      <c r="A27" s="217"/>
      <c r="B27" s="368" t="s">
        <v>46</v>
      </c>
      <c r="C27" s="321">
        <f>Hub!K27</f>
        <v>0</v>
      </c>
      <c r="D27" s="321">
        <f>Gawadar!K27</f>
        <v>0</v>
      </c>
      <c r="E27" s="321">
        <f>Turbat!K27</f>
        <v>0</v>
      </c>
      <c r="F27" s="321">
        <f>PNGR!K27</f>
        <v>0</v>
      </c>
      <c r="G27" s="321">
        <f>Tump!K27</f>
        <v>0</v>
      </c>
      <c r="H27" s="364">
        <f t="shared" si="1"/>
        <v>0</v>
      </c>
      <c r="I27" s="359"/>
      <c r="J27" s="359"/>
      <c r="K27" s="35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</row>
    <row r="28" ht="15.0" customHeight="1">
      <c r="A28" s="217"/>
      <c r="B28" s="369" t="s">
        <v>47</v>
      </c>
      <c r="C28" s="321">
        <f>Hub!K28</f>
        <v>0</v>
      </c>
      <c r="D28" s="321">
        <f>Gawadar!K28</f>
        <v>0</v>
      </c>
      <c r="E28" s="321">
        <f>Turbat!K28</f>
        <v>0</v>
      </c>
      <c r="F28" s="321">
        <f>PNGR!K28</f>
        <v>0</v>
      </c>
      <c r="G28" s="321">
        <f>Tump!K28</f>
        <v>0</v>
      </c>
      <c r="H28" s="364">
        <f t="shared" si="1"/>
        <v>0</v>
      </c>
      <c r="I28" s="359"/>
      <c r="J28" s="359"/>
      <c r="K28" s="35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</row>
    <row r="29" ht="15.0" customHeight="1">
      <c r="A29" s="217"/>
      <c r="B29" s="369" t="s">
        <v>48</v>
      </c>
      <c r="C29" s="321">
        <f>Hub!K29</f>
        <v>0</v>
      </c>
      <c r="D29" s="321">
        <f>Gawadar!K29</f>
        <v>0</v>
      </c>
      <c r="E29" s="321">
        <f>Turbat!K29</f>
        <v>0</v>
      </c>
      <c r="F29" s="321">
        <f>PNGR!K29</f>
        <v>0</v>
      </c>
      <c r="G29" s="321">
        <f>Tump!K29</f>
        <v>0</v>
      </c>
      <c r="H29" s="364">
        <f t="shared" si="1"/>
        <v>0</v>
      </c>
      <c r="I29" s="359"/>
      <c r="J29" s="359"/>
      <c r="K29" s="35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</row>
    <row r="30" ht="15.0" customHeight="1">
      <c r="A30" s="217"/>
      <c r="B30" s="369" t="s">
        <v>49</v>
      </c>
      <c r="C30" s="321">
        <f>Hub!K30</f>
        <v>0</v>
      </c>
      <c r="D30" s="321">
        <f>Gawadar!K30</f>
        <v>0</v>
      </c>
      <c r="E30" s="321">
        <f>Turbat!K30</f>
        <v>0</v>
      </c>
      <c r="F30" s="321">
        <f>PNGR!K30</f>
        <v>0</v>
      </c>
      <c r="G30" s="321">
        <f>Tump!K30</f>
        <v>0</v>
      </c>
      <c r="H30" s="364">
        <f t="shared" si="1"/>
        <v>0</v>
      </c>
      <c r="I30" s="359"/>
      <c r="J30" s="359"/>
      <c r="K30" s="35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</row>
    <row r="31" ht="15.0" customHeight="1">
      <c r="A31" s="217"/>
      <c r="B31" s="370" t="s">
        <v>50</v>
      </c>
      <c r="C31" s="321">
        <f>Hub!K31</f>
        <v>0</v>
      </c>
      <c r="D31" s="321">
        <f>Gawadar!K31</f>
        <v>0</v>
      </c>
      <c r="E31" s="321">
        <f>Turbat!K31</f>
        <v>0</v>
      </c>
      <c r="F31" s="321">
        <f>PNGR!K31</f>
        <v>0</v>
      </c>
      <c r="G31" s="321">
        <f>Tump!K31</f>
        <v>0</v>
      </c>
      <c r="H31" s="364">
        <f t="shared" si="1"/>
        <v>0</v>
      </c>
      <c r="I31" s="359"/>
      <c r="J31" s="359"/>
      <c r="K31" s="35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</row>
    <row r="32" ht="15.0" customHeight="1">
      <c r="A32" s="217"/>
      <c r="B32" s="369" t="s">
        <v>51</v>
      </c>
      <c r="C32" s="321">
        <f>Hub!K32</f>
        <v>0</v>
      </c>
      <c r="D32" s="321">
        <f>Gawadar!K32</f>
        <v>0</v>
      </c>
      <c r="E32" s="321">
        <f>Turbat!K32</f>
        <v>0</v>
      </c>
      <c r="F32" s="321">
        <f>PNGR!K32</f>
        <v>0</v>
      </c>
      <c r="G32" s="321">
        <f>Tump!K32</f>
        <v>0</v>
      </c>
      <c r="H32" s="364">
        <f t="shared" si="1"/>
        <v>0</v>
      </c>
      <c r="I32" s="359"/>
      <c r="J32" s="359"/>
      <c r="K32" s="35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</row>
    <row r="33" ht="15.0" customHeight="1">
      <c r="A33" s="217"/>
      <c r="B33" s="369" t="s">
        <v>52</v>
      </c>
      <c r="C33" s="321">
        <f>Hub!K33</f>
        <v>0</v>
      </c>
      <c r="D33" s="321">
        <f>Gawadar!K33</f>
        <v>0</v>
      </c>
      <c r="E33" s="321">
        <f>Turbat!K33</f>
        <v>0</v>
      </c>
      <c r="F33" s="321">
        <f>PNGR!K33</f>
        <v>0</v>
      </c>
      <c r="G33" s="321">
        <f>Tump!K33</f>
        <v>0</v>
      </c>
      <c r="H33" s="364">
        <f t="shared" si="1"/>
        <v>0</v>
      </c>
      <c r="I33" s="359"/>
      <c r="J33" s="359"/>
      <c r="K33" s="35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</row>
    <row r="34" ht="15.0" customHeight="1">
      <c r="A34" s="217"/>
      <c r="B34" s="369" t="s">
        <v>53</v>
      </c>
      <c r="C34" s="321">
        <f>Hub!K34</f>
        <v>0</v>
      </c>
      <c r="D34" s="321">
        <f>Gawadar!K34</f>
        <v>0</v>
      </c>
      <c r="E34" s="321">
        <f>Turbat!K34</f>
        <v>0</v>
      </c>
      <c r="F34" s="321">
        <f>PNGR!K34</f>
        <v>0</v>
      </c>
      <c r="G34" s="321">
        <f>Tump!K34</f>
        <v>0</v>
      </c>
      <c r="H34" s="364">
        <f t="shared" si="1"/>
        <v>0</v>
      </c>
      <c r="I34" s="359"/>
      <c r="J34" s="359"/>
      <c r="K34" s="35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</row>
    <row r="35" ht="15.0" customHeight="1">
      <c r="A35" s="217"/>
      <c r="B35" s="370" t="s">
        <v>54</v>
      </c>
      <c r="C35" s="321">
        <f>Hub!K35</f>
        <v>0</v>
      </c>
      <c r="D35" s="321">
        <f>Gawadar!K35</f>
        <v>0</v>
      </c>
      <c r="E35" s="321">
        <f>Turbat!K35</f>
        <v>0</v>
      </c>
      <c r="F35" s="321">
        <f>PNGR!K35</f>
        <v>0</v>
      </c>
      <c r="G35" s="321">
        <f>Tump!K35</f>
        <v>0</v>
      </c>
      <c r="H35" s="364">
        <f t="shared" si="1"/>
        <v>0</v>
      </c>
      <c r="I35" s="359"/>
      <c r="J35" s="359"/>
      <c r="K35" s="35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</row>
    <row r="36" ht="15.0" customHeight="1">
      <c r="A36" s="217"/>
      <c r="B36" s="363" t="s">
        <v>55</v>
      </c>
      <c r="C36" s="321">
        <f>Hub!K36</f>
        <v>0</v>
      </c>
      <c r="D36" s="321">
        <f>Gawadar!K36</f>
        <v>0</v>
      </c>
      <c r="E36" s="321">
        <f>Turbat!K36</f>
        <v>0</v>
      </c>
      <c r="F36" s="321">
        <f>PNGR!K36</f>
        <v>0</v>
      </c>
      <c r="G36" s="321">
        <f>Tump!K36</f>
        <v>0</v>
      </c>
      <c r="H36" s="364">
        <f t="shared" si="1"/>
        <v>0</v>
      </c>
      <c r="I36" s="359"/>
      <c r="J36" s="359"/>
      <c r="K36" s="35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</row>
    <row r="37" ht="15.0" customHeight="1">
      <c r="A37" s="217"/>
      <c r="B37" s="363" t="s">
        <v>56</v>
      </c>
      <c r="C37" s="321">
        <f>Hub!K37</f>
        <v>0</v>
      </c>
      <c r="D37" s="321">
        <f>Gawadar!K37</f>
        <v>0</v>
      </c>
      <c r="E37" s="321">
        <f>Turbat!K37</f>
        <v>0</v>
      </c>
      <c r="F37" s="321">
        <f>PNGR!K37</f>
        <v>0</v>
      </c>
      <c r="G37" s="321">
        <f>Tump!K37</f>
        <v>0</v>
      </c>
      <c r="H37" s="364">
        <f t="shared" si="1"/>
        <v>0</v>
      </c>
      <c r="I37" s="359"/>
      <c r="J37" s="359"/>
      <c r="K37" s="35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</row>
    <row r="38" ht="15.0" customHeight="1">
      <c r="A38" s="217"/>
      <c r="B38" s="363" t="s">
        <v>57</v>
      </c>
      <c r="C38" s="321">
        <f>Hub!K38</f>
        <v>0</v>
      </c>
      <c r="D38" s="321">
        <f>Gawadar!K38</f>
        <v>0</v>
      </c>
      <c r="E38" s="321">
        <f>Turbat!K38</f>
        <v>0</v>
      </c>
      <c r="F38" s="321">
        <f>PNGR!K38</f>
        <v>0</v>
      </c>
      <c r="G38" s="321">
        <f>Tump!K38</f>
        <v>0</v>
      </c>
      <c r="H38" s="364">
        <f t="shared" si="1"/>
        <v>0</v>
      </c>
      <c r="I38" s="359"/>
      <c r="J38" s="359"/>
      <c r="K38" s="35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</row>
    <row r="39" ht="15.0" customHeight="1">
      <c r="A39" s="217"/>
      <c r="B39" s="363" t="s">
        <v>58</v>
      </c>
      <c r="C39" s="321">
        <f>Hub!K39</f>
        <v>0</v>
      </c>
      <c r="D39" s="321">
        <f>Gawadar!K39</f>
        <v>0</v>
      </c>
      <c r="E39" s="321">
        <f>Turbat!K39</f>
        <v>0</v>
      </c>
      <c r="F39" s="321">
        <f>PNGR!K39</f>
        <v>0</v>
      </c>
      <c r="G39" s="321">
        <f>Tump!K39</f>
        <v>0</v>
      </c>
      <c r="H39" s="364">
        <f t="shared" si="1"/>
        <v>0</v>
      </c>
      <c r="I39" s="359"/>
      <c r="J39" s="359"/>
      <c r="K39" s="35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</row>
    <row r="40" ht="15.0" customHeight="1">
      <c r="A40" s="217"/>
      <c r="B40" s="363" t="s">
        <v>59</v>
      </c>
      <c r="C40" s="321">
        <f>Hub!K40</f>
        <v>0</v>
      </c>
      <c r="D40" s="321">
        <f>Gawadar!K40</f>
        <v>0</v>
      </c>
      <c r="E40" s="321">
        <f>Turbat!K40</f>
        <v>0</v>
      </c>
      <c r="F40" s="321">
        <f>PNGR!K40</f>
        <v>0</v>
      </c>
      <c r="G40" s="321">
        <f>Tump!K40</f>
        <v>0</v>
      </c>
      <c r="H40" s="364">
        <f t="shared" si="1"/>
        <v>0</v>
      </c>
      <c r="I40" s="359"/>
      <c r="J40" s="359"/>
      <c r="K40" s="35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</row>
    <row r="41" ht="15.0" customHeight="1">
      <c r="A41" s="217"/>
      <c r="B41" s="363" t="s">
        <v>60</v>
      </c>
      <c r="C41" s="321">
        <f>Hub!K41</f>
        <v>0</v>
      </c>
      <c r="D41" s="321">
        <f>Gawadar!K41</f>
        <v>0</v>
      </c>
      <c r="E41" s="321">
        <f>Turbat!K41</f>
        <v>0</v>
      </c>
      <c r="F41" s="321">
        <f>PNGR!K41</f>
        <v>0</v>
      </c>
      <c r="G41" s="321">
        <f>Tump!K41</f>
        <v>0</v>
      </c>
      <c r="H41" s="364">
        <f t="shared" si="1"/>
        <v>0</v>
      </c>
      <c r="I41" s="359"/>
      <c r="J41" s="359"/>
      <c r="K41" s="35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</row>
    <row r="42" ht="15.0" customHeight="1">
      <c r="A42" s="217"/>
      <c r="B42" s="363" t="s">
        <v>61</v>
      </c>
      <c r="C42" s="321">
        <f>Hub!K42</f>
        <v>0</v>
      </c>
      <c r="D42" s="321">
        <f>Gawadar!K42</f>
        <v>0</v>
      </c>
      <c r="E42" s="321">
        <f>Turbat!K42</f>
        <v>0</v>
      </c>
      <c r="F42" s="321">
        <f>PNGR!K42</f>
        <v>0</v>
      </c>
      <c r="G42" s="321">
        <f>Tump!K42</f>
        <v>0</v>
      </c>
      <c r="H42" s="364">
        <f t="shared" si="1"/>
        <v>0</v>
      </c>
      <c r="I42" s="359"/>
      <c r="J42" s="359"/>
      <c r="K42" s="35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</row>
    <row r="43" ht="15.0" customHeight="1">
      <c r="A43" s="217"/>
      <c r="B43" s="371" t="s">
        <v>62</v>
      </c>
      <c r="C43" s="321">
        <f>Hub!K43</f>
        <v>0</v>
      </c>
      <c r="D43" s="321">
        <f>Gawadar!K43</f>
        <v>0</v>
      </c>
      <c r="E43" s="321">
        <f>Turbat!K43</f>
        <v>0</v>
      </c>
      <c r="F43" s="321">
        <f>PNGR!K43</f>
        <v>0</v>
      </c>
      <c r="G43" s="321">
        <f>Tump!K43</f>
        <v>0</v>
      </c>
      <c r="H43" s="364">
        <f t="shared" si="1"/>
        <v>0</v>
      </c>
      <c r="I43" s="359"/>
      <c r="J43" s="359"/>
      <c r="K43" s="35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</row>
    <row r="44" ht="15.0" customHeight="1">
      <c r="A44" s="217"/>
      <c r="B44" s="363" t="s">
        <v>63</v>
      </c>
      <c r="C44" s="321">
        <f>Hub!K44</f>
        <v>0</v>
      </c>
      <c r="D44" s="321">
        <f>Gawadar!K44</f>
        <v>0</v>
      </c>
      <c r="E44" s="321">
        <f>Turbat!K44</f>
        <v>0</v>
      </c>
      <c r="F44" s="321">
        <f>PNGR!K44</f>
        <v>0</v>
      </c>
      <c r="G44" s="321">
        <f>Tump!K44</f>
        <v>0</v>
      </c>
      <c r="H44" s="364">
        <f t="shared" si="1"/>
        <v>0</v>
      </c>
      <c r="I44" s="359"/>
      <c r="J44" s="359"/>
      <c r="K44" s="35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</row>
    <row r="45" ht="15.0" customHeight="1">
      <c r="A45" s="217"/>
      <c r="B45" s="363" t="s">
        <v>64</v>
      </c>
      <c r="C45" s="321">
        <f>Hub!K45</f>
        <v>0</v>
      </c>
      <c r="D45" s="321">
        <f>Gawadar!K45</f>
        <v>0</v>
      </c>
      <c r="E45" s="321">
        <f>Turbat!K45</f>
        <v>0</v>
      </c>
      <c r="F45" s="321">
        <f>PNGR!K45</f>
        <v>0</v>
      </c>
      <c r="G45" s="321">
        <f>Tump!K45</f>
        <v>0</v>
      </c>
      <c r="H45" s="364">
        <f t="shared" si="1"/>
        <v>0</v>
      </c>
      <c r="I45" s="359"/>
      <c r="J45" s="359"/>
      <c r="K45" s="35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</row>
    <row r="46" ht="15.0" customHeight="1">
      <c r="A46" s="217"/>
      <c r="B46" s="371" t="s">
        <v>65</v>
      </c>
      <c r="C46" s="321">
        <f>Hub!K46</f>
        <v>0</v>
      </c>
      <c r="D46" s="321">
        <f>Gawadar!K46</f>
        <v>0</v>
      </c>
      <c r="E46" s="321">
        <f>Turbat!K46</f>
        <v>0</v>
      </c>
      <c r="F46" s="321">
        <f>PNGR!K46</f>
        <v>0</v>
      </c>
      <c r="G46" s="321">
        <f>Tump!K46</f>
        <v>0</v>
      </c>
      <c r="H46" s="364">
        <f t="shared" si="1"/>
        <v>0</v>
      </c>
      <c r="I46" s="359"/>
      <c r="J46" s="359"/>
      <c r="K46" s="35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</row>
    <row r="47" ht="15.0" customHeight="1">
      <c r="A47" s="217"/>
      <c r="B47" s="363" t="s">
        <v>66</v>
      </c>
      <c r="C47" s="321">
        <f>Hub!K47</f>
        <v>0</v>
      </c>
      <c r="D47" s="321">
        <f>Gawadar!K47</f>
        <v>0</v>
      </c>
      <c r="E47" s="321">
        <f>Turbat!K47</f>
        <v>0</v>
      </c>
      <c r="F47" s="321">
        <f>PNGR!K47</f>
        <v>0</v>
      </c>
      <c r="G47" s="321">
        <f>Tump!K47</f>
        <v>0</v>
      </c>
      <c r="H47" s="364">
        <f t="shared" si="1"/>
        <v>0</v>
      </c>
      <c r="I47" s="359"/>
      <c r="J47" s="359"/>
      <c r="K47" s="35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  <row r="48" ht="15.0" customHeight="1">
      <c r="A48" s="217"/>
      <c r="B48" s="363" t="s">
        <v>67</v>
      </c>
      <c r="C48" s="321">
        <f>Hub!K48</f>
        <v>0</v>
      </c>
      <c r="D48" s="321">
        <f>Gawadar!K48</f>
        <v>0</v>
      </c>
      <c r="E48" s="321">
        <f>Turbat!K48</f>
        <v>0</v>
      </c>
      <c r="F48" s="321">
        <f>PNGR!K48</f>
        <v>0</v>
      </c>
      <c r="G48" s="321">
        <f>Tump!K48</f>
        <v>0</v>
      </c>
      <c r="H48" s="364">
        <f t="shared" si="1"/>
        <v>0</v>
      </c>
      <c r="I48" s="359"/>
      <c r="J48" s="359"/>
      <c r="K48" s="35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</row>
    <row r="49" ht="15.0" customHeight="1">
      <c r="A49" s="217"/>
      <c r="B49" s="363" t="s">
        <v>68</v>
      </c>
      <c r="C49" s="321">
        <f>Hub!K49</f>
        <v>0</v>
      </c>
      <c r="D49" s="321">
        <f>Gawadar!K49</f>
        <v>0</v>
      </c>
      <c r="E49" s="321">
        <f>Turbat!K49</f>
        <v>0</v>
      </c>
      <c r="F49" s="321">
        <f>PNGR!K49</f>
        <v>0</v>
      </c>
      <c r="G49" s="321">
        <f>Tump!K49</f>
        <v>0</v>
      </c>
      <c r="H49" s="364">
        <f t="shared" si="1"/>
        <v>0</v>
      </c>
      <c r="I49" s="359"/>
      <c r="J49" s="359"/>
      <c r="K49" s="35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</row>
    <row r="50" ht="15.0" customHeight="1">
      <c r="A50" s="217"/>
      <c r="B50" s="363" t="s">
        <v>69</v>
      </c>
      <c r="C50" s="321">
        <f>Hub!K50</f>
        <v>0</v>
      </c>
      <c r="D50" s="321">
        <f>Gawadar!K50</f>
        <v>0</v>
      </c>
      <c r="E50" s="321">
        <f>Turbat!K50</f>
        <v>0</v>
      </c>
      <c r="F50" s="321">
        <f>PNGR!K50</f>
        <v>0</v>
      </c>
      <c r="G50" s="321">
        <f>Tump!K50</f>
        <v>0</v>
      </c>
      <c r="H50" s="364">
        <f t="shared" si="1"/>
        <v>0</v>
      </c>
      <c r="I50" s="359"/>
      <c r="J50" s="359"/>
      <c r="K50" s="35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</row>
    <row r="51" ht="15.0" customHeight="1">
      <c r="A51" s="217"/>
      <c r="B51" s="372" t="s">
        <v>70</v>
      </c>
      <c r="C51" s="321">
        <f>Hub!K51</f>
        <v>0</v>
      </c>
      <c r="D51" s="321">
        <f>Gawadar!K51</f>
        <v>0</v>
      </c>
      <c r="E51" s="321">
        <f>Turbat!K51</f>
        <v>0</v>
      </c>
      <c r="F51" s="321">
        <f>PNGR!K51</f>
        <v>0</v>
      </c>
      <c r="G51" s="321">
        <f>Tump!K51</f>
        <v>0</v>
      </c>
      <c r="H51" s="364">
        <f t="shared" si="1"/>
        <v>0</v>
      </c>
      <c r="I51" s="359"/>
      <c r="J51" s="359"/>
      <c r="K51" s="35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</row>
    <row r="52" ht="15.0" customHeight="1">
      <c r="A52" s="217"/>
      <c r="B52" s="372" t="s">
        <v>71</v>
      </c>
      <c r="C52" s="321">
        <f>Hub!K52</f>
        <v>0</v>
      </c>
      <c r="D52" s="321">
        <f>Gawadar!K52</f>
        <v>0</v>
      </c>
      <c r="E52" s="321">
        <f>Turbat!K52</f>
        <v>0</v>
      </c>
      <c r="F52" s="321">
        <f>PNGR!K52</f>
        <v>0</v>
      </c>
      <c r="G52" s="321">
        <f>Tump!K52</f>
        <v>0</v>
      </c>
      <c r="H52" s="364">
        <f t="shared" si="1"/>
        <v>0</v>
      </c>
      <c r="I52" s="359"/>
      <c r="J52" s="359"/>
      <c r="K52" s="35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</row>
    <row r="53" ht="15.0" customHeight="1">
      <c r="A53" s="217"/>
      <c r="B53" s="372" t="s">
        <v>72</v>
      </c>
      <c r="C53" s="321">
        <f>Hub!K53</f>
        <v>0</v>
      </c>
      <c r="D53" s="321">
        <f>Gawadar!K53</f>
        <v>0</v>
      </c>
      <c r="E53" s="321">
        <f>Turbat!K53</f>
        <v>0</v>
      </c>
      <c r="F53" s="321">
        <f>PNGR!K53</f>
        <v>0</v>
      </c>
      <c r="G53" s="321">
        <f>Tump!K53</f>
        <v>0</v>
      </c>
      <c r="H53" s="364">
        <f t="shared" si="1"/>
        <v>0</v>
      </c>
      <c r="I53" s="359"/>
      <c r="J53" s="359"/>
      <c r="K53" s="35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</row>
    <row r="54" ht="15.0" customHeight="1">
      <c r="A54" s="217"/>
      <c r="B54" s="372" t="s">
        <v>73</v>
      </c>
      <c r="C54" s="321">
        <f>Hub!K54</f>
        <v>0</v>
      </c>
      <c r="D54" s="321">
        <f>Gawadar!K54</f>
        <v>0</v>
      </c>
      <c r="E54" s="321">
        <f>Turbat!K54</f>
        <v>0</v>
      </c>
      <c r="F54" s="321">
        <f>PNGR!K54</f>
        <v>0</v>
      </c>
      <c r="G54" s="321">
        <f>Tump!K54</f>
        <v>0</v>
      </c>
      <c r="H54" s="364">
        <f t="shared" si="1"/>
        <v>0</v>
      </c>
      <c r="I54" s="359"/>
      <c r="J54" s="359"/>
      <c r="K54" s="35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</row>
    <row r="55" ht="15.0" customHeight="1">
      <c r="A55" s="217"/>
      <c r="B55" s="372" t="s">
        <v>74</v>
      </c>
      <c r="C55" s="321">
        <f>Hub!K55</f>
        <v>0</v>
      </c>
      <c r="D55" s="321">
        <f>Gawadar!K55</f>
        <v>0</v>
      </c>
      <c r="E55" s="321">
        <f>Turbat!K55</f>
        <v>0</v>
      </c>
      <c r="F55" s="321">
        <f>PNGR!K55</f>
        <v>0</v>
      </c>
      <c r="G55" s="321">
        <f>Tump!K55</f>
        <v>0</v>
      </c>
      <c r="H55" s="364">
        <f t="shared" si="1"/>
        <v>0</v>
      </c>
      <c r="I55" s="359"/>
      <c r="J55" s="359"/>
      <c r="K55" s="35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</row>
    <row r="56" ht="15.0" customHeight="1">
      <c r="A56" s="217"/>
      <c r="B56" s="363" t="s">
        <v>75</v>
      </c>
      <c r="C56" s="321">
        <f>Hub!K56</f>
        <v>0</v>
      </c>
      <c r="D56" s="321">
        <f>Gawadar!K56</f>
        <v>0</v>
      </c>
      <c r="E56" s="321">
        <f>Turbat!K56</f>
        <v>0</v>
      </c>
      <c r="F56" s="321">
        <f>PNGR!K56</f>
        <v>0</v>
      </c>
      <c r="G56" s="321">
        <f>Tump!K56</f>
        <v>0</v>
      </c>
      <c r="H56" s="364">
        <f t="shared" si="1"/>
        <v>0</v>
      </c>
      <c r="I56" s="359"/>
      <c r="J56" s="359"/>
      <c r="K56" s="35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</row>
    <row r="57" ht="15.0" customHeight="1">
      <c r="A57" s="217"/>
      <c r="B57" s="363" t="s">
        <v>76</v>
      </c>
      <c r="C57" s="321">
        <f>Hub!K57</f>
        <v>0</v>
      </c>
      <c r="D57" s="321">
        <f>Gawadar!K57</f>
        <v>0</v>
      </c>
      <c r="E57" s="321">
        <f>Turbat!K57</f>
        <v>0</v>
      </c>
      <c r="F57" s="321">
        <f>PNGR!K57</f>
        <v>0</v>
      </c>
      <c r="G57" s="321">
        <f>Tump!K57</f>
        <v>0</v>
      </c>
      <c r="H57" s="364">
        <f t="shared" si="1"/>
        <v>0</v>
      </c>
      <c r="I57" s="359"/>
      <c r="J57" s="359"/>
      <c r="K57" s="35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</row>
    <row r="58" ht="15.0" customHeight="1">
      <c r="A58" s="217"/>
      <c r="B58" s="363" t="s">
        <v>77</v>
      </c>
      <c r="C58" s="321">
        <f>Hub!K58</f>
        <v>0</v>
      </c>
      <c r="D58" s="321">
        <f>Gawadar!K58</f>
        <v>0</v>
      </c>
      <c r="E58" s="321">
        <f>Turbat!K58</f>
        <v>0</v>
      </c>
      <c r="F58" s="321">
        <f>PNGR!K58</f>
        <v>0</v>
      </c>
      <c r="G58" s="321">
        <f>Tump!K58</f>
        <v>0</v>
      </c>
      <c r="H58" s="364">
        <f t="shared" si="1"/>
        <v>0</v>
      </c>
      <c r="I58" s="359"/>
      <c r="J58" s="359"/>
      <c r="K58" s="35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</row>
    <row r="59" ht="15.0" customHeight="1">
      <c r="A59" s="217"/>
      <c r="B59" s="363" t="s">
        <v>78</v>
      </c>
      <c r="C59" s="321">
        <f>Hub!K59</f>
        <v>0</v>
      </c>
      <c r="D59" s="321">
        <f>Gawadar!K59</f>
        <v>0</v>
      </c>
      <c r="E59" s="321">
        <f>Turbat!K59</f>
        <v>0</v>
      </c>
      <c r="F59" s="321">
        <f>PNGR!K59</f>
        <v>0</v>
      </c>
      <c r="G59" s="321">
        <f>Tump!K59</f>
        <v>0</v>
      </c>
      <c r="H59" s="364">
        <f t="shared" si="1"/>
        <v>0</v>
      </c>
      <c r="I59" s="359"/>
      <c r="J59" s="359"/>
      <c r="K59" s="35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</row>
    <row r="60" ht="15.0" customHeight="1">
      <c r="A60" s="217"/>
      <c r="B60" s="363" t="s">
        <v>115</v>
      </c>
      <c r="C60" s="321">
        <f>Hub!K60</f>
        <v>0</v>
      </c>
      <c r="D60" s="321">
        <f>Gawadar!K60</f>
        <v>0</v>
      </c>
      <c r="E60" s="321">
        <f>Turbat!K60</f>
        <v>0</v>
      </c>
      <c r="F60" s="321">
        <f>PNGR!K60</f>
        <v>0</v>
      </c>
      <c r="G60" s="321">
        <f>Tump!K60</f>
        <v>0</v>
      </c>
      <c r="H60" s="364">
        <f t="shared" si="1"/>
        <v>0</v>
      </c>
      <c r="I60" s="359"/>
      <c r="J60" s="359"/>
      <c r="K60" s="35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</row>
    <row r="61" ht="15.0" customHeight="1">
      <c r="A61" s="217"/>
      <c r="B61" s="363" t="s">
        <v>80</v>
      </c>
      <c r="C61" s="321">
        <f>Hub!K61</f>
        <v>0</v>
      </c>
      <c r="D61" s="321">
        <f>Gawadar!K61</f>
        <v>0</v>
      </c>
      <c r="E61" s="321">
        <f>Turbat!K61</f>
        <v>0</v>
      </c>
      <c r="F61" s="321">
        <f>PNGR!K61</f>
        <v>0</v>
      </c>
      <c r="G61" s="321">
        <f>Tump!K61</f>
        <v>0</v>
      </c>
      <c r="H61" s="364">
        <f t="shared" si="1"/>
        <v>0</v>
      </c>
      <c r="I61" s="359"/>
      <c r="J61" s="359"/>
      <c r="K61" s="35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</row>
    <row r="62" ht="15.0" customHeight="1">
      <c r="A62" s="217"/>
      <c r="B62" s="363" t="s">
        <v>81</v>
      </c>
      <c r="C62" s="321">
        <f>Hub!K62</f>
        <v>0</v>
      </c>
      <c r="D62" s="321">
        <f>Gawadar!K62</f>
        <v>0</v>
      </c>
      <c r="E62" s="321">
        <f>Turbat!K62</f>
        <v>0</v>
      </c>
      <c r="F62" s="321">
        <f>PNGR!K62</f>
        <v>0</v>
      </c>
      <c r="G62" s="321">
        <f>Tump!K62</f>
        <v>0</v>
      </c>
      <c r="H62" s="364">
        <f t="shared" si="1"/>
        <v>0</v>
      </c>
      <c r="I62" s="359"/>
      <c r="J62" s="359"/>
      <c r="K62" s="35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</row>
    <row r="63" ht="15.0" customHeight="1">
      <c r="A63" s="217"/>
      <c r="B63" s="363" t="s">
        <v>82</v>
      </c>
      <c r="C63" s="321">
        <f>Hub!K63</f>
        <v>0</v>
      </c>
      <c r="D63" s="321">
        <f>Gawadar!K63</f>
        <v>0</v>
      </c>
      <c r="E63" s="321">
        <f>Turbat!K63</f>
        <v>0</v>
      </c>
      <c r="F63" s="321">
        <f>PNGR!K63</f>
        <v>0</v>
      </c>
      <c r="G63" s="321">
        <f>Tump!K63</f>
        <v>0</v>
      </c>
      <c r="H63" s="364">
        <f t="shared" si="1"/>
        <v>0</v>
      </c>
      <c r="I63" s="359"/>
      <c r="J63" s="359"/>
      <c r="K63" s="35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</row>
    <row r="64" ht="15.0" customHeight="1">
      <c r="A64" s="217"/>
      <c r="B64" s="363" t="s">
        <v>83</v>
      </c>
      <c r="C64" s="321">
        <f>Hub!K64</f>
        <v>0</v>
      </c>
      <c r="D64" s="321">
        <f>Gawadar!K64</f>
        <v>0</v>
      </c>
      <c r="E64" s="321">
        <f>Turbat!K64</f>
        <v>0</v>
      </c>
      <c r="F64" s="321">
        <f>PNGR!K64</f>
        <v>0</v>
      </c>
      <c r="G64" s="321">
        <f>Tump!K64</f>
        <v>0</v>
      </c>
      <c r="H64" s="364">
        <f t="shared" si="1"/>
        <v>0</v>
      </c>
      <c r="I64" s="359"/>
      <c r="J64" s="359"/>
      <c r="K64" s="35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</row>
    <row r="65" ht="15.0" customHeight="1">
      <c r="A65" s="217"/>
      <c r="B65" s="363" t="s">
        <v>84</v>
      </c>
      <c r="C65" s="321">
        <f>Hub!K65</f>
        <v>0</v>
      </c>
      <c r="D65" s="321">
        <f>Gawadar!K65</f>
        <v>0</v>
      </c>
      <c r="E65" s="321">
        <f>Turbat!K65</f>
        <v>0</v>
      </c>
      <c r="F65" s="321">
        <f>PNGR!K65</f>
        <v>0</v>
      </c>
      <c r="G65" s="321">
        <f>Tump!K65</f>
        <v>0</v>
      </c>
      <c r="H65" s="364">
        <f t="shared" si="1"/>
        <v>0</v>
      </c>
      <c r="I65" s="359"/>
      <c r="J65" s="359"/>
      <c r="K65" s="35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</row>
    <row r="66" ht="15.0" customHeight="1">
      <c r="A66" s="217"/>
      <c r="B66" s="363" t="s">
        <v>85</v>
      </c>
      <c r="C66" s="321">
        <f>Hub!K66</f>
        <v>0</v>
      </c>
      <c r="D66" s="321">
        <f>Gawadar!K66</f>
        <v>0</v>
      </c>
      <c r="E66" s="321">
        <f>Turbat!K66</f>
        <v>0</v>
      </c>
      <c r="F66" s="321">
        <f>PNGR!K66</f>
        <v>0</v>
      </c>
      <c r="G66" s="321">
        <f>Tump!K66</f>
        <v>0</v>
      </c>
      <c r="H66" s="364">
        <f t="shared" si="1"/>
        <v>0</v>
      </c>
      <c r="I66" s="359"/>
      <c r="J66" s="359"/>
      <c r="K66" s="35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</row>
    <row r="67" ht="15.0" customHeight="1">
      <c r="A67" s="217"/>
      <c r="B67" s="363" t="s">
        <v>116</v>
      </c>
      <c r="C67" s="321">
        <f>Hub!K67</f>
        <v>0</v>
      </c>
      <c r="D67" s="321">
        <f>Gawadar!K67</f>
        <v>0</v>
      </c>
      <c r="E67" s="321">
        <f>Turbat!K67</f>
        <v>0</v>
      </c>
      <c r="F67" s="321">
        <f>PNGR!K67</f>
        <v>0</v>
      </c>
      <c r="G67" s="321">
        <f>Tump!K67</f>
        <v>0</v>
      </c>
      <c r="H67" s="364">
        <f t="shared" si="1"/>
        <v>0</v>
      </c>
      <c r="I67" s="359"/>
      <c r="J67" s="359"/>
      <c r="K67" s="35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</row>
    <row r="68" ht="15.0" customHeight="1">
      <c r="A68" s="217"/>
      <c r="B68" s="363" t="s">
        <v>85</v>
      </c>
      <c r="C68" s="321">
        <v>0.0</v>
      </c>
      <c r="D68" s="321">
        <v>0.0</v>
      </c>
      <c r="E68" s="321">
        <v>0.0</v>
      </c>
      <c r="F68" s="321">
        <v>0.0</v>
      </c>
      <c r="G68" s="321">
        <v>0.0</v>
      </c>
      <c r="H68" s="364">
        <f t="shared" si="1"/>
        <v>0</v>
      </c>
      <c r="I68" s="359"/>
      <c r="J68" s="359"/>
      <c r="K68" s="35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</row>
    <row r="69" ht="15.0" customHeight="1">
      <c r="A69" s="217"/>
      <c r="B69" s="363" t="s">
        <v>116</v>
      </c>
      <c r="C69" s="321">
        <v>0.0</v>
      </c>
      <c r="D69" s="321">
        <v>0.0</v>
      </c>
      <c r="E69" s="321">
        <v>0.0</v>
      </c>
      <c r="F69" s="321">
        <v>0.0</v>
      </c>
      <c r="G69" s="321">
        <v>0.0</v>
      </c>
      <c r="H69" s="364">
        <f t="shared" si="1"/>
        <v>0</v>
      </c>
      <c r="I69" s="359"/>
      <c r="J69" s="359"/>
      <c r="K69" s="35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</row>
    <row r="70" ht="15.0" customHeight="1">
      <c r="A70" s="217"/>
      <c r="B70" s="373" t="s">
        <v>116</v>
      </c>
      <c r="C70" s="321">
        <v>0.0</v>
      </c>
      <c r="D70" s="321">
        <v>0.0</v>
      </c>
      <c r="E70" s="321">
        <v>0.0</v>
      </c>
      <c r="F70" s="321">
        <v>0.0</v>
      </c>
      <c r="G70" s="321">
        <v>0.0</v>
      </c>
      <c r="H70" s="364">
        <f t="shared" si="1"/>
        <v>0</v>
      </c>
      <c r="I70" s="359"/>
      <c r="J70" s="359"/>
      <c r="K70" s="35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</row>
    <row r="71" ht="17.25" customHeight="1">
      <c r="A71" s="217"/>
      <c r="B71" s="363" t="s">
        <v>14</v>
      </c>
      <c r="C71" s="339">
        <f t="shared" ref="C71:H71" si="2">SUM(C4:C70)</f>
        <v>0</v>
      </c>
      <c r="D71" s="339">
        <f t="shared" si="2"/>
        <v>64.56</v>
      </c>
      <c r="E71" s="339">
        <f t="shared" si="2"/>
        <v>46.56</v>
      </c>
      <c r="F71" s="339">
        <f t="shared" si="2"/>
        <v>83.2</v>
      </c>
      <c r="G71" s="339">
        <f t="shared" si="2"/>
        <v>28.56</v>
      </c>
      <c r="H71" s="374">
        <f t="shared" si="2"/>
        <v>222.88</v>
      </c>
      <c r="I71" s="359"/>
      <c r="J71" s="359"/>
      <c r="K71" s="35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</row>
    <row r="72" ht="21.0" customHeight="1">
      <c r="A72" s="217"/>
      <c r="B72" s="344"/>
      <c r="C72" s="375"/>
      <c r="D72" s="375"/>
      <c r="E72" s="375"/>
      <c r="F72" s="375"/>
      <c r="G72" s="375"/>
      <c r="H72" s="375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</row>
    <row r="73" ht="21.0" customHeight="1">
      <c r="A73" s="217"/>
      <c r="B73" s="344"/>
      <c r="C73" s="376">
        <f t="shared" ref="C73:G73" si="3">SUM(C4:C39)</f>
        <v>0</v>
      </c>
      <c r="D73" s="377">
        <f t="shared" si="3"/>
        <v>64.56</v>
      </c>
      <c r="E73" s="377">
        <f t="shared" si="3"/>
        <v>46.56</v>
      </c>
      <c r="F73" s="377">
        <f t="shared" si="3"/>
        <v>83.2</v>
      </c>
      <c r="G73" s="377">
        <f t="shared" si="3"/>
        <v>28.56</v>
      </c>
      <c r="H73" s="378">
        <f>SUM(H4:H39)/1000</f>
        <v>0.22288</v>
      </c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</row>
    <row r="74" ht="21.0" customHeight="1">
      <c r="A74" s="217"/>
      <c r="B74" s="344"/>
      <c r="C74" s="379">
        <f t="shared" ref="C74:G74" si="4">SUM(C40:C70)</f>
        <v>0</v>
      </c>
      <c r="D74" s="380">
        <f t="shared" si="4"/>
        <v>0</v>
      </c>
      <c r="E74" s="380">
        <f t="shared" si="4"/>
        <v>0</v>
      </c>
      <c r="F74" s="380">
        <f t="shared" si="4"/>
        <v>0</v>
      </c>
      <c r="G74" s="380">
        <f t="shared" si="4"/>
        <v>0</v>
      </c>
      <c r="H74" s="381">
        <f>SUM(H40:H70)/1000</f>
        <v>0</v>
      </c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</row>
    <row r="75" ht="13.5" customHeight="1">
      <c r="A75" s="217"/>
      <c r="B75" s="344"/>
      <c r="C75" s="382"/>
      <c r="D75" s="345"/>
      <c r="E75" s="344"/>
      <c r="F75" s="344"/>
      <c r="G75" s="344"/>
      <c r="H75" s="344"/>
      <c r="I75" s="359"/>
      <c r="J75" s="359"/>
      <c r="K75" s="35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</row>
    <row r="76" ht="21.0" customHeight="1">
      <c r="A76" s="217"/>
      <c r="B76" s="344"/>
      <c r="C76" s="383">
        <f t="shared" ref="C76:G76" si="5">SUM(C73:C74)/1000</f>
        <v>0</v>
      </c>
      <c r="D76" s="384">
        <f t="shared" si="5"/>
        <v>0.06456</v>
      </c>
      <c r="E76" s="384">
        <f t="shared" si="5"/>
        <v>0.04656</v>
      </c>
      <c r="F76" s="384">
        <f t="shared" si="5"/>
        <v>0.0832</v>
      </c>
      <c r="G76" s="384">
        <f t="shared" si="5"/>
        <v>0.02856</v>
      </c>
      <c r="H76" s="385">
        <f>SUM(H73:H74)</f>
        <v>0.22288</v>
      </c>
      <c r="I76" s="359"/>
      <c r="J76" s="359"/>
      <c r="K76" s="35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</row>
    <row r="77" ht="21.0" customHeight="1">
      <c r="A77" s="217"/>
      <c r="B77" s="344"/>
      <c r="C77" s="345">
        <v>39.0</v>
      </c>
      <c r="D77" s="345"/>
      <c r="E77" s="344"/>
      <c r="F77" s="344"/>
      <c r="G77" s="344"/>
      <c r="H77" s="344"/>
      <c r="I77" s="359"/>
      <c r="J77" s="359"/>
      <c r="K77" s="35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</row>
    <row r="78" ht="21.0" customHeight="1">
      <c r="A78" s="217"/>
      <c r="B78" s="344"/>
      <c r="C78" s="386">
        <v>10.3</v>
      </c>
      <c r="D78" s="345"/>
      <c r="E78" s="344"/>
      <c r="F78" s="344"/>
      <c r="G78" s="344"/>
      <c r="H78" s="344"/>
      <c r="I78" s="359"/>
      <c r="J78" s="359"/>
      <c r="K78" s="35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</row>
    <row r="79" ht="21.0" customHeight="1">
      <c r="A79" s="217"/>
      <c r="B79" s="344"/>
      <c r="C79" s="386">
        <f>C78-C76</f>
        <v>10.3</v>
      </c>
      <c r="D79" s="345"/>
      <c r="E79" s="344"/>
      <c r="F79" s="344"/>
      <c r="G79" s="344"/>
      <c r="H79" s="344"/>
      <c r="I79" s="359"/>
      <c r="J79" s="359"/>
      <c r="K79" s="35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</row>
    <row r="80" ht="21.0" customHeight="1">
      <c r="A80" s="217"/>
      <c r="B80" s="344"/>
      <c r="C80" s="344"/>
      <c r="D80" s="345"/>
      <c r="E80" s="344"/>
      <c r="F80" s="344"/>
      <c r="G80" s="344"/>
      <c r="H80" s="344"/>
      <c r="I80" s="359"/>
      <c r="J80" s="359"/>
      <c r="K80" s="35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</row>
    <row r="81" ht="21.0" customHeight="1">
      <c r="A81" s="217"/>
      <c r="B81" s="344"/>
      <c r="C81" s="344"/>
      <c r="D81" s="345"/>
      <c r="E81" s="344"/>
      <c r="F81" s="344"/>
      <c r="G81" s="344"/>
      <c r="H81" s="344"/>
      <c r="I81" s="359"/>
      <c r="J81" s="359"/>
      <c r="K81" s="35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</row>
    <row r="82" ht="21.0" customHeight="1">
      <c r="A82" s="217"/>
      <c r="B82" s="344"/>
      <c r="C82" s="344"/>
      <c r="D82" s="345"/>
      <c r="E82" s="344"/>
      <c r="F82" s="344"/>
      <c r="G82" s="344"/>
      <c r="H82" s="344"/>
      <c r="I82" s="359"/>
      <c r="J82" s="359"/>
      <c r="K82" s="35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</row>
    <row r="83" ht="21.0" customHeight="1">
      <c r="A83" s="217"/>
      <c r="B83" s="344"/>
      <c r="C83" s="344"/>
      <c r="D83" s="345"/>
      <c r="E83" s="344"/>
      <c r="F83" s="344"/>
      <c r="G83" s="344"/>
      <c r="H83" s="344"/>
      <c r="I83" s="359"/>
      <c r="J83" s="359"/>
      <c r="K83" s="35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</row>
    <row r="84" ht="21.0" customHeight="1">
      <c r="A84" s="217"/>
      <c r="B84" s="344"/>
      <c r="C84" s="344"/>
      <c r="D84" s="345"/>
      <c r="E84" s="344"/>
      <c r="F84" s="344"/>
      <c r="G84" s="344"/>
      <c r="H84" s="344"/>
      <c r="I84" s="359"/>
      <c r="J84" s="359"/>
      <c r="K84" s="35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</row>
    <row r="85" ht="21.0" customHeight="1">
      <c r="A85" s="217"/>
      <c r="B85" s="344"/>
      <c r="C85" s="344"/>
      <c r="D85" s="345"/>
      <c r="E85" s="344"/>
      <c r="F85" s="344"/>
      <c r="G85" s="344"/>
      <c r="H85" s="344"/>
      <c r="I85" s="359"/>
      <c r="J85" s="359"/>
      <c r="K85" s="35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</row>
    <row r="86" ht="21.0" customHeight="1">
      <c r="A86" s="217"/>
      <c r="B86" s="344"/>
      <c r="C86" s="344"/>
      <c r="D86" s="345"/>
      <c r="E86" s="344"/>
      <c r="F86" s="344"/>
      <c r="G86" s="344"/>
      <c r="H86" s="344"/>
      <c r="I86" s="359"/>
      <c r="J86" s="359"/>
      <c r="K86" s="35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</row>
    <row r="87" ht="21.0" customHeight="1">
      <c r="A87" s="217"/>
      <c r="B87" s="344"/>
      <c r="C87" s="344"/>
      <c r="D87" s="345"/>
      <c r="E87" s="344"/>
      <c r="F87" s="344"/>
      <c r="G87" s="344"/>
      <c r="H87" s="344"/>
      <c r="I87" s="359"/>
      <c r="J87" s="359"/>
      <c r="K87" s="35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</row>
    <row r="88" ht="21.0" customHeight="1">
      <c r="A88" s="217"/>
      <c r="B88" s="344"/>
      <c r="C88" s="344"/>
      <c r="D88" s="345"/>
      <c r="E88" s="344"/>
      <c r="F88" s="344"/>
      <c r="G88" s="344"/>
      <c r="H88" s="344"/>
      <c r="I88" s="359"/>
      <c r="J88" s="359"/>
      <c r="K88" s="35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</row>
    <row r="89" ht="21.0" customHeight="1">
      <c r="A89" s="217"/>
      <c r="B89" s="344"/>
      <c r="C89" s="344"/>
      <c r="D89" s="345"/>
      <c r="E89" s="344"/>
      <c r="F89" s="344"/>
      <c r="G89" s="344"/>
      <c r="H89" s="344"/>
      <c r="I89" s="359"/>
      <c r="J89" s="359"/>
      <c r="K89" s="35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</row>
    <row r="90" ht="21.0" customHeight="1">
      <c r="A90" s="217"/>
      <c r="B90" s="344"/>
      <c r="C90" s="344"/>
      <c r="D90" s="345"/>
      <c r="E90" s="344"/>
      <c r="F90" s="344"/>
      <c r="G90" s="344"/>
      <c r="H90" s="344"/>
      <c r="I90" s="359"/>
      <c r="J90" s="359"/>
      <c r="K90" s="35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</row>
    <row r="91" ht="21.0" customHeight="1">
      <c r="A91" s="217"/>
      <c r="B91" s="344"/>
      <c r="C91" s="344"/>
      <c r="D91" s="345"/>
      <c r="E91" s="344"/>
      <c r="F91" s="344"/>
      <c r="G91" s="344"/>
      <c r="H91" s="344"/>
      <c r="I91" s="359"/>
      <c r="J91" s="359"/>
      <c r="K91" s="35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</row>
    <row r="92" ht="21.0" customHeight="1">
      <c r="A92" s="217"/>
      <c r="B92" s="344"/>
      <c r="C92" s="344"/>
      <c r="D92" s="345"/>
      <c r="E92" s="344"/>
      <c r="F92" s="344"/>
      <c r="G92" s="344"/>
      <c r="H92" s="344"/>
      <c r="I92" s="359"/>
      <c r="J92" s="359"/>
      <c r="K92" s="35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</row>
    <row r="93" ht="21.0" customHeight="1">
      <c r="A93" s="217"/>
      <c r="B93" s="344"/>
      <c r="C93" s="344"/>
      <c r="D93" s="345"/>
      <c r="E93" s="344"/>
      <c r="F93" s="344"/>
      <c r="G93" s="344"/>
      <c r="H93" s="344"/>
      <c r="I93" s="359"/>
      <c r="J93" s="359"/>
      <c r="K93" s="35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</row>
    <row r="94" ht="21.0" customHeight="1">
      <c r="A94" s="217"/>
      <c r="B94" s="344"/>
      <c r="C94" s="344"/>
      <c r="D94" s="345"/>
      <c r="E94" s="344"/>
      <c r="F94" s="344"/>
      <c r="G94" s="344"/>
      <c r="H94" s="344"/>
      <c r="I94" s="359"/>
      <c r="J94" s="359"/>
      <c r="K94" s="35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</row>
    <row r="95" ht="21.0" customHeight="1">
      <c r="A95" s="217"/>
      <c r="B95" s="344"/>
      <c r="C95" s="344"/>
      <c r="D95" s="345"/>
      <c r="E95" s="344"/>
      <c r="F95" s="344"/>
      <c r="G95" s="344"/>
      <c r="H95" s="344"/>
      <c r="I95" s="359"/>
      <c r="J95" s="359"/>
      <c r="K95" s="35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</row>
    <row r="96" ht="21.0" customHeight="1">
      <c r="A96" s="217"/>
      <c r="B96" s="344"/>
      <c r="C96" s="344"/>
      <c r="D96" s="345"/>
      <c r="E96" s="344"/>
      <c r="F96" s="344"/>
      <c r="G96" s="344"/>
      <c r="H96" s="344"/>
      <c r="I96" s="359"/>
      <c r="J96" s="359"/>
      <c r="K96" s="35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</row>
    <row r="97" ht="21.0" customHeight="1">
      <c r="A97" s="217"/>
      <c r="B97" s="344"/>
      <c r="C97" s="344"/>
      <c r="D97" s="345"/>
      <c r="E97" s="344"/>
      <c r="F97" s="344"/>
      <c r="G97" s="344"/>
      <c r="H97" s="344"/>
      <c r="I97" s="359"/>
      <c r="J97" s="359"/>
      <c r="K97" s="35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</row>
    <row r="98" ht="21.0" customHeight="1">
      <c r="A98" s="217"/>
      <c r="B98" s="344"/>
      <c r="C98" s="344"/>
      <c r="D98" s="345"/>
      <c r="E98" s="344"/>
      <c r="F98" s="344"/>
      <c r="G98" s="344"/>
      <c r="H98" s="344"/>
      <c r="I98" s="359"/>
      <c r="J98" s="359"/>
      <c r="K98" s="35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</row>
    <row r="99" ht="21.0" customHeight="1">
      <c r="A99" s="217"/>
      <c r="B99" s="344"/>
      <c r="C99" s="344"/>
      <c r="D99" s="345"/>
      <c r="E99" s="344"/>
      <c r="F99" s="344"/>
      <c r="G99" s="344"/>
      <c r="H99" s="344"/>
      <c r="I99" s="359"/>
      <c r="J99" s="359"/>
      <c r="K99" s="35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</row>
    <row r="100" ht="21.0" customHeight="1">
      <c r="A100" s="217"/>
      <c r="B100" s="344"/>
      <c r="C100" s="344"/>
      <c r="D100" s="345"/>
      <c r="E100" s="344"/>
      <c r="F100" s="344"/>
      <c r="G100" s="344"/>
      <c r="H100" s="344"/>
      <c r="I100" s="359"/>
      <c r="J100" s="359"/>
      <c r="K100" s="35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</row>
    <row r="101" ht="21.0" customHeight="1">
      <c r="A101" s="217"/>
      <c r="B101" s="344"/>
      <c r="C101" s="344"/>
      <c r="D101" s="345"/>
      <c r="E101" s="344"/>
      <c r="F101" s="344"/>
      <c r="G101" s="344"/>
      <c r="H101" s="344"/>
      <c r="I101" s="359"/>
      <c r="J101" s="359"/>
      <c r="K101" s="35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</row>
    <row r="102" ht="21.0" customHeight="1">
      <c r="A102" s="217"/>
      <c r="B102" s="344"/>
      <c r="C102" s="344"/>
      <c r="D102" s="345"/>
      <c r="E102" s="344"/>
      <c r="F102" s="344"/>
      <c r="G102" s="344"/>
      <c r="H102" s="344"/>
      <c r="I102" s="359"/>
      <c r="J102" s="359"/>
      <c r="K102" s="35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</row>
    <row r="103" ht="21.0" customHeight="1">
      <c r="A103" s="217"/>
      <c r="B103" s="344"/>
      <c r="C103" s="344"/>
      <c r="D103" s="345"/>
      <c r="E103" s="344"/>
      <c r="F103" s="344"/>
      <c r="G103" s="344"/>
      <c r="H103" s="344"/>
      <c r="I103" s="359"/>
      <c r="J103" s="359"/>
      <c r="K103" s="35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</row>
    <row r="104" ht="21.0" customHeight="1">
      <c r="A104" s="217"/>
      <c r="B104" s="344"/>
      <c r="C104" s="344"/>
      <c r="D104" s="345"/>
      <c r="E104" s="344"/>
      <c r="F104" s="344"/>
      <c r="G104" s="344"/>
      <c r="H104" s="344"/>
      <c r="I104" s="359"/>
      <c r="J104" s="359"/>
      <c r="K104" s="35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</row>
    <row r="105" ht="21.0" customHeight="1">
      <c r="A105" s="217"/>
      <c r="B105" s="344"/>
      <c r="C105" s="344"/>
      <c r="D105" s="345"/>
      <c r="E105" s="344"/>
      <c r="F105" s="344"/>
      <c r="G105" s="344"/>
      <c r="H105" s="344"/>
      <c r="I105" s="359"/>
      <c r="J105" s="359"/>
      <c r="K105" s="35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</row>
    <row r="106" ht="21.0" customHeight="1">
      <c r="A106" s="217"/>
      <c r="B106" s="344"/>
      <c r="C106" s="344"/>
      <c r="D106" s="345"/>
      <c r="E106" s="344"/>
      <c r="F106" s="344"/>
      <c r="G106" s="344"/>
      <c r="H106" s="344"/>
      <c r="I106" s="359"/>
      <c r="J106" s="359"/>
      <c r="K106" s="35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</row>
    <row r="107" ht="21.0" customHeight="1">
      <c r="A107" s="217"/>
      <c r="B107" s="344"/>
      <c r="C107" s="344"/>
      <c r="D107" s="345"/>
      <c r="E107" s="344"/>
      <c r="F107" s="344"/>
      <c r="G107" s="344"/>
      <c r="H107" s="344"/>
      <c r="I107" s="359"/>
      <c r="J107" s="359"/>
      <c r="K107" s="35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</row>
    <row r="108" ht="21.0" customHeight="1">
      <c r="A108" s="217"/>
      <c r="B108" s="344"/>
      <c r="C108" s="344"/>
      <c r="D108" s="345"/>
      <c r="E108" s="344"/>
      <c r="F108" s="344"/>
      <c r="G108" s="344"/>
      <c r="H108" s="344"/>
      <c r="I108" s="359"/>
      <c r="J108" s="359"/>
      <c r="K108" s="35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</row>
    <row r="109" ht="21.0" customHeight="1">
      <c r="A109" s="217"/>
      <c r="B109" s="344"/>
      <c r="C109" s="344"/>
      <c r="D109" s="345"/>
      <c r="E109" s="344"/>
      <c r="F109" s="344"/>
      <c r="G109" s="344"/>
      <c r="H109" s="344"/>
      <c r="I109" s="359"/>
      <c r="J109" s="359"/>
      <c r="K109" s="35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</row>
    <row r="110" ht="21.0" customHeight="1">
      <c r="A110" s="217"/>
      <c r="B110" s="344"/>
      <c r="C110" s="344"/>
      <c r="D110" s="345"/>
      <c r="E110" s="344"/>
      <c r="F110" s="344"/>
      <c r="G110" s="344"/>
      <c r="H110" s="344"/>
      <c r="I110" s="359"/>
      <c r="J110" s="359"/>
      <c r="K110" s="35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</row>
    <row r="111" ht="21.0" customHeight="1">
      <c r="A111" s="217"/>
      <c r="B111" s="344"/>
      <c r="C111" s="344"/>
      <c r="D111" s="345"/>
      <c r="E111" s="344"/>
      <c r="F111" s="344"/>
      <c r="G111" s="344"/>
      <c r="H111" s="344"/>
      <c r="I111" s="359"/>
      <c r="J111" s="359"/>
      <c r="K111" s="35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</row>
    <row r="112" ht="21.0" customHeight="1">
      <c r="A112" s="217"/>
      <c r="B112" s="344"/>
      <c r="C112" s="344"/>
      <c r="D112" s="345"/>
      <c r="E112" s="344"/>
      <c r="F112" s="344"/>
      <c r="G112" s="344"/>
      <c r="H112" s="344"/>
      <c r="I112" s="359"/>
      <c r="J112" s="359"/>
      <c r="K112" s="35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</row>
    <row r="113" ht="21.0" customHeight="1">
      <c r="A113" s="217"/>
      <c r="B113" s="344"/>
      <c r="C113" s="344"/>
      <c r="D113" s="345"/>
      <c r="E113" s="344"/>
      <c r="F113" s="344"/>
      <c r="G113" s="344"/>
      <c r="H113" s="344"/>
      <c r="I113" s="359"/>
      <c r="J113" s="359"/>
      <c r="K113" s="35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</row>
    <row r="114" ht="21.0" customHeight="1">
      <c r="A114" s="217"/>
      <c r="B114" s="344"/>
      <c r="C114" s="344"/>
      <c r="D114" s="345"/>
      <c r="E114" s="344"/>
      <c r="F114" s="344"/>
      <c r="G114" s="344"/>
      <c r="H114" s="344"/>
      <c r="I114" s="359"/>
      <c r="J114" s="359"/>
      <c r="K114" s="35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</row>
    <row r="115" ht="21.0" customHeight="1">
      <c r="A115" s="217"/>
      <c r="B115" s="344"/>
      <c r="C115" s="344"/>
      <c r="D115" s="345"/>
      <c r="E115" s="344"/>
      <c r="F115" s="344"/>
      <c r="G115" s="344"/>
      <c r="H115" s="344"/>
      <c r="I115" s="359"/>
      <c r="J115" s="359"/>
      <c r="K115" s="35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</row>
    <row r="116" ht="21.0" customHeight="1">
      <c r="A116" s="217"/>
      <c r="B116" s="344"/>
      <c r="C116" s="344"/>
      <c r="D116" s="345"/>
      <c r="E116" s="344"/>
      <c r="F116" s="344"/>
      <c r="G116" s="344"/>
      <c r="H116" s="344"/>
      <c r="I116" s="359"/>
      <c r="J116" s="359"/>
      <c r="K116" s="35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</row>
    <row r="117" ht="21.0" customHeight="1">
      <c r="A117" s="217"/>
      <c r="B117" s="344"/>
      <c r="C117" s="344"/>
      <c r="D117" s="345"/>
      <c r="E117" s="344"/>
      <c r="F117" s="344"/>
      <c r="G117" s="344"/>
      <c r="H117" s="344"/>
      <c r="I117" s="359"/>
      <c r="J117" s="359"/>
      <c r="K117" s="35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</row>
    <row r="118" ht="21.0" customHeight="1">
      <c r="A118" s="217"/>
      <c r="B118" s="344"/>
      <c r="C118" s="344"/>
      <c r="D118" s="345"/>
      <c r="E118" s="344"/>
      <c r="F118" s="344"/>
      <c r="G118" s="344"/>
      <c r="H118" s="344"/>
      <c r="I118" s="359"/>
      <c r="J118" s="359"/>
      <c r="K118" s="35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</row>
    <row r="119" ht="21.0" customHeight="1">
      <c r="A119" s="217"/>
      <c r="B119" s="344"/>
      <c r="C119" s="344"/>
      <c r="D119" s="345"/>
      <c r="E119" s="344"/>
      <c r="F119" s="344"/>
      <c r="G119" s="344"/>
      <c r="H119" s="344"/>
      <c r="I119" s="359"/>
      <c r="J119" s="359"/>
      <c r="K119" s="35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</row>
    <row r="120" ht="21.0" customHeight="1">
      <c r="A120" s="217"/>
      <c r="B120" s="344"/>
      <c r="C120" s="344"/>
      <c r="D120" s="345"/>
      <c r="E120" s="344"/>
      <c r="F120" s="344"/>
      <c r="G120" s="344"/>
      <c r="H120" s="344"/>
      <c r="I120" s="359"/>
      <c r="J120" s="359"/>
      <c r="K120" s="35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</row>
    <row r="121" ht="21.0" customHeight="1">
      <c r="A121" s="217"/>
      <c r="B121" s="344"/>
      <c r="C121" s="344"/>
      <c r="D121" s="345"/>
      <c r="E121" s="344"/>
      <c r="F121" s="344"/>
      <c r="G121" s="344"/>
      <c r="H121" s="344"/>
      <c r="I121" s="359"/>
      <c r="J121" s="359"/>
      <c r="K121" s="35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</row>
    <row r="122" ht="21.0" customHeight="1">
      <c r="A122" s="217"/>
      <c r="B122" s="344"/>
      <c r="C122" s="344"/>
      <c r="D122" s="345"/>
      <c r="E122" s="344"/>
      <c r="F122" s="344"/>
      <c r="G122" s="344"/>
      <c r="H122" s="344"/>
      <c r="I122" s="359"/>
      <c r="J122" s="359"/>
      <c r="K122" s="35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</row>
    <row r="123" ht="21.0" customHeight="1">
      <c r="A123" s="217"/>
      <c r="B123" s="344"/>
      <c r="C123" s="344"/>
      <c r="D123" s="345"/>
      <c r="E123" s="344"/>
      <c r="F123" s="344"/>
      <c r="G123" s="344"/>
      <c r="H123" s="344"/>
      <c r="I123" s="359"/>
      <c r="J123" s="359"/>
      <c r="K123" s="35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</row>
    <row r="124" ht="21.0" customHeight="1">
      <c r="A124" s="217"/>
      <c r="B124" s="344"/>
      <c r="C124" s="344"/>
      <c r="D124" s="345"/>
      <c r="E124" s="344"/>
      <c r="F124" s="344"/>
      <c r="G124" s="344"/>
      <c r="H124" s="344"/>
      <c r="I124" s="359"/>
      <c r="J124" s="359"/>
      <c r="K124" s="35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</row>
    <row r="125" ht="21.0" customHeight="1">
      <c r="A125" s="217"/>
      <c r="B125" s="344"/>
      <c r="C125" s="344"/>
      <c r="D125" s="345"/>
      <c r="E125" s="344"/>
      <c r="F125" s="344"/>
      <c r="G125" s="344"/>
      <c r="H125" s="344"/>
      <c r="I125" s="359"/>
      <c r="J125" s="359"/>
      <c r="K125" s="35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</row>
    <row r="126" ht="21.0" customHeight="1">
      <c r="A126" s="217"/>
      <c r="B126" s="344"/>
      <c r="C126" s="344"/>
      <c r="D126" s="345"/>
      <c r="E126" s="344"/>
      <c r="F126" s="344"/>
      <c r="G126" s="344"/>
      <c r="H126" s="344"/>
      <c r="I126" s="359"/>
      <c r="J126" s="359"/>
      <c r="K126" s="35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</row>
    <row r="127" ht="21.0" customHeight="1">
      <c r="A127" s="217"/>
      <c r="B127" s="344"/>
      <c r="C127" s="344"/>
      <c r="D127" s="345"/>
      <c r="E127" s="344"/>
      <c r="F127" s="344"/>
      <c r="G127" s="344"/>
      <c r="H127" s="344"/>
      <c r="I127" s="359"/>
      <c r="J127" s="359"/>
      <c r="K127" s="35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</row>
    <row r="128" ht="21.0" customHeight="1">
      <c r="A128" s="217"/>
      <c r="B128" s="344"/>
      <c r="C128" s="344"/>
      <c r="D128" s="345"/>
      <c r="E128" s="344"/>
      <c r="F128" s="344"/>
      <c r="G128" s="344"/>
      <c r="H128" s="344"/>
      <c r="I128" s="359"/>
      <c r="J128" s="359"/>
      <c r="K128" s="35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</row>
    <row r="129" ht="21.0" customHeight="1">
      <c r="A129" s="217"/>
      <c r="B129" s="344"/>
      <c r="C129" s="344"/>
      <c r="D129" s="345"/>
      <c r="E129" s="344"/>
      <c r="F129" s="344"/>
      <c r="G129" s="344"/>
      <c r="H129" s="344"/>
      <c r="I129" s="359"/>
      <c r="J129" s="359"/>
      <c r="K129" s="35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</row>
    <row r="130" ht="21.0" customHeight="1">
      <c r="A130" s="217"/>
      <c r="B130" s="344"/>
      <c r="C130" s="344"/>
      <c r="D130" s="345"/>
      <c r="E130" s="344"/>
      <c r="F130" s="344"/>
      <c r="G130" s="344"/>
      <c r="H130" s="344"/>
      <c r="I130" s="359"/>
      <c r="J130" s="359"/>
      <c r="K130" s="35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</row>
    <row r="131" ht="21.0" customHeight="1">
      <c r="A131" s="217"/>
      <c r="B131" s="344"/>
      <c r="C131" s="344"/>
      <c r="D131" s="345"/>
      <c r="E131" s="344"/>
      <c r="F131" s="344"/>
      <c r="G131" s="344"/>
      <c r="H131" s="344"/>
      <c r="I131" s="359"/>
      <c r="J131" s="359"/>
      <c r="K131" s="35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</row>
    <row r="132" ht="21.0" customHeight="1">
      <c r="A132" s="217"/>
      <c r="B132" s="344"/>
      <c r="C132" s="344"/>
      <c r="D132" s="345"/>
      <c r="E132" s="344"/>
      <c r="F132" s="344"/>
      <c r="G132" s="344"/>
      <c r="H132" s="344"/>
      <c r="I132" s="359"/>
      <c r="J132" s="359"/>
      <c r="K132" s="35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</row>
    <row r="133" ht="21.0" customHeight="1">
      <c r="A133" s="217"/>
      <c r="B133" s="344"/>
      <c r="C133" s="344"/>
      <c r="D133" s="345"/>
      <c r="E133" s="344"/>
      <c r="F133" s="344"/>
      <c r="G133" s="344"/>
      <c r="H133" s="344"/>
      <c r="I133" s="359"/>
      <c r="J133" s="359"/>
      <c r="K133" s="35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</row>
    <row r="134" ht="21.0" customHeight="1">
      <c r="A134" s="217"/>
      <c r="B134" s="344"/>
      <c r="C134" s="344"/>
      <c r="D134" s="345"/>
      <c r="E134" s="344"/>
      <c r="F134" s="344"/>
      <c r="G134" s="344"/>
      <c r="H134" s="344"/>
      <c r="I134" s="359"/>
      <c r="J134" s="359"/>
      <c r="K134" s="35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</row>
    <row r="135" ht="21.0" customHeight="1">
      <c r="A135" s="217"/>
      <c r="B135" s="344"/>
      <c r="C135" s="344"/>
      <c r="D135" s="345"/>
      <c r="E135" s="344"/>
      <c r="F135" s="344"/>
      <c r="G135" s="344"/>
      <c r="H135" s="344"/>
      <c r="I135" s="359"/>
      <c r="J135" s="359"/>
      <c r="K135" s="35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</row>
    <row r="136" ht="21.0" customHeight="1">
      <c r="A136" s="217"/>
      <c r="B136" s="344"/>
      <c r="C136" s="344"/>
      <c r="D136" s="345"/>
      <c r="E136" s="344"/>
      <c r="F136" s="344"/>
      <c r="G136" s="344"/>
      <c r="H136" s="344"/>
      <c r="I136" s="359"/>
      <c r="J136" s="359"/>
      <c r="K136" s="35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</row>
    <row r="137" ht="21.0" customHeight="1">
      <c r="A137" s="217"/>
      <c r="B137" s="344"/>
      <c r="C137" s="344"/>
      <c r="D137" s="345"/>
      <c r="E137" s="344"/>
      <c r="F137" s="344"/>
      <c r="G137" s="344"/>
      <c r="H137" s="344"/>
      <c r="I137" s="359"/>
      <c r="J137" s="359"/>
      <c r="K137" s="35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</row>
    <row r="138" ht="21.0" customHeight="1">
      <c r="A138" s="217"/>
      <c r="B138" s="344"/>
      <c r="C138" s="344"/>
      <c r="D138" s="345"/>
      <c r="E138" s="344"/>
      <c r="F138" s="344"/>
      <c r="G138" s="344"/>
      <c r="H138" s="344"/>
      <c r="I138" s="359"/>
      <c r="J138" s="359"/>
      <c r="K138" s="35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</row>
    <row r="139" ht="21.0" customHeight="1">
      <c r="A139" s="217"/>
      <c r="B139" s="344"/>
      <c r="C139" s="344"/>
      <c r="D139" s="345"/>
      <c r="E139" s="344"/>
      <c r="F139" s="344"/>
      <c r="G139" s="344"/>
      <c r="H139" s="344"/>
      <c r="I139" s="359"/>
      <c r="J139" s="359"/>
      <c r="K139" s="35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</row>
    <row r="140" ht="21.0" customHeight="1">
      <c r="A140" s="217"/>
      <c r="B140" s="344"/>
      <c r="C140" s="344"/>
      <c r="D140" s="345"/>
      <c r="E140" s="344"/>
      <c r="F140" s="344"/>
      <c r="G140" s="344"/>
      <c r="H140" s="344"/>
      <c r="I140" s="359"/>
      <c r="J140" s="359"/>
      <c r="K140" s="35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</row>
    <row r="141" ht="21.0" customHeight="1">
      <c r="A141" s="217"/>
      <c r="B141" s="344"/>
      <c r="C141" s="344"/>
      <c r="D141" s="345"/>
      <c r="E141" s="344"/>
      <c r="F141" s="344"/>
      <c r="G141" s="344"/>
      <c r="H141" s="344"/>
      <c r="I141" s="359"/>
      <c r="J141" s="359"/>
      <c r="K141" s="35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</row>
    <row r="142" ht="21.0" customHeight="1">
      <c r="A142" s="217"/>
      <c r="B142" s="344"/>
      <c r="C142" s="344"/>
      <c r="D142" s="345"/>
      <c r="E142" s="344"/>
      <c r="F142" s="344"/>
      <c r="G142" s="344"/>
      <c r="H142" s="344"/>
      <c r="I142" s="359"/>
      <c r="J142" s="359"/>
      <c r="K142" s="35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</row>
    <row r="143" ht="21.0" customHeight="1">
      <c r="A143" s="217"/>
      <c r="B143" s="344"/>
      <c r="C143" s="344"/>
      <c r="D143" s="345"/>
      <c r="E143" s="344"/>
      <c r="F143" s="344"/>
      <c r="G143" s="344"/>
      <c r="H143" s="344"/>
      <c r="I143" s="359"/>
      <c r="J143" s="359"/>
      <c r="K143" s="35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</row>
    <row r="144" ht="21.0" customHeight="1">
      <c r="A144" s="217"/>
      <c r="B144" s="344"/>
      <c r="C144" s="344"/>
      <c r="D144" s="345"/>
      <c r="E144" s="344"/>
      <c r="F144" s="344"/>
      <c r="G144" s="344"/>
      <c r="H144" s="344"/>
      <c r="I144" s="359"/>
      <c r="J144" s="359"/>
      <c r="K144" s="35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</row>
    <row r="145" ht="21.0" customHeight="1">
      <c r="A145" s="217"/>
      <c r="B145" s="344"/>
      <c r="C145" s="344"/>
      <c r="D145" s="345"/>
      <c r="E145" s="344"/>
      <c r="F145" s="344"/>
      <c r="G145" s="344"/>
      <c r="H145" s="344"/>
      <c r="I145" s="359"/>
      <c r="J145" s="359"/>
      <c r="K145" s="35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</row>
    <row r="146" ht="21.0" customHeight="1">
      <c r="A146" s="217"/>
      <c r="B146" s="344"/>
      <c r="C146" s="344"/>
      <c r="D146" s="345"/>
      <c r="E146" s="344"/>
      <c r="F146" s="344"/>
      <c r="G146" s="344"/>
      <c r="H146" s="344"/>
      <c r="I146" s="359"/>
      <c r="J146" s="359"/>
      <c r="K146" s="35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</row>
    <row r="147" ht="21.0" customHeight="1">
      <c r="A147" s="217"/>
      <c r="B147" s="344"/>
      <c r="C147" s="344"/>
      <c r="D147" s="345"/>
      <c r="E147" s="344"/>
      <c r="F147" s="344"/>
      <c r="G147" s="344"/>
      <c r="H147" s="344"/>
      <c r="I147" s="359"/>
      <c r="J147" s="359"/>
      <c r="K147" s="35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</row>
    <row r="148" ht="21.0" customHeight="1">
      <c r="A148" s="217"/>
      <c r="B148" s="344"/>
      <c r="C148" s="344"/>
      <c r="D148" s="345"/>
      <c r="E148" s="344"/>
      <c r="F148" s="344"/>
      <c r="G148" s="344"/>
      <c r="H148" s="344"/>
      <c r="I148" s="359"/>
      <c r="J148" s="359"/>
      <c r="K148" s="35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</row>
    <row r="149" ht="21.0" customHeight="1">
      <c r="A149" s="217"/>
      <c r="B149" s="344"/>
      <c r="C149" s="344"/>
      <c r="D149" s="345"/>
      <c r="E149" s="344"/>
      <c r="F149" s="344"/>
      <c r="G149" s="344"/>
      <c r="H149" s="344"/>
      <c r="I149" s="359"/>
      <c r="J149" s="359"/>
      <c r="K149" s="35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</row>
    <row r="150" ht="21.0" customHeight="1">
      <c r="A150" s="217"/>
      <c r="B150" s="344"/>
      <c r="C150" s="344"/>
      <c r="D150" s="345"/>
      <c r="E150" s="344"/>
      <c r="F150" s="344"/>
      <c r="G150" s="344"/>
      <c r="H150" s="344"/>
      <c r="I150" s="359"/>
      <c r="J150" s="359"/>
      <c r="K150" s="35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</row>
    <row r="151" ht="21.0" customHeight="1">
      <c r="A151" s="217"/>
      <c r="B151" s="344"/>
      <c r="C151" s="344"/>
      <c r="D151" s="345"/>
      <c r="E151" s="344"/>
      <c r="F151" s="344"/>
      <c r="G151" s="344"/>
      <c r="H151" s="344"/>
      <c r="I151" s="359"/>
      <c r="J151" s="359"/>
      <c r="K151" s="35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</row>
    <row r="152" ht="21.0" customHeight="1">
      <c r="A152" s="217"/>
      <c r="B152" s="344"/>
      <c r="C152" s="344"/>
      <c r="D152" s="345"/>
      <c r="E152" s="344"/>
      <c r="F152" s="344"/>
      <c r="G152" s="344"/>
      <c r="H152" s="344"/>
      <c r="I152" s="359"/>
      <c r="J152" s="359"/>
      <c r="K152" s="35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</row>
    <row r="153" ht="21.0" customHeight="1">
      <c r="A153" s="217"/>
      <c r="B153" s="344"/>
      <c r="C153" s="344"/>
      <c r="D153" s="345"/>
      <c r="E153" s="344"/>
      <c r="F153" s="344"/>
      <c r="G153" s="344"/>
      <c r="H153" s="344"/>
      <c r="I153" s="359"/>
      <c r="J153" s="359"/>
      <c r="K153" s="35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</row>
    <row r="154" ht="21.0" customHeight="1">
      <c r="A154" s="217"/>
      <c r="B154" s="344"/>
      <c r="C154" s="344"/>
      <c r="D154" s="345"/>
      <c r="E154" s="344"/>
      <c r="F154" s="344"/>
      <c r="G154" s="344"/>
      <c r="H154" s="344"/>
      <c r="I154" s="359"/>
      <c r="J154" s="359"/>
      <c r="K154" s="35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</row>
    <row r="155" ht="21.0" customHeight="1">
      <c r="A155" s="217"/>
      <c r="B155" s="344"/>
      <c r="C155" s="344"/>
      <c r="D155" s="345"/>
      <c r="E155" s="344"/>
      <c r="F155" s="344"/>
      <c r="G155" s="344"/>
      <c r="H155" s="344"/>
      <c r="I155" s="359"/>
      <c r="J155" s="359"/>
      <c r="K155" s="35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</row>
    <row r="156" ht="21.0" customHeight="1">
      <c r="A156" s="217"/>
      <c r="B156" s="344"/>
      <c r="C156" s="344"/>
      <c r="D156" s="345"/>
      <c r="E156" s="344"/>
      <c r="F156" s="344"/>
      <c r="G156" s="344"/>
      <c r="H156" s="344"/>
      <c r="I156" s="359"/>
      <c r="J156" s="359"/>
      <c r="K156" s="35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</row>
    <row r="157" ht="21.0" customHeight="1">
      <c r="A157" s="217"/>
      <c r="B157" s="344"/>
      <c r="C157" s="344"/>
      <c r="D157" s="345"/>
      <c r="E157" s="344"/>
      <c r="F157" s="344"/>
      <c r="G157" s="344"/>
      <c r="H157" s="344"/>
      <c r="I157" s="359"/>
      <c r="J157" s="359"/>
      <c r="K157" s="35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</row>
    <row r="158" ht="21.0" customHeight="1">
      <c r="A158" s="217"/>
      <c r="B158" s="344"/>
      <c r="C158" s="344"/>
      <c r="D158" s="345"/>
      <c r="E158" s="344"/>
      <c r="F158" s="344"/>
      <c r="G158" s="344"/>
      <c r="H158" s="344"/>
      <c r="I158" s="359"/>
      <c r="J158" s="359"/>
      <c r="K158" s="35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</row>
    <row r="159" ht="21.0" customHeight="1">
      <c r="A159" s="217"/>
      <c r="B159" s="344"/>
      <c r="C159" s="344"/>
      <c r="D159" s="345"/>
      <c r="E159" s="344"/>
      <c r="F159" s="344"/>
      <c r="G159" s="344"/>
      <c r="H159" s="344"/>
      <c r="I159" s="359"/>
      <c r="J159" s="359"/>
      <c r="K159" s="35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</row>
    <row r="160" ht="21.0" customHeight="1">
      <c r="A160" s="217"/>
      <c r="B160" s="344"/>
      <c r="C160" s="344"/>
      <c r="D160" s="345"/>
      <c r="E160" s="344"/>
      <c r="F160" s="344"/>
      <c r="G160" s="344"/>
      <c r="H160" s="344"/>
      <c r="I160" s="359"/>
      <c r="J160" s="359"/>
      <c r="K160" s="35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</row>
    <row r="161" ht="21.0" customHeight="1">
      <c r="A161" s="217"/>
      <c r="B161" s="344"/>
      <c r="C161" s="344"/>
      <c r="D161" s="345"/>
      <c r="E161" s="344"/>
      <c r="F161" s="344"/>
      <c r="G161" s="344"/>
      <c r="H161" s="344"/>
      <c r="I161" s="359"/>
      <c r="J161" s="359"/>
      <c r="K161" s="35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</row>
    <row r="162" ht="21.0" customHeight="1">
      <c r="A162" s="217"/>
      <c r="B162" s="344"/>
      <c r="C162" s="344"/>
      <c r="D162" s="345"/>
      <c r="E162" s="344"/>
      <c r="F162" s="344"/>
      <c r="G162" s="344"/>
      <c r="H162" s="344"/>
      <c r="I162" s="359"/>
      <c r="J162" s="359"/>
      <c r="K162" s="35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</row>
    <row r="163" ht="21.0" customHeight="1">
      <c r="A163" s="217"/>
      <c r="B163" s="344"/>
      <c r="C163" s="344"/>
      <c r="D163" s="345"/>
      <c r="E163" s="344"/>
      <c r="F163" s="344"/>
      <c r="G163" s="344"/>
      <c r="H163" s="344"/>
      <c r="I163" s="359"/>
      <c r="J163" s="359"/>
      <c r="K163" s="35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</row>
    <row r="164" ht="21.0" customHeight="1">
      <c r="A164" s="217"/>
      <c r="B164" s="344"/>
      <c r="C164" s="344"/>
      <c r="D164" s="345"/>
      <c r="E164" s="344"/>
      <c r="F164" s="344"/>
      <c r="G164" s="344"/>
      <c r="H164" s="344"/>
      <c r="I164" s="359"/>
      <c r="J164" s="359"/>
      <c r="K164" s="35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</row>
    <row r="165" ht="21.0" customHeight="1">
      <c r="A165" s="217"/>
      <c r="B165" s="344"/>
      <c r="C165" s="344"/>
      <c r="D165" s="345"/>
      <c r="E165" s="344"/>
      <c r="F165" s="344"/>
      <c r="G165" s="344"/>
      <c r="H165" s="344"/>
      <c r="I165" s="359"/>
      <c r="J165" s="359"/>
      <c r="K165" s="35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</row>
    <row r="166" ht="21.0" customHeight="1">
      <c r="A166" s="217"/>
      <c r="B166" s="344"/>
      <c r="C166" s="344"/>
      <c r="D166" s="345"/>
      <c r="E166" s="344"/>
      <c r="F166" s="344"/>
      <c r="G166" s="344"/>
      <c r="H166" s="344"/>
      <c r="I166" s="359"/>
      <c r="J166" s="359"/>
      <c r="K166" s="35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</row>
    <row r="167" ht="21.0" customHeight="1">
      <c r="A167" s="217"/>
      <c r="B167" s="344"/>
      <c r="C167" s="344"/>
      <c r="D167" s="345"/>
      <c r="E167" s="344"/>
      <c r="F167" s="344"/>
      <c r="G167" s="344"/>
      <c r="H167" s="344"/>
      <c r="I167" s="359"/>
      <c r="J167" s="359"/>
      <c r="K167" s="35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</row>
    <row r="168" ht="21.0" customHeight="1">
      <c r="A168" s="217"/>
      <c r="B168" s="344"/>
      <c r="C168" s="344"/>
      <c r="D168" s="345"/>
      <c r="E168" s="344"/>
      <c r="F168" s="344"/>
      <c r="G168" s="344"/>
      <c r="H168" s="344"/>
      <c r="I168" s="359"/>
      <c r="J168" s="359"/>
      <c r="K168" s="35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</row>
    <row r="169" ht="21.0" customHeight="1">
      <c r="A169" s="217"/>
      <c r="B169" s="344"/>
      <c r="C169" s="344"/>
      <c r="D169" s="345"/>
      <c r="E169" s="344"/>
      <c r="F169" s="344"/>
      <c r="G169" s="344"/>
      <c r="H169" s="344"/>
      <c r="I169" s="359"/>
      <c r="J169" s="359"/>
      <c r="K169" s="35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</row>
    <row r="170" ht="21.0" customHeight="1">
      <c r="A170" s="217"/>
      <c r="B170" s="344"/>
      <c r="C170" s="344"/>
      <c r="D170" s="345"/>
      <c r="E170" s="344"/>
      <c r="F170" s="344"/>
      <c r="G170" s="344"/>
      <c r="H170" s="344"/>
      <c r="I170" s="359"/>
      <c r="J170" s="359"/>
      <c r="K170" s="35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</row>
    <row r="171" ht="21.0" customHeight="1">
      <c r="A171" s="217"/>
      <c r="B171" s="344"/>
      <c r="C171" s="344"/>
      <c r="D171" s="345"/>
      <c r="E171" s="344"/>
      <c r="F171" s="344"/>
      <c r="G171" s="344"/>
      <c r="H171" s="344"/>
      <c r="I171" s="359"/>
      <c r="J171" s="359"/>
      <c r="K171" s="35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</row>
    <row r="172" ht="21.0" customHeight="1">
      <c r="A172" s="217"/>
      <c r="B172" s="344"/>
      <c r="C172" s="344"/>
      <c r="D172" s="345"/>
      <c r="E172" s="344"/>
      <c r="F172" s="344"/>
      <c r="G172" s="344"/>
      <c r="H172" s="344"/>
      <c r="I172" s="359"/>
      <c r="J172" s="359"/>
      <c r="K172" s="35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</row>
    <row r="173" ht="21.0" customHeight="1">
      <c r="A173" s="217"/>
      <c r="B173" s="344"/>
      <c r="C173" s="344"/>
      <c r="D173" s="345"/>
      <c r="E173" s="344"/>
      <c r="F173" s="344"/>
      <c r="G173" s="344"/>
      <c r="H173" s="344"/>
      <c r="I173" s="359"/>
      <c r="J173" s="359"/>
      <c r="K173" s="35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</row>
    <row r="174" ht="21.0" customHeight="1">
      <c r="A174" s="217"/>
      <c r="B174" s="344"/>
      <c r="C174" s="344"/>
      <c r="D174" s="345"/>
      <c r="E174" s="344"/>
      <c r="F174" s="344"/>
      <c r="G174" s="344"/>
      <c r="H174" s="344"/>
      <c r="I174" s="359"/>
      <c r="J174" s="359"/>
      <c r="K174" s="35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</row>
    <row r="175" ht="21.0" customHeight="1">
      <c r="A175" s="217"/>
      <c r="B175" s="344"/>
      <c r="C175" s="344"/>
      <c r="D175" s="345"/>
      <c r="E175" s="344"/>
      <c r="F175" s="344"/>
      <c r="G175" s="344"/>
      <c r="H175" s="344"/>
      <c r="I175" s="359"/>
      <c r="J175" s="359"/>
      <c r="K175" s="35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</row>
    <row r="176" ht="21.0" customHeight="1">
      <c r="A176" s="217"/>
      <c r="B176" s="344"/>
      <c r="C176" s="344"/>
      <c r="D176" s="345"/>
      <c r="E176" s="344"/>
      <c r="F176" s="344"/>
      <c r="G176" s="344"/>
      <c r="H176" s="344"/>
      <c r="I176" s="359"/>
      <c r="J176" s="359"/>
      <c r="K176" s="35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</row>
    <row r="177" ht="21.0" customHeight="1">
      <c r="A177" s="217"/>
      <c r="B177" s="344"/>
      <c r="C177" s="344"/>
      <c r="D177" s="345"/>
      <c r="E177" s="344"/>
      <c r="F177" s="344"/>
      <c r="G177" s="344"/>
      <c r="H177" s="344"/>
      <c r="I177" s="359"/>
      <c r="J177" s="359"/>
      <c r="K177" s="35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</row>
    <row r="178" ht="21.0" customHeight="1">
      <c r="A178" s="217"/>
      <c r="B178" s="344"/>
      <c r="C178" s="344"/>
      <c r="D178" s="345"/>
      <c r="E178" s="344"/>
      <c r="F178" s="344"/>
      <c r="G178" s="344"/>
      <c r="H178" s="344"/>
      <c r="I178" s="359"/>
      <c r="J178" s="359"/>
      <c r="K178" s="35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</row>
    <row r="179" ht="21.0" customHeight="1">
      <c r="A179" s="217"/>
      <c r="B179" s="344"/>
      <c r="C179" s="344"/>
      <c r="D179" s="345"/>
      <c r="E179" s="344"/>
      <c r="F179" s="344"/>
      <c r="G179" s="344"/>
      <c r="H179" s="344"/>
      <c r="I179" s="359"/>
      <c r="J179" s="359"/>
      <c r="K179" s="35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</row>
    <row r="180" ht="21.0" customHeight="1">
      <c r="A180" s="217"/>
      <c r="B180" s="344"/>
      <c r="C180" s="344"/>
      <c r="D180" s="345"/>
      <c r="E180" s="344"/>
      <c r="F180" s="344"/>
      <c r="G180" s="344"/>
      <c r="H180" s="344"/>
      <c r="I180" s="359"/>
      <c r="J180" s="359"/>
      <c r="K180" s="35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</row>
    <row r="181" ht="21.0" customHeight="1">
      <c r="A181" s="217"/>
      <c r="B181" s="344"/>
      <c r="C181" s="344"/>
      <c r="D181" s="345"/>
      <c r="E181" s="344"/>
      <c r="F181" s="344"/>
      <c r="G181" s="344"/>
      <c r="H181" s="344"/>
      <c r="I181" s="359"/>
      <c r="J181" s="359"/>
      <c r="K181" s="35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</row>
    <row r="182" ht="21.0" customHeight="1">
      <c r="A182" s="217"/>
      <c r="B182" s="344"/>
      <c r="C182" s="344"/>
      <c r="D182" s="345"/>
      <c r="E182" s="344"/>
      <c r="F182" s="344"/>
      <c r="G182" s="344"/>
      <c r="H182" s="344"/>
      <c r="I182" s="359"/>
      <c r="J182" s="359"/>
      <c r="K182" s="35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</row>
    <row r="183" ht="21.0" customHeight="1">
      <c r="A183" s="217"/>
      <c r="B183" s="344"/>
      <c r="C183" s="344"/>
      <c r="D183" s="345"/>
      <c r="E183" s="344"/>
      <c r="F183" s="344"/>
      <c r="G183" s="344"/>
      <c r="H183" s="344"/>
      <c r="I183" s="359"/>
      <c r="J183" s="359"/>
      <c r="K183" s="35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</row>
    <row r="184" ht="21.0" customHeight="1">
      <c r="A184" s="217"/>
      <c r="B184" s="344"/>
      <c r="C184" s="344"/>
      <c r="D184" s="345"/>
      <c r="E184" s="344"/>
      <c r="F184" s="344"/>
      <c r="G184" s="344"/>
      <c r="H184" s="344"/>
      <c r="I184" s="359"/>
      <c r="J184" s="359"/>
      <c r="K184" s="35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</row>
    <row r="185" ht="21.0" customHeight="1">
      <c r="A185" s="217"/>
      <c r="B185" s="344"/>
      <c r="C185" s="344"/>
      <c r="D185" s="345"/>
      <c r="E185" s="344"/>
      <c r="F185" s="344"/>
      <c r="G185" s="344"/>
      <c r="H185" s="344"/>
      <c r="I185" s="359"/>
      <c r="J185" s="359"/>
      <c r="K185" s="35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</row>
    <row r="186" ht="21.0" customHeight="1">
      <c r="A186" s="217"/>
      <c r="B186" s="344"/>
      <c r="C186" s="344"/>
      <c r="D186" s="345"/>
      <c r="E186" s="344"/>
      <c r="F186" s="344"/>
      <c r="G186" s="344"/>
      <c r="H186" s="344"/>
      <c r="I186" s="359"/>
      <c r="J186" s="359"/>
      <c r="K186" s="35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</row>
    <row r="187" ht="21.0" customHeight="1">
      <c r="A187" s="217"/>
      <c r="B187" s="344"/>
      <c r="C187" s="344"/>
      <c r="D187" s="345"/>
      <c r="E187" s="344"/>
      <c r="F187" s="344"/>
      <c r="G187" s="344"/>
      <c r="H187" s="344"/>
      <c r="I187" s="359"/>
      <c r="J187" s="359"/>
      <c r="K187" s="35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</row>
    <row r="188" ht="21.0" customHeight="1">
      <c r="A188" s="217"/>
      <c r="B188" s="344"/>
      <c r="C188" s="344"/>
      <c r="D188" s="345"/>
      <c r="E188" s="344"/>
      <c r="F188" s="344"/>
      <c r="G188" s="344"/>
      <c r="H188" s="344"/>
      <c r="I188" s="359"/>
      <c r="J188" s="359"/>
      <c r="K188" s="35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</row>
    <row r="189" ht="21.0" customHeight="1">
      <c r="A189" s="217"/>
      <c r="B189" s="344"/>
      <c r="C189" s="344"/>
      <c r="D189" s="345"/>
      <c r="E189" s="344"/>
      <c r="F189" s="344"/>
      <c r="G189" s="344"/>
      <c r="H189" s="344"/>
      <c r="I189" s="359"/>
      <c r="J189" s="359"/>
      <c r="K189" s="35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</row>
    <row r="190" ht="21.0" customHeight="1">
      <c r="A190" s="217"/>
      <c r="B190" s="344"/>
      <c r="C190" s="344"/>
      <c r="D190" s="345"/>
      <c r="E190" s="344"/>
      <c r="F190" s="344"/>
      <c r="G190" s="344"/>
      <c r="H190" s="344"/>
      <c r="I190" s="359"/>
      <c r="J190" s="359"/>
      <c r="K190" s="35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</row>
    <row r="191" ht="21.0" customHeight="1">
      <c r="A191" s="217"/>
      <c r="B191" s="344"/>
      <c r="C191" s="344"/>
      <c r="D191" s="345"/>
      <c r="E191" s="344"/>
      <c r="F191" s="344"/>
      <c r="G191" s="344"/>
      <c r="H191" s="344"/>
      <c r="I191" s="359"/>
      <c r="J191" s="359"/>
      <c r="K191" s="35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</row>
    <row r="192" ht="21.0" customHeight="1">
      <c r="A192" s="217"/>
      <c r="B192" s="344"/>
      <c r="C192" s="344"/>
      <c r="D192" s="345"/>
      <c r="E192" s="344"/>
      <c r="F192" s="344"/>
      <c r="G192" s="344"/>
      <c r="H192" s="344"/>
      <c r="I192" s="359"/>
      <c r="J192" s="359"/>
      <c r="K192" s="35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</row>
    <row r="193" ht="21.0" customHeight="1">
      <c r="A193" s="217"/>
      <c r="B193" s="344"/>
      <c r="C193" s="344"/>
      <c r="D193" s="345"/>
      <c r="E193" s="344"/>
      <c r="F193" s="344"/>
      <c r="G193" s="344"/>
      <c r="H193" s="344"/>
      <c r="I193" s="359"/>
      <c r="J193" s="359"/>
      <c r="K193" s="35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</row>
    <row r="194" ht="21.0" customHeight="1">
      <c r="A194" s="217"/>
      <c r="B194" s="344"/>
      <c r="C194" s="344"/>
      <c r="D194" s="345"/>
      <c r="E194" s="344"/>
      <c r="F194" s="344"/>
      <c r="G194" s="344"/>
      <c r="H194" s="344"/>
      <c r="I194" s="359"/>
      <c r="J194" s="359"/>
      <c r="K194" s="35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</row>
    <row r="195" ht="21.0" customHeight="1">
      <c r="A195" s="217"/>
      <c r="B195" s="344"/>
      <c r="C195" s="344"/>
      <c r="D195" s="345"/>
      <c r="E195" s="344"/>
      <c r="F195" s="344"/>
      <c r="G195" s="344"/>
      <c r="H195" s="344"/>
      <c r="I195" s="359"/>
      <c r="J195" s="359"/>
      <c r="K195" s="35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</row>
    <row r="196" ht="21.0" customHeight="1">
      <c r="A196" s="217"/>
      <c r="B196" s="344"/>
      <c r="C196" s="344"/>
      <c r="D196" s="345"/>
      <c r="E196" s="344"/>
      <c r="F196" s="344"/>
      <c r="G196" s="344"/>
      <c r="H196" s="344"/>
      <c r="I196" s="359"/>
      <c r="J196" s="359"/>
      <c r="K196" s="35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</row>
    <row r="197" ht="21.0" customHeight="1">
      <c r="A197" s="217"/>
      <c r="B197" s="344"/>
      <c r="C197" s="344"/>
      <c r="D197" s="345"/>
      <c r="E197" s="344"/>
      <c r="F197" s="344"/>
      <c r="G197" s="344"/>
      <c r="H197" s="344"/>
      <c r="I197" s="359"/>
      <c r="J197" s="359"/>
      <c r="K197" s="35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</row>
    <row r="198" ht="21.0" customHeight="1">
      <c r="A198" s="217"/>
      <c r="B198" s="344"/>
      <c r="C198" s="344"/>
      <c r="D198" s="345"/>
      <c r="E198" s="344"/>
      <c r="F198" s="344"/>
      <c r="G198" s="344"/>
      <c r="H198" s="344"/>
      <c r="I198" s="359"/>
      <c r="J198" s="359"/>
      <c r="K198" s="35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</row>
    <row r="199" ht="21.0" customHeight="1">
      <c r="A199" s="217"/>
      <c r="B199" s="344"/>
      <c r="C199" s="344"/>
      <c r="D199" s="345"/>
      <c r="E199" s="344"/>
      <c r="F199" s="344"/>
      <c r="G199" s="344"/>
      <c r="H199" s="344"/>
      <c r="I199" s="359"/>
      <c r="J199" s="359"/>
      <c r="K199" s="35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</row>
    <row r="200" ht="21.0" customHeight="1">
      <c r="A200" s="217"/>
      <c r="B200" s="344"/>
      <c r="C200" s="344"/>
      <c r="D200" s="345"/>
      <c r="E200" s="344"/>
      <c r="F200" s="344"/>
      <c r="G200" s="344"/>
      <c r="H200" s="344"/>
      <c r="I200" s="359"/>
      <c r="J200" s="359"/>
      <c r="K200" s="35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</row>
    <row r="201" ht="21.0" customHeight="1">
      <c r="A201" s="217"/>
      <c r="B201" s="344"/>
      <c r="C201" s="344"/>
      <c r="D201" s="345"/>
      <c r="E201" s="344"/>
      <c r="F201" s="344"/>
      <c r="G201" s="344"/>
      <c r="H201" s="344"/>
      <c r="I201" s="359"/>
      <c r="J201" s="359"/>
      <c r="K201" s="35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</row>
    <row r="202" ht="21.0" customHeight="1">
      <c r="A202" s="217"/>
      <c r="B202" s="344"/>
      <c r="C202" s="344"/>
      <c r="D202" s="345"/>
      <c r="E202" s="344"/>
      <c r="F202" s="344"/>
      <c r="G202" s="344"/>
      <c r="H202" s="344"/>
      <c r="I202" s="359"/>
      <c r="J202" s="359"/>
      <c r="K202" s="35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</row>
    <row r="203" ht="21.0" customHeight="1">
      <c r="A203" s="217"/>
      <c r="B203" s="344"/>
      <c r="C203" s="344"/>
      <c r="D203" s="345"/>
      <c r="E203" s="344"/>
      <c r="F203" s="344"/>
      <c r="G203" s="344"/>
      <c r="H203" s="344"/>
      <c r="I203" s="359"/>
      <c r="J203" s="359"/>
      <c r="K203" s="35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</row>
    <row r="204" ht="21.0" customHeight="1">
      <c r="A204" s="217"/>
      <c r="B204" s="344"/>
      <c r="C204" s="344"/>
      <c r="D204" s="345"/>
      <c r="E204" s="344"/>
      <c r="F204" s="344"/>
      <c r="G204" s="344"/>
      <c r="H204" s="344"/>
      <c r="I204" s="359"/>
      <c r="J204" s="359"/>
      <c r="K204" s="35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</row>
    <row r="205" ht="21.0" customHeight="1">
      <c r="A205" s="217"/>
      <c r="B205" s="344"/>
      <c r="C205" s="344"/>
      <c r="D205" s="345"/>
      <c r="E205" s="344"/>
      <c r="F205" s="344"/>
      <c r="G205" s="344"/>
      <c r="H205" s="344"/>
      <c r="I205" s="359"/>
      <c r="J205" s="359"/>
      <c r="K205" s="35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</row>
    <row r="206" ht="21.0" customHeight="1">
      <c r="A206" s="217"/>
      <c r="B206" s="344"/>
      <c r="C206" s="344"/>
      <c r="D206" s="345"/>
      <c r="E206" s="344"/>
      <c r="F206" s="344"/>
      <c r="G206" s="344"/>
      <c r="H206" s="344"/>
      <c r="I206" s="359"/>
      <c r="J206" s="359"/>
      <c r="K206" s="35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</row>
    <row r="207" ht="21.0" customHeight="1">
      <c r="A207" s="217"/>
      <c r="B207" s="344"/>
      <c r="C207" s="344"/>
      <c r="D207" s="345"/>
      <c r="E207" s="344"/>
      <c r="F207" s="344"/>
      <c r="G207" s="344"/>
      <c r="H207" s="344"/>
      <c r="I207" s="359"/>
      <c r="J207" s="359"/>
      <c r="K207" s="35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</row>
    <row r="208" ht="21.0" customHeight="1">
      <c r="A208" s="217"/>
      <c r="B208" s="344"/>
      <c r="C208" s="344"/>
      <c r="D208" s="345"/>
      <c r="E208" s="344"/>
      <c r="F208" s="344"/>
      <c r="G208" s="344"/>
      <c r="H208" s="344"/>
      <c r="I208" s="359"/>
      <c r="J208" s="359"/>
      <c r="K208" s="35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</row>
    <row r="209" ht="21.0" customHeight="1">
      <c r="A209" s="217"/>
      <c r="B209" s="344"/>
      <c r="C209" s="344"/>
      <c r="D209" s="345"/>
      <c r="E209" s="344"/>
      <c r="F209" s="344"/>
      <c r="G209" s="344"/>
      <c r="H209" s="344"/>
      <c r="I209" s="359"/>
      <c r="J209" s="359"/>
      <c r="K209" s="35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</row>
    <row r="210" ht="21.0" customHeight="1">
      <c r="A210" s="217"/>
      <c r="B210" s="344"/>
      <c r="C210" s="344"/>
      <c r="D210" s="345"/>
      <c r="E210" s="344"/>
      <c r="F210" s="344"/>
      <c r="G210" s="344"/>
      <c r="H210" s="344"/>
      <c r="I210" s="359"/>
      <c r="J210" s="359"/>
      <c r="K210" s="35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</row>
    <row r="211" ht="21.0" customHeight="1">
      <c r="A211" s="217"/>
      <c r="B211" s="344"/>
      <c r="C211" s="344"/>
      <c r="D211" s="345"/>
      <c r="E211" s="344"/>
      <c r="F211" s="344"/>
      <c r="G211" s="344"/>
      <c r="H211" s="344"/>
      <c r="I211" s="359"/>
      <c r="J211" s="359"/>
      <c r="K211" s="35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</row>
    <row r="212" ht="21.0" customHeight="1">
      <c r="A212" s="217"/>
      <c r="B212" s="344"/>
      <c r="C212" s="344"/>
      <c r="D212" s="345"/>
      <c r="E212" s="344"/>
      <c r="F212" s="344"/>
      <c r="G212" s="344"/>
      <c r="H212" s="344"/>
      <c r="I212" s="359"/>
      <c r="J212" s="359"/>
      <c r="K212" s="35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</row>
    <row r="213" ht="21.0" customHeight="1">
      <c r="A213" s="217"/>
      <c r="B213" s="344"/>
      <c r="C213" s="344"/>
      <c r="D213" s="345"/>
      <c r="E213" s="344"/>
      <c r="F213" s="344"/>
      <c r="G213" s="344"/>
      <c r="H213" s="344"/>
      <c r="I213" s="359"/>
      <c r="J213" s="359"/>
      <c r="K213" s="35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</row>
    <row r="214" ht="21.0" customHeight="1">
      <c r="A214" s="217"/>
      <c r="B214" s="344"/>
      <c r="C214" s="344"/>
      <c r="D214" s="345"/>
      <c r="E214" s="344"/>
      <c r="F214" s="344"/>
      <c r="G214" s="344"/>
      <c r="H214" s="344"/>
      <c r="I214" s="359"/>
      <c r="J214" s="359"/>
      <c r="K214" s="35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</row>
    <row r="215" ht="21.0" customHeight="1">
      <c r="A215" s="217"/>
      <c r="B215" s="344"/>
      <c r="C215" s="344"/>
      <c r="D215" s="345"/>
      <c r="E215" s="344"/>
      <c r="F215" s="344"/>
      <c r="G215" s="344"/>
      <c r="H215" s="344"/>
      <c r="I215" s="359"/>
      <c r="J215" s="359"/>
      <c r="K215" s="35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</row>
    <row r="216" ht="21.0" customHeight="1">
      <c r="A216" s="217"/>
      <c r="B216" s="344"/>
      <c r="C216" s="344"/>
      <c r="D216" s="345"/>
      <c r="E216" s="344"/>
      <c r="F216" s="344"/>
      <c r="G216" s="344"/>
      <c r="H216" s="344"/>
      <c r="I216" s="359"/>
      <c r="J216" s="359"/>
      <c r="K216" s="35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</row>
    <row r="217" ht="21.0" customHeight="1">
      <c r="A217" s="217"/>
      <c r="B217" s="344"/>
      <c r="C217" s="344"/>
      <c r="D217" s="345"/>
      <c r="E217" s="344"/>
      <c r="F217" s="344"/>
      <c r="G217" s="344"/>
      <c r="H217" s="344"/>
      <c r="I217" s="359"/>
      <c r="J217" s="359"/>
      <c r="K217" s="35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</row>
    <row r="218" ht="21.0" customHeight="1">
      <c r="A218" s="217"/>
      <c r="B218" s="344"/>
      <c r="C218" s="344"/>
      <c r="D218" s="345"/>
      <c r="E218" s="344"/>
      <c r="F218" s="344"/>
      <c r="G218" s="344"/>
      <c r="H218" s="344"/>
      <c r="I218" s="359"/>
      <c r="J218" s="359"/>
      <c r="K218" s="35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</row>
    <row r="219" ht="21.0" customHeight="1">
      <c r="A219" s="217"/>
      <c r="B219" s="344"/>
      <c r="C219" s="344"/>
      <c r="D219" s="345"/>
      <c r="E219" s="344"/>
      <c r="F219" s="344"/>
      <c r="G219" s="344"/>
      <c r="H219" s="344"/>
      <c r="I219" s="359"/>
      <c r="J219" s="359"/>
      <c r="K219" s="35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</row>
    <row r="220" ht="21.0" customHeight="1">
      <c r="A220" s="217"/>
      <c r="B220" s="344"/>
      <c r="C220" s="344"/>
      <c r="D220" s="345"/>
      <c r="E220" s="344"/>
      <c r="F220" s="344"/>
      <c r="G220" s="344"/>
      <c r="H220" s="344"/>
      <c r="I220" s="359"/>
      <c r="J220" s="359"/>
      <c r="K220" s="35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</row>
    <row r="221" ht="21.0" customHeight="1">
      <c r="A221" s="217"/>
      <c r="B221" s="344"/>
      <c r="C221" s="344"/>
      <c r="D221" s="345"/>
      <c r="E221" s="344"/>
      <c r="F221" s="344"/>
      <c r="G221" s="344"/>
      <c r="H221" s="344"/>
      <c r="I221" s="359"/>
      <c r="J221" s="359"/>
      <c r="K221" s="35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</row>
    <row r="222" ht="21.0" customHeight="1">
      <c r="A222" s="217"/>
      <c r="B222" s="344"/>
      <c r="C222" s="344"/>
      <c r="D222" s="345"/>
      <c r="E222" s="344"/>
      <c r="F222" s="344"/>
      <c r="G222" s="344"/>
      <c r="H222" s="344"/>
      <c r="I222" s="359"/>
      <c r="J222" s="359"/>
      <c r="K222" s="35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</row>
    <row r="223" ht="21.0" customHeight="1">
      <c r="A223" s="217"/>
      <c r="B223" s="344"/>
      <c r="C223" s="344"/>
      <c r="D223" s="345"/>
      <c r="E223" s="344"/>
      <c r="F223" s="344"/>
      <c r="G223" s="344"/>
      <c r="H223" s="344"/>
      <c r="I223" s="359"/>
      <c r="J223" s="359"/>
      <c r="K223" s="35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</row>
    <row r="224" ht="21.0" customHeight="1">
      <c r="A224" s="217"/>
      <c r="B224" s="344"/>
      <c r="C224" s="344"/>
      <c r="D224" s="345"/>
      <c r="E224" s="344"/>
      <c r="F224" s="344"/>
      <c r="G224" s="344"/>
      <c r="H224" s="344"/>
      <c r="I224" s="359"/>
      <c r="J224" s="359"/>
      <c r="K224" s="35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</row>
    <row r="225" ht="21.0" customHeight="1">
      <c r="A225" s="217"/>
      <c r="B225" s="344"/>
      <c r="C225" s="344"/>
      <c r="D225" s="345"/>
      <c r="E225" s="344"/>
      <c r="F225" s="344"/>
      <c r="G225" s="344"/>
      <c r="H225" s="344"/>
      <c r="I225" s="359"/>
      <c r="J225" s="359"/>
      <c r="K225" s="35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</row>
    <row r="226" ht="21.0" customHeight="1">
      <c r="A226" s="217"/>
      <c r="B226" s="344"/>
      <c r="C226" s="344"/>
      <c r="D226" s="345"/>
      <c r="E226" s="344"/>
      <c r="F226" s="344"/>
      <c r="G226" s="344"/>
      <c r="H226" s="344"/>
      <c r="I226" s="359"/>
      <c r="J226" s="359"/>
      <c r="K226" s="35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</row>
    <row r="227" ht="21.0" customHeight="1">
      <c r="A227" s="217"/>
      <c r="B227" s="344"/>
      <c r="C227" s="344"/>
      <c r="D227" s="345"/>
      <c r="E227" s="344"/>
      <c r="F227" s="344"/>
      <c r="G227" s="344"/>
      <c r="H227" s="344"/>
      <c r="I227" s="359"/>
      <c r="J227" s="359"/>
      <c r="K227" s="35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</row>
    <row r="228" ht="21.0" customHeight="1">
      <c r="A228" s="217"/>
      <c r="B228" s="344"/>
      <c r="C228" s="344"/>
      <c r="D228" s="345"/>
      <c r="E228" s="344"/>
      <c r="F228" s="344"/>
      <c r="G228" s="344"/>
      <c r="H228" s="344"/>
      <c r="I228" s="359"/>
      <c r="J228" s="359"/>
      <c r="K228" s="35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</row>
    <row r="229" ht="21.0" customHeight="1">
      <c r="A229" s="217"/>
      <c r="B229" s="344"/>
      <c r="C229" s="344"/>
      <c r="D229" s="345"/>
      <c r="E229" s="344"/>
      <c r="F229" s="344"/>
      <c r="G229" s="344"/>
      <c r="H229" s="344"/>
      <c r="I229" s="359"/>
      <c r="J229" s="359"/>
      <c r="K229" s="35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</row>
    <row r="230" ht="21.0" customHeight="1">
      <c r="A230" s="217"/>
      <c r="B230" s="344"/>
      <c r="C230" s="344"/>
      <c r="D230" s="345"/>
      <c r="E230" s="344"/>
      <c r="F230" s="344"/>
      <c r="G230" s="344"/>
      <c r="H230" s="344"/>
      <c r="I230" s="359"/>
      <c r="J230" s="359"/>
      <c r="K230" s="35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</row>
    <row r="231" ht="21.0" customHeight="1">
      <c r="A231" s="217"/>
      <c r="B231" s="344"/>
      <c r="C231" s="344"/>
      <c r="D231" s="345"/>
      <c r="E231" s="344"/>
      <c r="F231" s="344"/>
      <c r="G231" s="344"/>
      <c r="H231" s="344"/>
      <c r="I231" s="359"/>
      <c r="J231" s="359"/>
      <c r="K231" s="35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</row>
    <row r="232" ht="21.0" customHeight="1">
      <c r="A232" s="217"/>
      <c r="B232" s="344"/>
      <c r="C232" s="344"/>
      <c r="D232" s="345"/>
      <c r="E232" s="344"/>
      <c r="F232" s="344"/>
      <c r="G232" s="344"/>
      <c r="H232" s="344"/>
      <c r="I232" s="359"/>
      <c r="J232" s="359"/>
      <c r="K232" s="35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</row>
    <row r="233" ht="21.0" customHeight="1">
      <c r="A233" s="217"/>
      <c r="B233" s="344"/>
      <c r="C233" s="344"/>
      <c r="D233" s="345"/>
      <c r="E233" s="344"/>
      <c r="F233" s="344"/>
      <c r="G233" s="344"/>
      <c r="H233" s="344"/>
      <c r="I233" s="359"/>
      <c r="J233" s="359"/>
      <c r="K233" s="35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</row>
    <row r="234" ht="21.0" customHeight="1">
      <c r="A234" s="217"/>
      <c r="B234" s="344"/>
      <c r="C234" s="344"/>
      <c r="D234" s="345"/>
      <c r="E234" s="344"/>
      <c r="F234" s="344"/>
      <c r="G234" s="344"/>
      <c r="H234" s="344"/>
      <c r="I234" s="359"/>
      <c r="J234" s="359"/>
      <c r="K234" s="35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</row>
    <row r="235" ht="21.0" customHeight="1">
      <c r="A235" s="217"/>
      <c r="B235" s="344"/>
      <c r="C235" s="344"/>
      <c r="D235" s="345"/>
      <c r="E235" s="344"/>
      <c r="F235" s="344"/>
      <c r="G235" s="344"/>
      <c r="H235" s="344"/>
      <c r="I235" s="359"/>
      <c r="J235" s="359"/>
      <c r="K235" s="35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</row>
    <row r="236" ht="21.0" customHeight="1">
      <c r="A236" s="217"/>
      <c r="B236" s="344"/>
      <c r="C236" s="344"/>
      <c r="D236" s="345"/>
      <c r="E236" s="344"/>
      <c r="F236" s="344"/>
      <c r="G236" s="344"/>
      <c r="H236" s="344"/>
      <c r="I236" s="359"/>
      <c r="J236" s="359"/>
      <c r="K236" s="35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</row>
    <row r="237" ht="21.0" customHeight="1">
      <c r="A237" s="217"/>
      <c r="B237" s="344"/>
      <c r="C237" s="344"/>
      <c r="D237" s="345"/>
      <c r="E237" s="344"/>
      <c r="F237" s="344"/>
      <c r="G237" s="344"/>
      <c r="H237" s="344"/>
      <c r="I237" s="359"/>
      <c r="J237" s="359"/>
      <c r="K237" s="35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</row>
    <row r="238" ht="21.0" customHeight="1">
      <c r="A238" s="217"/>
      <c r="B238" s="344"/>
      <c r="C238" s="344"/>
      <c r="D238" s="345"/>
      <c r="E238" s="344"/>
      <c r="F238" s="344"/>
      <c r="G238" s="344"/>
      <c r="H238" s="344"/>
      <c r="I238" s="359"/>
      <c r="J238" s="359"/>
      <c r="K238" s="35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</row>
    <row r="239" ht="21.0" customHeight="1">
      <c r="A239" s="217"/>
      <c r="B239" s="344"/>
      <c r="C239" s="344"/>
      <c r="D239" s="345"/>
      <c r="E239" s="344"/>
      <c r="F239" s="344"/>
      <c r="G239" s="344"/>
      <c r="H239" s="344"/>
      <c r="I239" s="359"/>
      <c r="J239" s="359"/>
      <c r="K239" s="35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</row>
    <row r="240" ht="21.0" customHeight="1">
      <c r="A240" s="217"/>
      <c r="B240" s="344"/>
      <c r="C240" s="344"/>
      <c r="D240" s="345"/>
      <c r="E240" s="344"/>
      <c r="F240" s="344"/>
      <c r="G240" s="344"/>
      <c r="H240" s="344"/>
      <c r="I240" s="359"/>
      <c r="J240" s="359"/>
      <c r="K240" s="35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</row>
    <row r="241" ht="21.0" customHeight="1">
      <c r="A241" s="217"/>
      <c r="B241" s="344"/>
      <c r="C241" s="344"/>
      <c r="D241" s="345"/>
      <c r="E241" s="344"/>
      <c r="F241" s="344"/>
      <c r="G241" s="344"/>
      <c r="H241" s="344"/>
      <c r="I241" s="359"/>
      <c r="J241" s="359"/>
      <c r="K241" s="35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</row>
    <row r="242" ht="21.0" customHeight="1">
      <c r="A242" s="217"/>
      <c r="B242" s="344"/>
      <c r="C242" s="344"/>
      <c r="D242" s="345"/>
      <c r="E242" s="344"/>
      <c r="F242" s="344"/>
      <c r="G242" s="344"/>
      <c r="H242" s="344"/>
      <c r="I242" s="359"/>
      <c r="J242" s="359"/>
      <c r="K242" s="35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</row>
    <row r="243" ht="21.0" customHeight="1">
      <c r="A243" s="217"/>
      <c r="B243" s="344"/>
      <c r="C243" s="344"/>
      <c r="D243" s="345"/>
      <c r="E243" s="344"/>
      <c r="F243" s="344"/>
      <c r="G243" s="344"/>
      <c r="H243" s="344"/>
      <c r="I243" s="359"/>
      <c r="J243" s="359"/>
      <c r="K243" s="35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</row>
    <row r="244" ht="21.0" customHeight="1">
      <c r="A244" s="217"/>
      <c r="B244" s="344"/>
      <c r="C244" s="344"/>
      <c r="D244" s="345"/>
      <c r="E244" s="344"/>
      <c r="F244" s="344"/>
      <c r="G244" s="344"/>
      <c r="H244" s="344"/>
      <c r="I244" s="359"/>
      <c r="J244" s="359"/>
      <c r="K244" s="35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</row>
    <row r="245" ht="21.0" customHeight="1">
      <c r="A245" s="217"/>
      <c r="B245" s="344"/>
      <c r="C245" s="344"/>
      <c r="D245" s="345"/>
      <c r="E245" s="344"/>
      <c r="F245" s="344"/>
      <c r="G245" s="344"/>
      <c r="H245" s="344"/>
      <c r="I245" s="359"/>
      <c r="J245" s="359"/>
      <c r="K245" s="35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</row>
    <row r="246" ht="21.0" customHeight="1">
      <c r="A246" s="217"/>
      <c r="B246" s="344"/>
      <c r="C246" s="344"/>
      <c r="D246" s="345"/>
      <c r="E246" s="344"/>
      <c r="F246" s="344"/>
      <c r="G246" s="344"/>
      <c r="H246" s="344"/>
      <c r="I246" s="359"/>
      <c r="J246" s="359"/>
      <c r="K246" s="35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</row>
    <row r="247" ht="21.0" customHeight="1">
      <c r="A247" s="217"/>
      <c r="B247" s="344"/>
      <c r="C247" s="344"/>
      <c r="D247" s="345"/>
      <c r="E247" s="344"/>
      <c r="F247" s="344"/>
      <c r="G247" s="344"/>
      <c r="H247" s="344"/>
      <c r="I247" s="359"/>
      <c r="J247" s="359"/>
      <c r="K247" s="35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</row>
    <row r="248" ht="21.0" customHeight="1">
      <c r="A248" s="217"/>
      <c r="B248" s="344"/>
      <c r="C248" s="344"/>
      <c r="D248" s="345"/>
      <c r="E248" s="344"/>
      <c r="F248" s="344"/>
      <c r="G248" s="344"/>
      <c r="H248" s="344"/>
      <c r="I248" s="359"/>
      <c r="J248" s="359"/>
      <c r="K248" s="35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</row>
    <row r="249" ht="21.0" customHeight="1">
      <c r="A249" s="217"/>
      <c r="B249" s="344"/>
      <c r="C249" s="344"/>
      <c r="D249" s="345"/>
      <c r="E249" s="344"/>
      <c r="F249" s="344"/>
      <c r="G249" s="344"/>
      <c r="H249" s="344"/>
      <c r="I249" s="359"/>
      <c r="J249" s="359"/>
      <c r="K249" s="35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</row>
    <row r="250" ht="21.0" customHeight="1">
      <c r="A250" s="217"/>
      <c r="B250" s="344"/>
      <c r="C250" s="344"/>
      <c r="D250" s="345"/>
      <c r="E250" s="344"/>
      <c r="F250" s="344"/>
      <c r="G250" s="344"/>
      <c r="H250" s="344"/>
      <c r="I250" s="359"/>
      <c r="J250" s="359"/>
      <c r="K250" s="35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</row>
    <row r="251" ht="21.0" customHeight="1">
      <c r="A251" s="217"/>
      <c r="B251" s="344"/>
      <c r="C251" s="344"/>
      <c r="D251" s="345"/>
      <c r="E251" s="344"/>
      <c r="F251" s="344"/>
      <c r="G251" s="344"/>
      <c r="H251" s="344"/>
      <c r="I251" s="359"/>
      <c r="J251" s="359"/>
      <c r="K251" s="35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</row>
    <row r="252" ht="21.0" customHeight="1">
      <c r="A252" s="217"/>
      <c r="B252" s="344"/>
      <c r="C252" s="344"/>
      <c r="D252" s="345"/>
      <c r="E252" s="344"/>
      <c r="F252" s="344"/>
      <c r="G252" s="344"/>
      <c r="H252" s="344"/>
      <c r="I252" s="359"/>
      <c r="J252" s="359"/>
      <c r="K252" s="35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</row>
    <row r="253" ht="21.0" customHeight="1">
      <c r="A253" s="217"/>
      <c r="B253" s="344"/>
      <c r="C253" s="344"/>
      <c r="D253" s="345"/>
      <c r="E253" s="344"/>
      <c r="F253" s="344"/>
      <c r="G253" s="344"/>
      <c r="H253" s="344"/>
      <c r="I253" s="359"/>
      <c r="J253" s="359"/>
      <c r="K253" s="35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</row>
    <row r="254" ht="21.0" customHeight="1">
      <c r="A254" s="217"/>
      <c r="B254" s="344"/>
      <c r="C254" s="344"/>
      <c r="D254" s="345"/>
      <c r="E254" s="344"/>
      <c r="F254" s="344"/>
      <c r="G254" s="344"/>
      <c r="H254" s="344"/>
      <c r="I254" s="359"/>
      <c r="J254" s="359"/>
      <c r="K254" s="35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</row>
    <row r="255" ht="21.0" customHeight="1">
      <c r="A255" s="217"/>
      <c r="B255" s="344"/>
      <c r="C255" s="344"/>
      <c r="D255" s="345"/>
      <c r="E255" s="344"/>
      <c r="F255" s="344"/>
      <c r="G255" s="344"/>
      <c r="H255" s="344"/>
      <c r="I255" s="359"/>
      <c r="J255" s="359"/>
      <c r="K255" s="35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</row>
    <row r="256" ht="21.0" customHeight="1">
      <c r="A256" s="217"/>
      <c r="B256" s="344"/>
      <c r="C256" s="344"/>
      <c r="D256" s="345"/>
      <c r="E256" s="344"/>
      <c r="F256" s="344"/>
      <c r="G256" s="344"/>
      <c r="H256" s="344"/>
      <c r="I256" s="359"/>
      <c r="J256" s="359"/>
      <c r="K256" s="35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</row>
    <row r="257" ht="21.0" customHeight="1">
      <c r="A257" s="217"/>
      <c r="B257" s="344"/>
      <c r="C257" s="344"/>
      <c r="D257" s="345"/>
      <c r="E257" s="344"/>
      <c r="F257" s="344"/>
      <c r="G257" s="344"/>
      <c r="H257" s="344"/>
      <c r="I257" s="359"/>
      <c r="J257" s="359"/>
      <c r="K257" s="35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</row>
    <row r="258" ht="21.0" customHeight="1">
      <c r="A258" s="217"/>
      <c r="B258" s="344"/>
      <c r="C258" s="344"/>
      <c r="D258" s="345"/>
      <c r="E258" s="344"/>
      <c r="F258" s="344"/>
      <c r="G258" s="344"/>
      <c r="H258" s="344"/>
      <c r="I258" s="359"/>
      <c r="J258" s="359"/>
      <c r="K258" s="35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</row>
    <row r="259" ht="21.0" customHeight="1">
      <c r="A259" s="217"/>
      <c r="B259" s="344"/>
      <c r="C259" s="344"/>
      <c r="D259" s="345"/>
      <c r="E259" s="344"/>
      <c r="F259" s="344"/>
      <c r="G259" s="344"/>
      <c r="H259" s="344"/>
      <c r="I259" s="359"/>
      <c r="J259" s="359"/>
      <c r="K259" s="35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</row>
    <row r="260" ht="21.0" customHeight="1">
      <c r="A260" s="217"/>
      <c r="B260" s="344"/>
      <c r="C260" s="344"/>
      <c r="D260" s="345"/>
      <c r="E260" s="344"/>
      <c r="F260" s="344"/>
      <c r="G260" s="344"/>
      <c r="H260" s="344"/>
      <c r="I260" s="359"/>
      <c r="J260" s="359"/>
      <c r="K260" s="35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</row>
    <row r="261" ht="21.0" customHeight="1">
      <c r="A261" s="217"/>
      <c r="B261" s="344"/>
      <c r="C261" s="344"/>
      <c r="D261" s="345"/>
      <c r="E261" s="344"/>
      <c r="F261" s="344"/>
      <c r="G261" s="344"/>
      <c r="H261" s="344"/>
      <c r="I261" s="359"/>
      <c r="J261" s="359"/>
      <c r="K261" s="35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</row>
    <row r="262" ht="21.0" customHeight="1">
      <c r="A262" s="217"/>
      <c r="B262" s="344"/>
      <c r="C262" s="344"/>
      <c r="D262" s="345"/>
      <c r="E262" s="344"/>
      <c r="F262" s="344"/>
      <c r="G262" s="344"/>
      <c r="H262" s="344"/>
      <c r="I262" s="359"/>
      <c r="J262" s="359"/>
      <c r="K262" s="35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</row>
    <row r="263" ht="21.0" customHeight="1">
      <c r="A263" s="217"/>
      <c r="B263" s="344"/>
      <c r="C263" s="344"/>
      <c r="D263" s="345"/>
      <c r="E263" s="344"/>
      <c r="F263" s="344"/>
      <c r="G263" s="344"/>
      <c r="H263" s="344"/>
      <c r="I263" s="359"/>
      <c r="J263" s="359"/>
      <c r="K263" s="35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</row>
    <row r="264" ht="21.0" customHeight="1">
      <c r="A264" s="217"/>
      <c r="B264" s="344"/>
      <c r="C264" s="344"/>
      <c r="D264" s="345"/>
      <c r="E264" s="344"/>
      <c r="F264" s="344"/>
      <c r="G264" s="344"/>
      <c r="H264" s="344"/>
      <c r="I264" s="359"/>
      <c r="J264" s="359"/>
      <c r="K264" s="35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</row>
    <row r="265" ht="21.0" customHeight="1">
      <c r="A265" s="217"/>
      <c r="B265" s="344"/>
      <c r="C265" s="344"/>
      <c r="D265" s="345"/>
      <c r="E265" s="344"/>
      <c r="F265" s="344"/>
      <c r="G265" s="344"/>
      <c r="H265" s="344"/>
      <c r="I265" s="359"/>
      <c r="J265" s="359"/>
      <c r="K265" s="35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</row>
    <row r="266" ht="21.0" customHeight="1">
      <c r="A266" s="217"/>
      <c r="B266" s="344"/>
      <c r="C266" s="344"/>
      <c r="D266" s="345"/>
      <c r="E266" s="344"/>
      <c r="F266" s="344"/>
      <c r="G266" s="344"/>
      <c r="H266" s="344"/>
      <c r="I266" s="359"/>
      <c r="J266" s="359"/>
      <c r="K266" s="35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</row>
    <row r="267" ht="21.0" customHeight="1">
      <c r="A267" s="217"/>
      <c r="B267" s="344"/>
      <c r="C267" s="344"/>
      <c r="D267" s="345"/>
      <c r="E267" s="344"/>
      <c r="F267" s="344"/>
      <c r="G267" s="344"/>
      <c r="H267" s="344"/>
      <c r="I267" s="359"/>
      <c r="J267" s="359"/>
      <c r="K267" s="35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</row>
    <row r="268" ht="21.0" customHeight="1">
      <c r="A268" s="217"/>
      <c r="B268" s="344"/>
      <c r="C268" s="344"/>
      <c r="D268" s="345"/>
      <c r="E268" s="344"/>
      <c r="F268" s="344"/>
      <c r="G268" s="344"/>
      <c r="H268" s="344"/>
      <c r="I268" s="359"/>
      <c r="J268" s="359"/>
      <c r="K268" s="35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</row>
    <row r="269" ht="21.0" customHeight="1">
      <c r="A269" s="217"/>
      <c r="B269" s="344"/>
      <c r="C269" s="344"/>
      <c r="D269" s="345"/>
      <c r="E269" s="344"/>
      <c r="F269" s="344"/>
      <c r="G269" s="344"/>
      <c r="H269" s="344"/>
      <c r="I269" s="359"/>
      <c r="J269" s="359"/>
      <c r="K269" s="35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</row>
    <row r="270" ht="21.0" customHeight="1">
      <c r="A270" s="217"/>
      <c r="B270" s="344"/>
      <c r="C270" s="344"/>
      <c r="D270" s="345"/>
      <c r="E270" s="344"/>
      <c r="F270" s="344"/>
      <c r="G270" s="344"/>
      <c r="H270" s="344"/>
      <c r="I270" s="359"/>
      <c r="J270" s="359"/>
      <c r="K270" s="35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</row>
    <row r="271" ht="21.0" customHeight="1">
      <c r="A271" s="217"/>
      <c r="B271" s="344"/>
      <c r="C271" s="344"/>
      <c r="D271" s="345"/>
      <c r="E271" s="344"/>
      <c r="F271" s="344"/>
      <c r="G271" s="344"/>
      <c r="H271" s="344"/>
      <c r="I271" s="359"/>
      <c r="J271" s="359"/>
      <c r="K271" s="35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</row>
    <row r="272" ht="21.0" customHeight="1">
      <c r="A272" s="217"/>
      <c r="B272" s="344"/>
      <c r="C272" s="344"/>
      <c r="D272" s="345"/>
      <c r="E272" s="344"/>
      <c r="F272" s="344"/>
      <c r="G272" s="344"/>
      <c r="H272" s="344"/>
      <c r="I272" s="359"/>
      <c r="J272" s="359"/>
      <c r="K272" s="35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</row>
    <row r="273" ht="21.0" customHeight="1">
      <c r="A273" s="217"/>
      <c r="B273" s="344"/>
      <c r="C273" s="344"/>
      <c r="D273" s="345"/>
      <c r="E273" s="344"/>
      <c r="F273" s="344"/>
      <c r="G273" s="344"/>
      <c r="H273" s="344"/>
      <c r="I273" s="359"/>
      <c r="J273" s="359"/>
      <c r="K273" s="35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</row>
    <row r="274" ht="21.0" customHeight="1">
      <c r="A274" s="217"/>
      <c r="B274" s="344"/>
      <c r="C274" s="344"/>
      <c r="D274" s="345"/>
      <c r="E274" s="344"/>
      <c r="F274" s="344"/>
      <c r="G274" s="344"/>
      <c r="H274" s="344"/>
      <c r="I274" s="359"/>
      <c r="J274" s="359"/>
      <c r="K274" s="35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</row>
    <row r="275" ht="21.0" customHeight="1">
      <c r="A275" s="217"/>
      <c r="B275" s="344"/>
      <c r="C275" s="344"/>
      <c r="D275" s="345"/>
      <c r="E275" s="344"/>
      <c r="F275" s="344"/>
      <c r="G275" s="344"/>
      <c r="H275" s="344"/>
      <c r="I275" s="359"/>
      <c r="J275" s="359"/>
      <c r="K275" s="35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</row>
    <row r="276" ht="21.0" customHeight="1">
      <c r="A276" s="217"/>
      <c r="B276" s="344"/>
      <c r="C276" s="344"/>
      <c r="D276" s="345"/>
      <c r="E276" s="344"/>
      <c r="F276" s="344"/>
      <c r="G276" s="344"/>
      <c r="H276" s="344"/>
      <c r="I276" s="359"/>
      <c r="J276" s="359"/>
      <c r="K276" s="35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</row>
    <row r="277" ht="21.0" customHeight="1">
      <c r="A277" s="217"/>
      <c r="B277" s="344"/>
      <c r="C277" s="344"/>
      <c r="D277" s="345"/>
      <c r="E277" s="344"/>
      <c r="F277" s="344"/>
      <c r="G277" s="344"/>
      <c r="H277" s="344"/>
      <c r="I277" s="359"/>
      <c r="J277" s="359"/>
      <c r="K277" s="35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</row>
    <row r="278" ht="21.0" customHeight="1">
      <c r="A278" s="217"/>
      <c r="B278" s="344"/>
      <c r="C278" s="344"/>
      <c r="D278" s="345"/>
      <c r="E278" s="344"/>
      <c r="F278" s="344"/>
      <c r="G278" s="344"/>
      <c r="H278" s="344"/>
      <c r="I278" s="359"/>
      <c r="J278" s="359"/>
      <c r="K278" s="35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</row>
    <row r="279" ht="21.0" customHeight="1">
      <c r="A279" s="217"/>
      <c r="B279" s="344"/>
      <c r="C279" s="344"/>
      <c r="D279" s="345"/>
      <c r="E279" s="344"/>
      <c r="F279" s="344"/>
      <c r="G279" s="344"/>
      <c r="H279" s="344"/>
      <c r="I279" s="359"/>
      <c r="J279" s="359"/>
      <c r="K279" s="35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E1"/>
  </mergeCells>
  <conditionalFormatting sqref="B27">
    <cfRule type="cellIs" dxfId="0" priority="1" operator="equal">
      <formula>"FALSE"</formula>
    </cfRule>
  </conditionalFormatting>
  <printOptions/>
  <pageMargins bottom="0.75" footer="0.0" header="0.0" left="0.7" right="0.7" top="0.75"/>
  <pageSetup orientation="portrait"/>
  <drawing r:id="rId1"/>
</worksheet>
</file>