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visible" r:id="rId17"/>
    <sheet xmlns:r="http://schemas.openxmlformats.org/officeDocument/2006/relationships" name=" FAST " sheetId="18" state="visible" r:id="rId18"/>
    <sheet xmlns:r="http://schemas.openxmlformats.org/officeDocument/2006/relationships" name="Funções Parciais" sheetId="19" state="visible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9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</fonts>
  <fills count="61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</fills>
  <borders count="68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54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542" t="inlineStr">
        <is>
          <t>Decisão registrada: indicador de impacto irreversível</t>
        </is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543" t="inlineStr">
        <is>
          <t>Uma versão anterior previa registro irreversível de impacto a partir de 40 g, como forma de detectar a avaria oculta sem abrir o conjunto. A equipe decidiu não levar o conceito adiante nesta fase. A conferência sem abrir permanece coberta pelo RP4, medida por fração da área crítica verificável. Se o ensaio de linha de base mostrar que a trinca capilar não é detectável por inspeção visual, a decisão deve ser reaberta.</t>
        </is>
      </c>
      <c r="C36" s="544" t="n"/>
      <c r="D36" s="544" t="n"/>
      <c r="E36" s="544" t="n"/>
      <c r="F36" s="544" t="n"/>
      <c r="G36" s="544" t="n"/>
      <c r="H36" s="54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546" t="n"/>
      <c r="C37" s="547" t="n"/>
      <c r="D37" s="547" t="n"/>
      <c r="E37" s="547" t="n"/>
      <c r="F37" s="547" t="n"/>
      <c r="G37" s="547" t="n"/>
      <c r="H37" s="548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3">
    <mergeCell ref="B36:H37"/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40" customHeight="1" s="496">
      <c r="A4" s="261" t="n"/>
      <c r="B4" s="300" t="inlineStr">
        <is>
          <t>—</t>
        </is>
      </c>
      <c r="C4" s="301" t="inlineStr">
        <is>
          <t>Função global do sistema</t>
        </is>
      </c>
      <c r="D4" s="260" t="n"/>
      <c r="E4" s="300" t="inlineStr">
        <is>
          <t>FG</t>
        </is>
      </c>
      <c r="F4" s="111" t="inlineStr">
        <is>
          <t>Entrada de material: louça frágil no distribuidor. Saída de material: louça na obra, com fragmento contido se houver quebra, e dispositivo apto a novo ciclo. Entrada de energia: impacto, vibração, compressão e força humana. Saída de energia: menos aceleração na peça e força de movimentação limitada. Entrada de sinal: identidade e estado ainda não verificados. Saída de sinal: condição verificável e unidade identificável.</t>
        </is>
      </c>
      <c r="G4" s="302" t="inlineStr">
        <is>
          <t>Resguardar louça</t>
        </is>
      </c>
      <c r="H4" s="300" t="inlineStr">
        <is>
          <t>Técnica</t>
        </is>
      </c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61" customHeight="1" s="496">
      <c r="A5" s="140" t="n"/>
      <c r="B5" s="300">
        <f>='Requisito de Projeto'!C3</f>
        <v/>
      </c>
      <c r="C5" s="301">
        <f>='Requisito de Projeto'!B3</f>
        <v/>
      </c>
      <c r="D5" s="260" t="n"/>
      <c r="E5" s="300" t="inlineStr">
        <is>
          <t>F01</t>
        </is>
      </c>
      <c r="F5" s="111" t="inlineStr">
        <is>
          <t>A energia de impacto e de vibração precisa chegar atenuada à cerâmica. A função converte essa energia e não define o meio.</t>
        </is>
      </c>
      <c r="G5" s="302" t="inlineStr">
        <is>
          <t>Amortecer impacto</t>
        </is>
      </c>
      <c r="H5" s="300" t="inlineStr">
        <is>
          <t>Transformação</t>
        </is>
      </c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46" customHeight="1" s="496">
      <c r="A6" s="261" t="n"/>
      <c r="B6" s="300">
        <f>='Requisito de Projeto'!C4</f>
        <v/>
      </c>
      <c r="C6" s="301">
        <f>='Requisito de Projeto'!B4</f>
        <v/>
      </c>
      <c r="D6" s="260" t="n"/>
      <c r="E6" s="300" t="inlineStr">
        <is>
          <t>F02</t>
        </is>
      </c>
      <c r="F6" s="111" t="inlineStr">
        <is>
          <t>A louça não pode deslocar em relação ao conjunto no percurso. Inclui evitar o contato que gera atrito.</t>
        </is>
      </c>
      <c r="G6" s="302" t="inlineStr">
        <is>
          <t>Imobilizar louça</t>
        </is>
      </c>
      <c r="H6" s="300" t="inlineStr">
        <is>
          <t>Técnica</t>
        </is>
      </c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46" customHeight="1" s="496">
      <c r="A7" s="261" t="n"/>
      <c r="B7" s="300">
        <f>='Requisito de Projeto'!C5</f>
        <v/>
      </c>
      <c r="C7" s="301">
        <f>='Requisito de Projeto'!B5</f>
        <v/>
      </c>
      <c r="D7" s="260" t="n"/>
      <c r="E7" s="300" t="inlineStr">
        <is>
          <t>F03</t>
        </is>
      </c>
      <c r="F7" s="111" t="inlineStr">
        <is>
          <t>A função porta a louça no deslocamento. Precisa limitar a força de partida ao que duas pessoas sustentam. O percurso é a operação, não a função.</t>
        </is>
      </c>
      <c r="G7" s="302" t="inlineStr">
        <is>
          <t>Portar louça</t>
        </is>
      </c>
      <c r="H7" s="300" t="inlineStr">
        <is>
          <t>Ergonômica</t>
        </is>
      </c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61" customHeight="1" s="496">
      <c r="A8" s="261" t="n"/>
      <c r="B8" s="300">
        <f>='Requisito de Projeto'!C6</f>
        <v/>
      </c>
      <c r="C8" s="301">
        <f>='Requisito de Projeto'!B6</f>
        <v/>
      </c>
      <c r="D8" s="260" t="n"/>
      <c r="E8" s="300" t="inlineStr">
        <is>
          <t>F04</t>
        </is>
      </c>
      <c r="F8" s="111" t="inlineStr">
        <is>
          <t>A função precisa tornar a condição da louça perceptível com o conjunto fechado. Conferir é ato de quem usa.</t>
        </is>
      </c>
      <c r="G8" s="302" t="inlineStr">
        <is>
          <t>Expor condição</t>
        </is>
      </c>
      <c r="H8" s="300" t="inlineStr">
        <is>
          <t>Interativa</t>
        </is>
      </c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46" customHeight="1" s="496">
      <c r="A9" s="261" t="n"/>
      <c r="B9" s="300">
        <f>='Requisito de Projeto'!C7</f>
        <v/>
      </c>
      <c r="C9" s="301">
        <f>='Requisito de Projeto'!B7</f>
        <v/>
      </c>
      <c r="D9" s="260" t="n"/>
      <c r="E9" s="300" t="inlineStr">
        <is>
          <t>F05</t>
        </is>
      </c>
      <c r="F9" s="111" t="inlineStr">
        <is>
          <t>A mão enluvada precisa de pontos para aplicar a força de movimentação.</t>
        </is>
      </c>
      <c r="G9" s="302" t="inlineStr">
        <is>
          <t>Prover pega</t>
        </is>
      </c>
      <c r="H9" s="300" t="inlineStr">
        <is>
          <t>Ergonômica</t>
        </is>
      </c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46" customHeight="1" s="496">
      <c r="A10" s="140" t="n"/>
      <c r="B10" s="300">
        <f>='Requisito de Projeto'!C8</f>
        <v/>
      </c>
      <c r="C10" s="301">
        <f>='Requisito de Projeto'!B8</f>
        <v/>
      </c>
      <c r="D10" s="260" t="n"/>
      <c r="E10" s="300" t="inlineStr">
        <is>
          <t>F06</t>
        </is>
      </c>
      <c r="F10" s="111" t="inlineStr">
        <is>
          <t>Se a louça quebrar, a massa dos fragmentos permanece no conjunto, para a retirada não expor aresta cortante.</t>
        </is>
      </c>
      <c r="G10" s="302" t="inlineStr">
        <is>
          <t>Reter fragmento</t>
        </is>
      </c>
      <c r="H10" s="300" t="inlineStr">
        <is>
          <t>Técnica</t>
        </is>
      </c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46" customHeight="1" s="496">
      <c r="A11" s="188" t="n"/>
      <c r="B11" s="300">
        <f>='Requisito de Projeto'!C9</f>
        <v/>
      </c>
      <c r="C11" s="301">
        <f>='Requisito de Projeto'!B9</f>
        <v/>
      </c>
      <c r="D11" s="260" t="n"/>
      <c r="E11" s="300" t="inlineStr">
        <is>
          <t>F07</t>
        </is>
      </c>
      <c r="F11" s="111" t="inlineStr">
        <is>
          <t>A função precisa aceitar a variação de louça sem troca de partes.</t>
        </is>
      </c>
      <c r="G11" s="302" t="inlineStr">
        <is>
          <t>Acomodar variação</t>
        </is>
      </c>
      <c r="H11" s="300" t="inlineStr">
        <is>
          <t>Estrutural</t>
        </is>
      </c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46" customHeight="1" s="496">
      <c r="A12" s="188" t="n"/>
      <c r="B12" s="300">
        <f>='Requisito de Projeto'!C10</f>
        <v/>
      </c>
      <c r="C12" s="301">
        <f>='Requisito de Projeto'!B10</f>
        <v/>
      </c>
      <c r="D12" s="260" t="n"/>
      <c r="E12" s="300" t="inlineStr">
        <is>
          <t>F08</t>
        </is>
      </c>
      <c r="F12" s="111" t="inlineStr">
        <is>
          <t>O conjunto ocupa o palete e entra no arranjo de carga do veículo.</t>
        </is>
      </c>
      <c r="G12" s="302" t="inlineStr">
        <is>
          <t>Compatibilizar carga</t>
        </is>
      </c>
      <c r="H12" s="300" t="inlineStr">
        <is>
          <t>Interativa</t>
        </is>
      </c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46" customHeight="1" s="496">
      <c r="A13" s="188" t="n"/>
      <c r="B13" s="300">
        <f>='Requisito de Projeto'!C11</f>
        <v/>
      </c>
      <c r="C13" s="301">
        <f>='Requisito de Projeto'!B11</f>
        <v/>
      </c>
      <c r="D13" s="260" t="n"/>
      <c r="E13" s="300" t="inlineStr">
        <is>
          <t>F09</t>
        </is>
      </c>
      <c r="F13" s="111" t="inlineStr">
        <is>
          <t>O conjunto carregado permanece estável quando apoiado, até o limite em que perderia o equilíbrio.</t>
        </is>
      </c>
      <c r="G13" s="302" t="inlineStr">
        <is>
          <t>Estabilizar conjunto</t>
        </is>
      </c>
      <c r="H13" s="300" t="inlineStr">
        <is>
          <t>Estrutural</t>
        </is>
      </c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46" customHeight="1" s="496">
      <c r="A14" s="188" t="n"/>
      <c r="B14" s="300">
        <f>='Requisito de Projeto'!C12</f>
        <v/>
      </c>
      <c r="C14" s="301">
        <f>='Requisito de Projeto'!B12</f>
        <v/>
      </c>
      <c r="D14" s="260" t="n"/>
      <c r="E14" s="300" t="inlineStr">
        <is>
          <t>F10</t>
        </is>
      </c>
      <c r="F14" s="111" t="inlineStr">
        <is>
          <t>A função precisa indicar a ação correta. O treinamento não é a função.</t>
        </is>
      </c>
      <c r="G14" s="302" t="inlineStr">
        <is>
          <t>Indicar ação</t>
        </is>
      </c>
      <c r="H14" s="300" t="inlineStr">
        <is>
          <t>Semântica</t>
        </is>
      </c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46" customHeight="1" s="496">
      <c r="A15" s="188" t="n"/>
      <c r="B15" s="300">
        <f>='Requisito de Projeto'!C13</f>
        <v/>
      </c>
      <c r="C15" s="301">
        <f>='Requisito de Projeto'!B13</f>
        <v/>
      </c>
      <c r="D15" s="260" t="n"/>
      <c r="E15" s="300" t="inlineStr">
        <is>
          <t>F11</t>
        </is>
      </c>
      <c r="F15" s="111" t="inlineStr">
        <is>
          <t>A pilha não pode anular a proteção. A função resiste à compressão vertical.</t>
        </is>
      </c>
      <c r="G15" s="302" t="inlineStr">
        <is>
          <t>Resistir compressão</t>
        </is>
      </c>
      <c r="H15" s="300" t="inlineStr">
        <is>
          <t>Estrutural</t>
        </is>
      </c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46" customHeight="1" s="496">
      <c r="A16" s="188" t="n"/>
      <c r="B16" s="300">
        <f>='Requisito de Projeto'!C14</f>
        <v/>
      </c>
      <c r="C16" s="301">
        <f>='Requisito de Projeto'!B14</f>
        <v/>
      </c>
      <c r="D16" s="260" t="n"/>
      <c r="E16" s="300" t="inlineStr">
        <is>
          <t>F12</t>
        </is>
      </c>
      <c r="F16" s="111" t="inlineStr">
        <is>
          <t>Não é função nova. Amortecer impacto precisa repetir o mesmo efeito entre unidades.</t>
        </is>
      </c>
      <c r="G16" s="302" t="inlineStr">
        <is>
          <t>Amortecer impacto</t>
        </is>
      </c>
      <c r="H16" s="300" t="inlineStr">
        <is>
          <t>Técnica</t>
        </is>
      </c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46" customHeight="1" s="496">
      <c r="A17" s="188" t="n"/>
      <c r="B17" s="300">
        <f>='Requisito de Projeto'!C15</f>
        <v/>
      </c>
      <c r="C17" s="301">
        <f>='Requisito de Projeto'!B15</f>
        <v/>
      </c>
      <c r="D17" s="260" t="n"/>
      <c r="E17" s="300" t="inlineStr">
        <is>
          <t>F13</t>
        </is>
      </c>
      <c r="F17" s="111" t="inlineStr">
        <is>
          <t>O efeito de proteção permanece depois de umidade e de intempérie.</t>
        </is>
      </c>
      <c r="G17" s="302" t="inlineStr">
        <is>
          <t>Resistir umidade</t>
        </is>
      </c>
      <c r="H17" s="300" t="inlineStr">
        <is>
          <t>Técnica</t>
        </is>
      </c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46" customHeight="1" s="496">
      <c r="A18" s="188" t="n"/>
      <c r="B18" s="300">
        <f>='Requisito de Projeto'!C16</f>
        <v/>
      </c>
      <c r="C18" s="301">
        <f>='Requisito de Projeto'!B16</f>
        <v/>
      </c>
      <c r="D18" s="260" t="n"/>
      <c r="E18" s="300" t="inlineStr">
        <is>
          <t>F14</t>
        </is>
      </c>
      <c r="F18" s="111" t="inlineStr">
        <is>
          <t>A função precisa manter limitado o volume externo por peça.</t>
        </is>
      </c>
      <c r="G18" s="302" t="inlineStr">
        <is>
          <t>Limitar volume</t>
        </is>
      </c>
      <c r="H18" s="300" t="inlineStr">
        <is>
          <t>Estrutural</t>
        </is>
      </c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46" customHeight="1" s="496">
      <c r="A19" s="188" t="n"/>
      <c r="B19" s="300">
        <f>='Requisito de Projeto'!C17</f>
        <v/>
      </c>
      <c r="C19" s="301">
        <f>='Requisito de Projeto'!B17</f>
        <v/>
      </c>
      <c r="D19" s="260" t="n"/>
      <c r="E19" s="300" t="inlineStr">
        <is>
          <t>F15</t>
        </is>
      </c>
      <c r="F19" s="111" t="inlineStr">
        <is>
          <t>A função precisa admitir limpeza, inspeção e reposição de parte. O roteiro dessa operação não é a função.</t>
        </is>
      </c>
      <c r="G19" s="302" t="inlineStr">
        <is>
          <t>Permitir manutenção</t>
        </is>
      </c>
      <c r="H19" s="300" t="inlineStr">
        <is>
          <t>Adicional</t>
        </is>
      </c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46" customHeight="1" s="496">
      <c r="A20" s="188" t="n"/>
      <c r="B20" s="300">
        <f>='Requisito de Projeto'!C18</f>
        <v/>
      </c>
      <c r="C20" s="301">
        <f>='Requisito de Projeto'!B18</f>
        <v/>
      </c>
      <c r="D20" s="260" t="n"/>
      <c r="E20" s="300" t="inlineStr">
        <is>
          <t>F16</t>
        </is>
      </c>
      <c r="F20" s="111" t="inlineStr">
        <is>
          <t>A função precisa exibir modelo, lado e advertência legíveis à distância.</t>
        </is>
      </c>
      <c r="G20" s="302" t="inlineStr">
        <is>
          <t>Comunicar uso</t>
        </is>
      </c>
      <c r="H20" s="300" t="inlineStr">
        <is>
          <t>Semântica</t>
        </is>
      </c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46" customHeight="1" s="496">
      <c r="A21" s="188" t="n"/>
      <c r="B21" s="300">
        <f>='Requisito de Projeto'!C19</f>
        <v/>
      </c>
      <c r="C21" s="301">
        <f>='Requisito de Projeto'!B19</f>
        <v/>
      </c>
      <c r="D21" s="260" t="n"/>
      <c r="E21" s="300" t="inlineStr">
        <is>
          <t>F17</t>
        </is>
      </c>
      <c r="F21" s="111" t="inlineStr">
        <is>
          <t>A função precisa soltar as partes sem ferramenta dedicada.</t>
        </is>
      </c>
      <c r="G21" s="302" t="inlineStr">
        <is>
          <t>Liberar partes</t>
        </is>
      </c>
      <c r="H21" s="300" t="inlineStr">
        <is>
          <t>Sintática</t>
        </is>
      </c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46" customHeight="1" s="496">
      <c r="A22" s="188" t="n"/>
      <c r="B22" s="300">
        <f>='Requisito de Projeto'!C20</f>
        <v/>
      </c>
      <c r="C22" s="301">
        <f>='Requisito de Projeto'!B20</f>
        <v/>
      </c>
      <c r="D22" s="260" t="n"/>
      <c r="E22" s="300" t="inlineStr">
        <is>
          <t>F18</t>
        </is>
      </c>
      <c r="F22" s="111" t="inlineStr">
        <is>
          <t>A função precisa conservar a proteção ao longo dos usos. O ciclo de ida e volta é a operação.</t>
        </is>
      </c>
      <c r="G22" s="302" t="inlineStr">
        <is>
          <t>Manter proteção</t>
        </is>
      </c>
      <c r="H22" s="300" t="inlineStr">
        <is>
          <t>Técnica</t>
        </is>
      </c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46" customHeight="1" s="496">
      <c r="A23" s="188" t="n"/>
      <c r="B23" s="300">
        <f>='Requisito de Projeto'!C21</f>
        <v/>
      </c>
      <c r="C23" s="301">
        <f>='Requisito de Projeto'!B21</f>
        <v/>
      </c>
      <c r="D23" s="9" t="n"/>
      <c r="E23" s="300" t="inlineStr">
        <is>
          <t>F19</t>
        </is>
      </c>
      <c r="F23" s="111" t="inlineStr">
        <is>
          <t>A função precisa admitir reciclagem do material ao fim da vida. A destinação é a operação.</t>
        </is>
      </c>
      <c r="G23" s="302" t="inlineStr">
        <is>
          <t>Permitir reciclagem</t>
        </is>
      </c>
      <c r="H23" s="300" t="inlineStr">
        <is>
          <t>Adicional</t>
        </is>
      </c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32" customHeight="1" s="496">
      <c r="A24" s="188" t="n"/>
      <c r="B24" s="300">
        <f>='Requisito de Projeto'!C22</f>
        <v/>
      </c>
      <c r="C24" s="301">
        <f>='Requisito de Projeto'!B22</f>
        <v/>
      </c>
      <c r="D24" s="9" t="n"/>
      <c r="E24" s="300" t="inlineStr">
        <is>
          <t>F20</t>
        </is>
      </c>
      <c r="F24" s="111" t="inlineStr">
        <is>
          <t>A função precisa de interface própria no módulo, para uma parte ser trocada sem trocar o conjunto.</t>
        </is>
      </c>
      <c r="G24" s="302" t="inlineStr">
        <is>
          <t>Permitir substituição</t>
        </is>
      </c>
      <c r="H24" s="300" t="inlineStr">
        <is>
          <t>Sintática</t>
        </is>
      </c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46" customHeight="1" s="496">
      <c r="A25" s="188" t="n"/>
      <c r="B25" s="300">
        <f>='Requisito de Projeto'!C23</f>
        <v/>
      </c>
      <c r="C25" s="301">
        <f>='Requisito de Projeto'!B23</f>
        <v/>
      </c>
      <c r="D25" s="9" t="n"/>
      <c r="E25" s="300" t="inlineStr">
        <is>
          <t>F21</t>
        </is>
      </c>
      <c r="F25" s="111" t="inlineStr">
        <is>
          <t>A função precisa manter a identidade da unidade legível depois dos usos e da umidade. O rastreio é o uso disso.</t>
        </is>
      </c>
      <c r="G25" s="302" t="inlineStr">
        <is>
          <t>Exibir identidade</t>
        </is>
      </c>
      <c r="H25" s="300" t="inlineStr">
        <is>
          <t>Semântica</t>
        </is>
      </c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46" customHeight="1" s="496">
      <c r="A26" s="188" t="n"/>
      <c r="B26" s="300">
        <f>='Requisito de Projeto'!C24</f>
        <v/>
      </c>
      <c r="C26" s="301">
        <f>='Requisito de Projeto'!B24</f>
        <v/>
      </c>
      <c r="D26" s="9" t="n"/>
      <c r="E26" s="300" t="inlineStr">
        <is>
          <t>F22</t>
        </is>
      </c>
      <c r="F26" s="111" t="inlineStr">
        <is>
          <t>A função precisa unir as partes em poucas ações. A expedição é a operação.</t>
        </is>
      </c>
      <c r="G26" s="302" t="inlineStr">
        <is>
          <t>Unir partes</t>
        </is>
      </c>
      <c r="H26" s="300" t="inlineStr">
        <is>
          <t>Sintática</t>
        </is>
      </c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46" customHeight="1" s="496">
      <c r="A27" s="188" t="n"/>
      <c r="B27" s="300">
        <f>='Requisito de Projeto'!C25</f>
        <v/>
      </c>
      <c r="C27" s="301">
        <f>='Requisito de Projeto'!B25</f>
        <v/>
      </c>
      <c r="D27" s="9" t="n"/>
      <c r="E27" s="300" t="inlineStr">
        <is>
          <t>F23</t>
        </is>
      </c>
      <c r="F27" s="111" t="inlineStr">
        <is>
          <t>Não é função do produto. O custo de um ciclo precisa caber na avaria evitada.</t>
        </is>
      </c>
      <c r="G27" s="302" t="inlineStr">
        <is>
          <t>Restrição de custo</t>
        </is>
      </c>
      <c r="H27" s="300" t="inlineStr">
        <is>
          <t>Adicional</t>
        </is>
      </c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FAST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46" customHeight="1" s="496">
      <c r="A4" s="260" t="n"/>
      <c r="B4" s="300">
        <f>='Função Global'!E4</f>
        <v/>
      </c>
      <c r="C4" s="301">
        <f>="Função de ordem superior. Por quê de "&amp;'Função Global'!E6&amp;", "&amp;'Função Global'!E5&amp;", "&amp;'Função Global'!E10&amp;", "&amp;'Função Global'!E8&amp;", "&amp;'Função Global'!E7&amp;" e "&amp;'Função Global'!E22&amp;"."</f>
        <v/>
      </c>
      <c r="D4" s="302">
        <f>='Função Global'!G4</f>
        <v/>
      </c>
      <c r="E4" s="300">
        <f>='Função Global'!H4</f>
        <v/>
      </c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46" customHeight="1" s="496">
      <c r="A5" s="260" t="n"/>
      <c r="B5" s="300">
        <f>='Função Global'!E6</f>
        <v/>
      </c>
      <c r="C5" s="301">
        <f>="Como de "&amp;'Função Global'!E4&amp;". Por quê de "&amp;'Função Global'!E11&amp;" e "&amp;'Função Global'!E15&amp;". Mantém a louça no lugar no percurso."</f>
        <v/>
      </c>
      <c r="D5" s="302">
        <f>='Função Global'!G6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46" customHeight="1" s="496">
      <c r="A6" s="260" t="n"/>
      <c r="B6" s="300">
        <f>='Função Global'!E11</f>
        <v/>
      </c>
      <c r="C6" s="301">
        <f>="Como de "&amp;'Função Global'!E6&amp;". Acomoda a variação do mix sem troca de partes."</f>
        <v/>
      </c>
      <c r="D6" s="302">
        <f>='Função Global'!G11</f>
        <v/>
      </c>
      <c r="E6" s="300">
        <f>='Função Global'!H11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>
        <f>='Função Global'!E15</f>
        <v/>
      </c>
      <c r="C7" s="301">
        <f>="Como de "&amp;'Função Global'!E6&amp;". A pilha não pode anular a imobilização."</f>
        <v/>
      </c>
      <c r="D7" s="302">
        <f>='Função Global'!G15</f>
        <v/>
      </c>
      <c r="E7" s="300">
        <f>='Função Global'!H15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61" customHeight="1" s="496">
      <c r="A8" s="260" t="n"/>
      <c r="B8" s="300">
        <f>='Função Global'!E5</f>
        <v/>
      </c>
      <c r="C8" s="301">
        <f>="Como de "&amp;'Função Global'!E4&amp;". Por quê de "&amp;'Função Global'!E16&amp;" e "&amp;'Função Global'!E17&amp;". Converte a energia do impacto antes da cerâmica."</f>
        <v/>
      </c>
      <c r="D8" s="302">
        <f>='Função Global'!G5</f>
        <v/>
      </c>
      <c r="E8" s="300">
        <f>='Função Global'!H5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46" customHeight="1" s="496">
      <c r="A9" s="260" t="n"/>
      <c r="B9" s="300">
        <f>='Função Global'!E16</f>
        <v/>
      </c>
      <c r="C9" s="301">
        <f>="Como de "&amp;'Função Global'!E5&amp;". Qualidade: o mesmo efeito entre unidades."</f>
        <v/>
      </c>
      <c r="D9" s="302">
        <f>='Função Global'!G16</f>
        <v/>
      </c>
      <c r="E9" s="300">
        <f>='Função Global'!H16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>
        <f>='Função Global'!E17</f>
        <v/>
      </c>
      <c r="C10" s="301">
        <f>="Como de "&amp;'Função Global'!E5&amp;". Qualidade: o efeito permanece sob umidade."</f>
        <v/>
      </c>
      <c r="D10" s="302">
        <f>='Função Global'!G17</f>
        <v/>
      </c>
      <c r="E10" s="300">
        <f>='Função Global'!H17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61" customHeight="1" s="496">
      <c r="A11" s="260" t="n"/>
      <c r="B11" s="300">
        <f>='Função Global'!E10</f>
        <v/>
      </c>
      <c r="C11" s="301">
        <f>="Como de "&amp;'Função Global'!E4&amp;". Cobre a quebra que a imobilização não evitou, para a retirada não expor aresta."</f>
        <v/>
      </c>
      <c r="D11" s="302">
        <f>='Função Global'!G10</f>
        <v/>
      </c>
      <c r="E11" s="300">
        <f>='Função Global'!H10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>
        <f>='Função Global'!E8</f>
        <v/>
      </c>
      <c r="C12" s="301">
        <f>="Como de "&amp;'Função Global'!E4&amp;". Por quê de "&amp;'Função Global'!E20&amp;" e "&amp;'Função Global'!E25&amp;". Torna o estado verificável com o conjunto fechado."</f>
        <v/>
      </c>
      <c r="D12" s="302">
        <f>='Função Global'!G8</f>
        <v/>
      </c>
      <c r="E12" s="300">
        <f>='Função Global'!H8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46" customHeight="1" s="496">
      <c r="A13" s="260" t="n"/>
      <c r="B13" s="300">
        <f>='Função Global'!E20</f>
        <v/>
      </c>
      <c r="C13" s="301">
        <f>="Como de "&amp;'Função Global'!E8&amp;". Comunica lado, fechamento e advertência à distância."</f>
        <v/>
      </c>
      <c r="D13" s="302">
        <f>='Função Global'!G20</f>
        <v/>
      </c>
      <c r="E13" s="300">
        <f>='Função Global'!H20</f>
        <v/>
      </c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46" customHeight="1" s="496">
      <c r="A14" s="260" t="n"/>
      <c r="B14" s="300">
        <f>='Função Global'!E25</f>
        <v/>
      </c>
      <c r="C14" s="301">
        <f>="Como de "&amp;'Função Global'!E8&amp;" e de "&amp;'Função Global'!E22&amp;". Precisa exibir a identidade da unidade ao longo dos usos."</f>
        <v/>
      </c>
      <c r="D14" s="302">
        <f>='Função Global'!G25</f>
        <v/>
      </c>
      <c r="E14" s="300">
        <f>='Função Global'!H25</f>
        <v/>
      </c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61" customHeight="1" s="496">
      <c r="A15" s="260" t="n"/>
      <c r="B15" s="300">
        <f>='Função Global'!E7</f>
        <v/>
      </c>
      <c r="C15" s="301">
        <f>="Como de "&amp;'Função Global'!E4&amp;". Por quê de "&amp;'Função Global'!E9&amp;", "&amp;'Função Global'!E13&amp;", "&amp;'Função Global'!E12&amp;" e "&amp;'Função Global'!E18&amp;". Porta a louça e precisa limitar a força de partida."</f>
        <v/>
      </c>
      <c r="D15" s="302">
        <f>='Função Global'!G7</f>
        <v/>
      </c>
      <c r="E15" s="300">
        <f>='Função Global'!H7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46" customHeight="1" s="496">
      <c r="A16" s="260" t="n"/>
      <c r="B16" s="300">
        <f>='Função Global'!E9</f>
        <v/>
      </c>
      <c r="C16" s="301">
        <f>="Como de "&amp;'Função Global'!E7&amp;". Oferece onde a mão enluvada aplica a força."</f>
        <v/>
      </c>
      <c r="D16" s="302">
        <f>='Função Global'!G9</f>
        <v/>
      </c>
      <c r="E16" s="300">
        <f>='Função Global'!H9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260" t="n"/>
      <c r="B17" s="300">
        <f>='Função Global'!E13</f>
        <v/>
      </c>
      <c r="C17" s="301">
        <f>="Como de "&amp;'Função Global'!E7&amp;". O conjunto carregado não tomba quando apoiado."</f>
        <v/>
      </c>
      <c r="D17" s="302">
        <f>='Função Global'!G13</f>
        <v/>
      </c>
      <c r="E17" s="300">
        <f>='Função Global'!H13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46" customHeight="1" s="496">
      <c r="A18" s="260" t="n"/>
      <c r="B18" s="300">
        <f>='Função Global'!E12</f>
        <v/>
      </c>
      <c r="C18" s="301">
        <f>="Como de "&amp;'Função Global'!E7&amp;". Interface com o palete e com o arranjo do veículo."</f>
        <v/>
      </c>
      <c r="D18" s="302">
        <f>='Função Global'!G12</f>
        <v/>
      </c>
      <c r="E18" s="300">
        <f>='Função Global'!H12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46" customHeight="1" s="496">
      <c r="A19" s="260" t="n"/>
      <c r="B19" s="300">
        <f>='Função Global'!E18</f>
        <v/>
      </c>
      <c r="C19" s="301">
        <f>="Como de "&amp;'Função Global'!E7&amp;" e de "&amp;'Função Global'!E22&amp;". Precisa manter limitado o volume externo por peça."</f>
        <v/>
      </c>
      <c r="D19" s="302">
        <f>='Função Global'!G18</f>
        <v/>
      </c>
      <c r="E19" s="300">
        <f>='Função Global'!H18</f>
        <v/>
      </c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61" customHeight="1" s="496">
      <c r="A20" s="260" t="n"/>
      <c r="B20" s="300">
        <f>='Função Global'!E22</f>
        <v/>
      </c>
      <c r="C20" s="301">
        <f>="Como de "&amp;'Função Global'!E4&amp;". Por quê de "&amp;'Função Global'!E26&amp;", "&amp;'Função Global'!E21&amp;", "&amp;'Função Global'!E19&amp;" e "&amp;'Função Global'!E23&amp;". Precisa conservar a proteção ao longo dos usos."</f>
        <v/>
      </c>
      <c r="D20" s="302">
        <f>='Função Global'!G22</f>
        <v/>
      </c>
      <c r="E20" s="300">
        <f>='Função Global'!H22</f>
        <v/>
      </c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46" customHeight="1" s="496">
      <c r="A21" s="260" t="n"/>
      <c r="B21" s="300">
        <f>='Função Global'!E26</f>
        <v/>
      </c>
      <c r="C21" s="301">
        <f>="Como de "&amp;'Função Global'!E22&amp;". Por quê de "&amp;'Função Global'!E14&amp;". Precisa unir as partes em poucas ações."</f>
        <v/>
      </c>
      <c r="D21" s="302">
        <f>='Função Global'!G26</f>
        <v/>
      </c>
      <c r="E21" s="300">
        <f>='Função Global'!H26</f>
        <v/>
      </c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46" customHeight="1" s="496">
      <c r="A22" s="260" t="n"/>
      <c r="B22" s="300">
        <f>='Função Global'!E14</f>
        <v/>
      </c>
      <c r="C22" s="301">
        <f>="Como de "&amp;'Função Global'!E26&amp;". Precisa indicar a ação correta."</f>
        <v/>
      </c>
      <c r="D22" s="302">
        <f>='Função Global'!G14</f>
        <v/>
      </c>
      <c r="E22" s="300">
        <f>='Função Global'!H14</f>
        <v/>
      </c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46" customHeight="1" s="496">
      <c r="A23" s="9" t="n"/>
      <c r="B23" s="300">
        <f>='Função Global'!E21</f>
        <v/>
      </c>
      <c r="C23" s="301">
        <f>="Como de "&amp;'Função Global'!E22&amp;". Precisa soltar as partes sem ferramenta dedicada."</f>
        <v/>
      </c>
      <c r="D23" s="302">
        <f>='Função Global'!G21</f>
        <v/>
      </c>
      <c r="E23" s="300">
        <f>='Função Global'!H21</f>
        <v/>
      </c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46" customHeight="1" s="496">
      <c r="A24" s="9" t="n"/>
      <c r="B24" s="300">
        <f>='Função Global'!E19</f>
        <v/>
      </c>
      <c r="C24" s="301">
        <f>="Como de "&amp;'Função Global'!E22&amp;". Por quê de "&amp;'Função Global'!E24&amp;". Precisa admitir limpeza, inspeção e reposição de parte."</f>
        <v/>
      </c>
      <c r="D24" s="302">
        <f>='Função Global'!G19</f>
        <v/>
      </c>
      <c r="E24" s="300">
        <f>='Função Global'!H19</f>
        <v/>
      </c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46" customHeight="1" s="496">
      <c r="A25" s="9" t="n"/>
      <c r="B25" s="300">
        <f>='Função Global'!E24</f>
        <v/>
      </c>
      <c r="C25" s="301">
        <f>="Como de "&amp;'Função Global'!E19&amp;". O módulo precisa de interface própria."</f>
        <v/>
      </c>
      <c r="D25" s="302">
        <f>='Função Global'!G24</f>
        <v/>
      </c>
      <c r="E25" s="300">
        <f>='Função Global'!H24</f>
        <v/>
      </c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46" customHeight="1" s="496">
      <c r="A26" s="9" t="n"/>
      <c r="B26" s="300">
        <f>='Função Global'!E23</f>
        <v/>
      </c>
      <c r="C26" s="301">
        <f>="Como de "&amp;'Função Global'!E22&amp;", no fim da vida. Precisa admitir reciclagem do material ao fim da vida."</f>
        <v/>
      </c>
      <c r="D26" s="302">
        <f>='Função Global'!G23</f>
        <v/>
      </c>
      <c r="E26" s="300">
        <f>='Função Global'!H23</f>
        <v/>
      </c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61" customHeight="1" s="496">
      <c r="A27" s="9" t="n"/>
      <c r="B27" s="300">
        <f>='Função Global'!E27</f>
        <v/>
      </c>
      <c r="C27" s="301">
        <f>="Restrição sobre "&amp;'Função Global'!E4&amp;". Fica fora da cadeia de como e por quê porque não descreve efeito físico."</f>
        <v/>
      </c>
      <c r="D27" s="302">
        <f>='Função Global'!G27</f>
        <v/>
      </c>
      <c r="E27" s="300">
        <f>='Função Global'!H27</f>
        <v/>
      </c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2" customHeight="1" s="496">
      <c r="A2" s="260" t="n"/>
      <c r="B2" s="522" t="inlineStr">
        <is>
          <t>Estruturas funcionais alternativas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2" customHeight="1" s="496">
      <c r="A4" s="260" t="n"/>
      <c r="B4" s="522">
        <f>="Estrutura 1 — fronteira na peça. A louça entra descoberta e a embalagem de origem fica fora do sistema. Função global: "&amp;'Função Global'!G4&amp;"."</f>
        <v/>
      </c>
      <c r="C4" s="522" t="n"/>
      <c r="D4" s="522" t="n"/>
      <c r="E4" s="522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61" customHeight="1" s="496">
      <c r="A5" s="260" t="n"/>
      <c r="B5" s="300" t="inlineStr">
        <is>
          <t>E1.1</t>
        </is>
      </c>
      <c r="C5" s="301" t="inlineStr">
        <is>
          <t>A função posiciona a peça e a mantém sem deslocamento relativo. Precisa acomodar a variação da louça nessa mesma fronteira.</t>
        </is>
      </c>
      <c r="D5" s="302">
        <f>='Função Global'!G6&amp;"; "&amp;'Função Global'!G11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76" customHeight="1" s="496">
      <c r="A6" s="260" t="n"/>
      <c r="B6" s="300" t="inlineStr">
        <is>
          <t>E1.2</t>
        </is>
      </c>
      <c r="C6" s="301" t="inlineStr">
        <is>
          <t>A energia de queda, vibração e choque é convertida antes de chegar à cerâmica. O efeito se repete entre unidades e permanece sob umidade.</t>
        </is>
      </c>
      <c r="D6" s="302">
        <f>='Função Global'!G5&amp;"; "&amp;'Função Global'!G16&amp;"; "&amp;'Função Global'!G17</f>
        <v/>
      </c>
      <c r="E6" s="300">
        <f>='Função Global'!H5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 t="inlineStr">
        <is>
          <t>E1.3</t>
        </is>
      </c>
      <c r="C7" s="301" t="inlineStr">
        <is>
          <t>Se a peça quebrar, os fragmentos ficam no conjunto até a retirada.</t>
        </is>
      </c>
      <c r="D7" s="302">
        <f>='Função Global'!G10</f>
        <v/>
      </c>
      <c r="E7" s="300">
        <f>='Função Global'!H10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46" customHeight="1" s="496">
      <c r="A8" s="260" t="n"/>
      <c r="B8" s="300" t="inlineStr">
        <is>
          <t>E1.4</t>
        </is>
      </c>
      <c r="C8" s="301" t="inlineStr">
        <is>
          <t>A função precisa tornar a condição da peça perceptível com o conjunto fechado.</t>
        </is>
      </c>
      <c r="D8" s="302">
        <f>='Função Global'!G8</f>
        <v/>
      </c>
      <c r="E8" s="300">
        <f>='Função Global'!H8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76" customHeight="1" s="496">
      <c r="A9" s="260" t="n"/>
      <c r="B9" s="300" t="inlineStr">
        <is>
          <t>E1.5</t>
        </is>
      </c>
      <c r="C9" s="301" t="inlineStr">
        <is>
          <t>A função porta a louça no deslocamento. Precisa de pega, estabilidade e volume limitado. O percurso é a operação.</t>
        </is>
      </c>
      <c r="D9" s="302">
        <f>='Função Global'!G7&amp;"; "&amp;'Função Global'!G9&amp;"; "&amp;'Função Global'!G13&amp;"; "&amp;'Função Global'!G12&amp;"; "&amp;'Função Global'!G18</f>
        <v/>
      </c>
      <c r="E9" s="300">
        <f>='Função Global'!H7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 t="inlineStr">
        <is>
          <t>E1.6</t>
        </is>
      </c>
      <c r="C10" s="301" t="inlineStr">
        <is>
          <t>A função precisa exibir lado, fechamento, advertência e identidade.</t>
        </is>
      </c>
      <c r="D10" s="302">
        <f>='Função Global'!G20&amp;"; "&amp;'Função Global'!G25&amp;"; "&amp;'Função Global'!G14</f>
        <v/>
      </c>
      <c r="E10" s="300">
        <f>='Função Global'!H20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76" customHeight="1" s="496">
      <c r="A11" s="260" t="n"/>
      <c r="B11" s="300" t="inlineStr">
        <is>
          <t>E1.7</t>
        </is>
      </c>
      <c r="C11" s="301" t="inlineStr">
        <is>
          <t>A função precisa soltar as partes, admitir manutenção e unir de novo, conservando a proteção. Troca de módulo e reciclagem são capacidades do produto.</t>
        </is>
      </c>
      <c r="D11" s="302">
        <f>='Função Global'!G22&amp;"; "&amp;'Função Global'!G26&amp;"; "&amp;'Função Global'!G21&amp;"; "&amp;'Função Global'!G19&amp;"; "&amp;'Função Global'!G24&amp;"; "&amp;'Função Global'!G23</f>
        <v/>
      </c>
      <c r="E11" s="300">
        <f>='Função Global'!H22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 t="inlineStr">
        <is>
          <t>E1.8</t>
        </is>
      </c>
      <c r="C12" s="301" t="inlineStr">
        <is>
          <t>O custo de um ciclo cabe na avaria evitada. Restrição de valor, comum às três estruturas.</t>
        </is>
      </c>
      <c r="D12" s="302">
        <f>='Função Global'!G27</f>
        <v/>
      </c>
      <c r="E12" s="300">
        <f>='Função Global'!H27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62" customHeight="1" s="496">
      <c r="A14" s="9" t="n"/>
      <c r="B14" s="522">
        <f>="Estrutura 2 — fronteira no volume fechado. A louça entra no volume de origem, que permanece. O sistema atua sobre esse volume no trecho distribuidor–obra–retorno. Função global: "&amp;'Função Global'!G4&amp;"."</f>
        <v/>
      </c>
      <c r="C14" s="522" t="n"/>
      <c r="D14" s="522" t="n"/>
      <c r="E14" s="522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76" customHeight="1" s="496">
      <c r="A15" s="9" t="n"/>
      <c r="B15" s="300" t="inlineStr">
        <is>
          <t>E2.1</t>
        </is>
      </c>
      <c r="C15" s="301">
        <f>="Corresponde a "&amp;'Função Global'!E6&amp;". O objeto deixa de ser a peça e passa a ser o volume fechado, que não desloca. A função precisa acomodar a variação externa desse volume."</f>
        <v/>
      </c>
      <c r="D15" s="302">
        <f>='Função Global'!G6&amp;"; "&amp;'Função Global'!G11</f>
        <v/>
      </c>
      <c r="E15" s="300">
        <f>='Função Global'!H6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61" customHeight="1" s="496">
      <c r="A16" s="9" t="n"/>
      <c r="B16" s="300" t="inlineStr">
        <is>
          <t>E2.2</t>
        </is>
      </c>
      <c r="C16" s="301">
        <f>="Corresponde a "&amp;'Função Global'!E5&amp;". A energia é convertida antes de atravessar o volume até a cerâmica. O efeito se repete e permanece sob umidade."</f>
        <v/>
      </c>
      <c r="D16" s="302">
        <f>='Função Global'!G5&amp;"; "&amp;'Função Global'!G16&amp;"; "&amp;'Função Global'!G17</f>
        <v/>
      </c>
      <c r="E16" s="300">
        <f>='Função Global'!H5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9" t="n"/>
      <c r="B17" s="300" t="inlineStr">
        <is>
          <t>E2.3</t>
        </is>
      </c>
      <c r="C17" s="301">
        <f>="Corresponde a "&amp;'Função Global'!E10&amp;". Se o volume de origem se romper, o fragmento não sai do conjunto."</f>
        <v/>
      </c>
      <c r="D17" s="302">
        <f>='Função Global'!G10</f>
        <v/>
      </c>
      <c r="E17" s="300">
        <f>='Função Global'!H10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61" customHeight="1" s="496">
      <c r="A18" s="9" t="n"/>
      <c r="B18" s="300" t="inlineStr">
        <is>
          <t>E2.4</t>
        </is>
      </c>
      <c r="C18" s="301">
        <f>="Corresponde a "&amp;'Função Global'!E8&amp;". A condição precisa ser exposta através do volume fechado. Abrir o volume de origem não faz parte da função."</f>
        <v/>
      </c>
      <c r="D18" s="302">
        <f>='Função Global'!G8</f>
        <v/>
      </c>
      <c r="E18" s="300">
        <f>='Função Global'!H8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76" customHeight="1" s="496">
      <c r="A19" s="9" t="n"/>
      <c r="B19" s="300" t="inlineStr">
        <is>
          <t>E2.5</t>
        </is>
      </c>
      <c r="C19" s="301">
        <f>="Corresponde a "&amp;'Função Global'!E7&amp;". A função porta o volume no deslocamento. Precisa de pega, estabilidade e volume limitado."</f>
        <v/>
      </c>
      <c r="D19" s="302">
        <f>='Função Global'!G7&amp;"; "&amp;'Função Global'!G9&amp;"; "&amp;'Função Global'!G13&amp;"; "&amp;'Função Global'!G12&amp;"; "&amp;'Função Global'!G18</f>
        <v/>
      </c>
      <c r="E19" s="300">
        <f>='Função Global'!H7</f>
        <v/>
      </c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46" customHeight="1" s="496">
      <c r="A20" s="9" t="n"/>
      <c r="B20" s="300" t="inlineStr">
        <is>
          <t>E2.6</t>
        </is>
      </c>
      <c r="C20" s="301" t="inlineStr">
        <is>
          <t>A função precisa exibir lado, fechamento, advertência e identidade sem abrir o volume de origem.</t>
        </is>
      </c>
      <c r="D20" s="302">
        <f>='Função Global'!G20&amp;"; "&amp;'Função Global'!G25&amp;"; "&amp;'Função Global'!G14</f>
        <v/>
      </c>
      <c r="E20" s="300">
        <f>='Função Global'!H20</f>
        <v/>
      </c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76" customHeight="1" s="496">
      <c r="A21" s="9" t="n"/>
      <c r="B21" s="300" t="inlineStr">
        <is>
          <t>E2.7</t>
        </is>
      </c>
      <c r="C21" s="301" t="inlineStr">
        <is>
          <t>A função precisa soltar as partes, admitir manutenção e unir de novo, sem descartar o volume de origem junto com o produto.</t>
        </is>
      </c>
      <c r="D21" s="302">
        <f>='Função Global'!G22&amp;"; "&amp;'Função Global'!G26&amp;"; "&amp;'Função Global'!G21&amp;"; "&amp;'Função Global'!G19&amp;"; "&amp;'Função Global'!G24&amp;"; "&amp;'Função Global'!G23</f>
        <v/>
      </c>
      <c r="E21" s="300">
        <f>='Função Global'!H22</f>
        <v/>
      </c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61" customHeight="1" s="496">
      <c r="A22" s="9" t="n"/>
      <c r="B22" s="300" t="inlineStr">
        <is>
          <t>E2.8</t>
        </is>
      </c>
      <c r="C22" s="301" t="inlineStr">
        <is>
          <t>O custo de um ciclo cabe na avaria evitada. Restrição de valor, comum às três estruturas.</t>
        </is>
      </c>
      <c r="D22" s="302">
        <f>='Função Global'!G27</f>
        <v/>
      </c>
      <c r="E22" s="300">
        <f>='Função Global'!H27</f>
        <v/>
      </c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62" customHeight="1" s="496">
      <c r="A24" s="9" t="n"/>
      <c r="B24" s="522">
        <f>="Estrutura 3 — volume fechado com sinal separado. Mesma fronteira de material e de energia da estrutura 2. O sinal é uma cadeia própria e não prova, sozinho, que a cerâmica está íntegra. Função global: "&amp;'Função Global'!G4&amp;"."</f>
        <v/>
      </c>
      <c r="C24" s="522" t="n"/>
      <c r="D24" s="522" t="n"/>
      <c r="E24" s="522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61" customHeight="1" s="496">
      <c r="A25" s="9" t="n"/>
      <c r="B25" s="300" t="inlineStr">
        <is>
          <t>E3.1</t>
        </is>
      </c>
      <c r="C25" s="301" t="inlineStr">
        <is>
          <t>Mesma fronteira de material da estrutura 2. A função mantém o volume fechado imóvel dentro do conjunto.</t>
        </is>
      </c>
      <c r="D25" s="302">
        <f>='Função Global'!G6&amp;"; "&amp;'Função Global'!G11</f>
        <v/>
      </c>
      <c r="E25" s="300">
        <f>='Função Global'!H6</f>
        <v/>
      </c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61" customHeight="1" s="496">
      <c r="A26" s="9" t="n"/>
      <c r="B26" s="300" t="inlineStr">
        <is>
          <t>E3.2</t>
        </is>
      </c>
      <c r="C26" s="301" t="inlineStr">
        <is>
          <t>Mesma conversão de energia da estrutura 2, antes de a energia chegar à cerâmica.</t>
        </is>
      </c>
      <c r="D26" s="302">
        <f>='Função Global'!G5&amp;"; "&amp;'Função Global'!G16&amp;"; "&amp;'Função Global'!G17</f>
        <v/>
      </c>
      <c r="E26" s="300">
        <f>='Função Global'!H5</f>
        <v/>
      </c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46" customHeight="1" s="496">
      <c r="A27" s="9" t="n"/>
      <c r="B27" s="300" t="inlineStr">
        <is>
          <t>E3.3</t>
        </is>
      </c>
      <c r="C27" s="301" t="inlineStr">
        <is>
          <t>Se o volume de origem se romper, o fragmento permanece no conjunto.</t>
        </is>
      </c>
      <c r="D27" s="302">
        <f>='Função Global'!G10</f>
        <v/>
      </c>
      <c r="E27" s="300">
        <f>='Função Global'!H10</f>
        <v/>
      </c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61" customHeight="1" s="496">
      <c r="A28" s="9" t="n"/>
      <c r="B28" s="300" t="inlineStr">
        <is>
          <t>E3.4</t>
        </is>
      </c>
      <c r="C28" s="301" t="inlineStr">
        <is>
          <t>A função precisa expor a condição da cerâmica através do volume fechado. Não se confunde com o sinal do conjunto.</t>
        </is>
      </c>
      <c r="D28" s="302">
        <f>='Função Global'!G8</f>
        <v/>
      </c>
      <c r="E28" s="300">
        <f>='Função Global'!H8</f>
        <v/>
      </c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76" customHeight="1" s="496">
      <c r="A29" s="9" t="n"/>
      <c r="B29" s="300" t="inlineStr">
        <is>
          <t>E3.5</t>
        </is>
      </c>
      <c r="C29" s="301" t="inlineStr">
        <is>
          <t>Cadeia de sinal em paralelo à proteção. Precisa comunicar evento, identidade e orientação. Sozinha, não afirma que a cerâmica está íntegra.</t>
        </is>
      </c>
      <c r="D29" s="302">
        <f>="Registrar estado; "&amp;'Função Global'!G20&amp;"; "&amp;'Função Global'!G25&amp;"; "&amp;'Função Global'!G14</f>
        <v/>
      </c>
      <c r="E29" s="300">
        <f>='Função Global'!H20</f>
        <v/>
      </c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76" customHeight="1" s="496">
      <c r="A30" s="260" t="n"/>
      <c r="B30" s="300" t="inlineStr">
        <is>
          <t>E3.6</t>
        </is>
      </c>
      <c r="C30" s="301" t="inlineStr">
        <is>
          <t>A função porta o volume fechado no deslocamento. O percurso é a operação.</t>
        </is>
      </c>
      <c r="D30" s="302">
        <f>='Função Global'!G7&amp;"; "&amp;'Função Global'!G9&amp;"; "&amp;'Função Global'!G13&amp;"; "&amp;'Função Global'!G12&amp;"; "&amp;'Função Global'!G18</f>
        <v/>
      </c>
      <c r="E30" s="300">
        <f>='Função Global'!H7</f>
        <v/>
      </c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76" customHeight="1" s="496">
      <c r="A31" s="260" t="n"/>
      <c r="B31" s="300" t="inlineStr">
        <is>
          <t>E3.7</t>
        </is>
      </c>
      <c r="C31" s="301" t="inlineStr">
        <is>
          <t>A função é do dispositivo, que precisa soltar as partes, admitir manutenção e unir de novo. O volume de origem não entra nessa função.</t>
        </is>
      </c>
      <c r="D31" s="302">
        <f>='Função Global'!G22&amp;"; "&amp;'Função Global'!G26&amp;"; "&amp;'Função Global'!G21&amp;"; "&amp;'Função Global'!G19&amp;"; "&amp;'Função Global'!G24&amp;"; "&amp;'Função Global'!G23</f>
        <v/>
      </c>
      <c r="E31" s="300">
        <f>='Função Global'!H22</f>
        <v/>
      </c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61" customHeight="1" s="496">
      <c r="A32" s="260" t="n"/>
      <c r="B32" s="300" t="inlineStr">
        <is>
          <t>E3.8</t>
        </is>
      </c>
      <c r="C32" s="301" t="inlineStr">
        <is>
          <t>O custo de um ciclo cabe na avaria evitada. Restrição de valor, comum às três estruturas.</t>
        </is>
      </c>
      <c r="D32" s="302">
        <f>='Função Global'!G27</f>
        <v/>
      </c>
      <c r="E32" s="300">
        <f>='Função Global'!H27</f>
        <v/>
      </c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4">
    <mergeCell ref="B2:E2"/>
    <mergeCell ref="B4:E4"/>
    <mergeCell ref="B14:E14"/>
    <mergeCell ref="B24:E24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2026-09-21T23:16:31Z</dcterms:modified>
</cp:coreProperties>
</file>