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D7772DD2-3907-48AB-9031-18851361459D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36" i="41"/>
  <c r="N36" i="41" s="1"/>
  <c r="P36" i="41" s="1"/>
  <c r="Q36" i="41" s="1"/>
  <c r="L35" i="41"/>
  <c r="N35" i="41" s="1"/>
  <c r="P35" i="41" s="1"/>
  <c r="Q35" i="41" s="1"/>
  <c r="L28" i="41"/>
  <c r="N28" i="41" s="1"/>
  <c r="P28" i="41" s="1"/>
  <c r="L29" i="41"/>
  <c r="N29" i="41" s="1"/>
  <c r="P29" i="41" s="1"/>
  <c r="Q29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10" i="41" l="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N12" i="41" s="1"/>
  <c r="P12" i="41" s="1"/>
  <c r="Q12" i="41" s="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9" i="41" l="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<sst xmlns="http://schemas.openxmlformats.org/spreadsheetml/2006/main" count="541" uniqueCount="59">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</sst>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4.1249829181902706</c:v>
                </c:pt>
                <c:pt idx="1">
                  <c:v>18.793542361946525</c:v>
                </c:pt>
                <c:pt idx="2">
                  <c:v>0.38580775340356788</c:v>
                </c:pt>
                <c:pt idx="3">
                  <c:v>28.190313542919782</c:v>
                </c:pt>
                <c:pt idx="4">
                  <c:v>51.494646576460148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6.5082740131274841</c:v>
                </c:pt>
                <c:pt idx="1">
                  <c:v>16.640473329019134</c:v>
                </c:pt>
                <c:pt idx="2">
                  <c:v>0</c:v>
                </c:pt>
                <c:pt idx="3">
                  <c:v>24.960709993528699</c:v>
                </c:pt>
                <c:pt idx="4">
                  <c:v>48.109457335675316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1.3759816753926701</c:v>
                </c:pt>
                <c:pt idx="1">
                  <c:v>11.289267015706807</c:v>
                </c:pt>
                <c:pt idx="2">
                  <c:v>0</c:v>
                </c:pt>
                <c:pt idx="3">
                  <c:v>16.933900523560212</c:v>
                </c:pt>
                <c:pt idx="4">
                  <c:v>29.599149214659686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51.494646576460148</c:v>
                </c:pt>
                <c:pt idx="2">
                  <c:v>48.109457335675316</c:v>
                </c:pt>
                <c:pt idx="3">
                  <c:v>29.599149214659686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0.23709369128844066</c:v>
                </c:pt>
                <c:pt idx="2">
                  <c:v>4.4929791994083379</c:v>
                </c:pt>
                <c:pt idx="3">
                  <c:v>0.59330145615183261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51.731740267748592</c:v>
                </c:pt>
                <c:pt idx="2">
                  <c:v>52.602436535083655</c:v>
                </c:pt>
                <c:pt idx="3">
                  <c:v>30.192450670811517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M15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2.5793650793650795</v>
      </c>
      <c r="I4" s="7">
        <v>19.841269841269842</v>
      </c>
      <c r="J4" s="7">
        <v>0</v>
      </c>
      <c r="K4" s="7">
        <v>29.761904761904763</v>
      </c>
      <c r="L4" s="7">
        <f>SUM(H4:K4)</f>
        <v>52.182539682539684</v>
      </c>
      <c r="M4" s="7">
        <v>0.29761904761904762</v>
      </c>
      <c r="N4" s="7">
        <f>SUM(L4,M4)</f>
        <v>52.480158730158735</v>
      </c>
      <c r="O4" s="7">
        <v>1.008</v>
      </c>
      <c r="P4" s="11">
        <f>N4*O4/1000</f>
        <v>5.2900000000000003E-2</v>
      </c>
      <c r="Q4" s="11">
        <f>P4/O4*1000</f>
        <v>52.480158730158728</v>
      </c>
      <c r="R4" s="22">
        <f>SUM(P4:P9,P11:P13)/SUM(O4:O9,O11:O13)*1000</f>
        <v>51.731740267748584</v>
      </c>
      <c r="T4" s="10" t="s">
        <v>52</v>
      </c>
      <c r="U4" s="11">
        <f>SUM(H4*$O$4,H5*$O$5,H6*$O$6,H7*$O$7,H8*$O$8,H9*$O$9,H11*$O$11,H12*$O$12,H13*$O$13)/1000</f>
        <v>4.1715952251658195E-2</v>
      </c>
      <c r="V4" s="11">
        <f>SUM(I4*$O$4,I5*$O$5,I6*$O$6,I7*$O$7,I8*$O$8,I9*$O$9,I11*$O$11,I12*$O$12,I13*$O$13)/1000</f>
        <v>0.19005909390636516</v>
      </c>
      <c r="W4" s="11">
        <f t="shared" ref="W4:Z4" si="0">SUM(J4*$O$4,J5*$O$5,J6*$O$6,J7*$O$7,J8*$O$8,J9*$O$9,J11*$O$11,J12*$O$12,J13*$O$13)/1000</f>
        <v>3.9016738101702807E-3</v>
      </c>
      <c r="X4" s="11">
        <f t="shared" si="0"/>
        <v>0.28508864085954772</v>
      </c>
      <c r="Y4" s="11">
        <f>SUM(U4:X4)</f>
        <v>0.52076536082774139</v>
      </c>
      <c r="Z4" s="11">
        <f t="shared" si="0"/>
        <v>2.3977284999999997E-3</v>
      </c>
      <c r="AA4" s="11">
        <f>SUM(O4:O9,O11:O13)</f>
        <v>10.112999999999998</v>
      </c>
      <c r="AB4" s="11">
        <f>SUM(Y4:Z4)</f>
        <v>0.52316308932774136</v>
      </c>
      <c r="AC4" s="11">
        <f>AB4/AA4*1000</f>
        <v>51.731740267748584</v>
      </c>
    </row>
    <row r="5" spans="6:29" x14ac:dyDescent="0.3">
      <c r="F5" s="33"/>
      <c r="G5" s="9">
        <v>2</v>
      </c>
      <c r="H5" s="7">
        <v>5.320197044334976</v>
      </c>
      <c r="I5" s="7">
        <v>19.704433497536947</v>
      </c>
      <c r="J5" s="7">
        <v>0.68965517241379315</v>
      </c>
      <c r="K5" s="7">
        <v>29.55665024630542</v>
      </c>
      <c r="L5" s="7">
        <f t="shared" ref="L5:L13" si="1">SUM(H5:K5)</f>
        <v>55.270935960591132</v>
      </c>
      <c r="M5" s="7">
        <v>9.8500000000000004E-2</v>
      </c>
      <c r="N5" s="7">
        <f t="shared" ref="N5:N37" si="2">SUM(L5,M5)</f>
        <v>55.369435960591133</v>
      </c>
      <c r="O5" s="7">
        <v>1.0149999999999999</v>
      </c>
      <c r="P5" s="11">
        <f t="shared" ref="P5:P37" si="3">N5*O5/1000</f>
        <v>5.6199977499999998E-2</v>
      </c>
      <c r="Q5" s="11">
        <f t="shared" ref="Q5:Q37" si="4">P5/O5*1000</f>
        <v>55.369435960591133</v>
      </c>
      <c r="R5" s="22"/>
      <c r="T5" s="10" t="s">
        <v>49</v>
      </c>
      <c r="U5" s="11">
        <f>SUM(H16*$O$16,H17*$O$17,H18*$O$18,H19*$O$19,H20*$O$20,H23*$O$23,H24*$O$24,H25*$O$25)/1000</f>
        <v>7.0400000000000004E-2</v>
      </c>
      <c r="V5" s="11">
        <f t="shared" ref="V5:Z5" si="5">SUM(I16*$O$16,I17*$O$17,I18*$O$18,I19*$O$19,I20*$O$20,I23*$O$23,I24*$O$24,I25*$O$25)/1000</f>
        <v>0.18</v>
      </c>
      <c r="W5" s="11">
        <f t="shared" si="5"/>
        <v>0</v>
      </c>
      <c r="X5" s="11">
        <f t="shared" si="5"/>
        <v>0.27</v>
      </c>
      <c r="Y5" s="11">
        <f t="shared" ref="Y5:Y6" si="6">SUM(U5:X5)</f>
        <v>0.52039999999999997</v>
      </c>
      <c r="Z5" s="11">
        <f t="shared" si="5"/>
        <v>4.8600556000000003E-2</v>
      </c>
      <c r="AA5" s="11">
        <f>SUM(O16:O20,O23:O25)</f>
        <v>10.817000000000002</v>
      </c>
      <c r="AB5" s="11">
        <f t="shared" ref="AB5:AB6" si="7">SUM(Y5:Z5)</f>
        <v>0.56900055599999999</v>
      </c>
      <c r="AC5" s="11">
        <f t="shared" ref="AC5:AC6" si="8">AB5/AA5*1000</f>
        <v>52.602436535083655</v>
      </c>
    </row>
    <row r="6" spans="6:29" x14ac:dyDescent="0.3">
      <c r="F6" s="33"/>
      <c r="G6" s="9">
        <v>3</v>
      </c>
      <c r="H6" s="7">
        <v>8.4645669291338574</v>
      </c>
      <c r="I6" s="7">
        <v>19.685039370078741</v>
      </c>
      <c r="J6" s="7">
        <v>1.0826771653543308</v>
      </c>
      <c r="K6" s="7">
        <v>29.527559055118111</v>
      </c>
      <c r="L6" s="7">
        <f t="shared" si="1"/>
        <v>58.759842519685037</v>
      </c>
      <c r="M6" s="7">
        <v>0.39400000000000002</v>
      </c>
      <c r="N6" s="7">
        <f t="shared" si="2"/>
        <v>59.153842519685035</v>
      </c>
      <c r="O6" s="7">
        <v>1.0169999999999999</v>
      </c>
      <c r="P6" s="11">
        <f t="shared" si="3"/>
        <v>6.0159457842519679E-2</v>
      </c>
      <c r="Q6" s="11">
        <f t="shared" si="4"/>
        <v>59.153842519685035</v>
      </c>
      <c r="R6" s="22"/>
      <c r="T6" s="10" t="s">
        <v>53</v>
      </c>
      <c r="U6" s="11">
        <f>SUM(H28*$O$28,H29*$O$29,H30*$O$30,H31*$O$31,H32*$O$32,H33*$O$33,H34*$O$34,H35*$O$35,H36*$O$36,H37*$O$37)/1000</f>
        <v>8.4099999999999994E-2</v>
      </c>
      <c r="V6" s="11">
        <f t="shared" ref="V6:Z6" si="9">SUM(I28*$O$28,I29*$O$29,I30*$O$30,I31*$O$31,I32*$O$32,I33*$O$33,I34*$O$34,I35*$O$35,I36*$O$36,I37*$O$37)/1000</f>
        <v>0.69</v>
      </c>
      <c r="W6" s="11">
        <f t="shared" si="9"/>
        <v>0</v>
      </c>
      <c r="X6" s="11">
        <f t="shared" si="9"/>
        <v>1.0349999999999999</v>
      </c>
      <c r="Y6" s="11">
        <f t="shared" si="6"/>
        <v>1.8090999999999999</v>
      </c>
      <c r="Z6" s="11">
        <f t="shared" si="9"/>
        <v>3.6262585000000007E-2</v>
      </c>
      <c r="AA6" s="11">
        <f>SUM(O28:O37)</f>
        <v>61.12</v>
      </c>
      <c r="AB6" s="11">
        <f t="shared" si="7"/>
        <v>1.8453625849999999</v>
      </c>
      <c r="AC6" s="11">
        <f t="shared" si="8"/>
        <v>30.192450670811521</v>
      </c>
    </row>
    <row r="7" spans="6:29" x14ac:dyDescent="0.3">
      <c r="F7" s="33"/>
      <c r="G7" s="9">
        <v>4</v>
      </c>
      <c r="H7" s="7">
        <v>4.6214355948869219</v>
      </c>
      <c r="I7" s="7">
        <v>19.665683382497544</v>
      </c>
      <c r="J7" s="7">
        <v>0.78662733529990181</v>
      </c>
      <c r="K7" s="7">
        <v>29.498525073746315</v>
      </c>
      <c r="L7" s="7">
        <f t="shared" si="1"/>
        <v>54.572271386430685</v>
      </c>
      <c r="M7" s="7">
        <v>0.19700000000000001</v>
      </c>
      <c r="N7" s="7">
        <f t="shared" si="2"/>
        <v>54.769271386430688</v>
      </c>
      <c r="O7" s="7">
        <v>1.0169999999999999</v>
      </c>
      <c r="P7" s="11">
        <f t="shared" si="3"/>
        <v>5.5700349000000003E-2</v>
      </c>
      <c r="Q7" s="11">
        <f t="shared" si="4"/>
        <v>54.769271386430688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2.3325062034739452</v>
      </c>
      <c r="I8" s="7">
        <v>14.888337468982632</v>
      </c>
      <c r="J8" s="7">
        <v>0.3473945409429281</v>
      </c>
      <c r="K8" s="7">
        <v>22.332506203473947</v>
      </c>
      <c r="L8" s="7">
        <f t="shared" si="1"/>
        <v>39.900744416873451</v>
      </c>
      <c r="M8" s="7">
        <v>0.14499999999999999</v>
      </c>
      <c r="N8" s="7">
        <f t="shared" si="2"/>
        <v>40.045744416873454</v>
      </c>
      <c r="O8" s="7">
        <v>2.0150000000000001</v>
      </c>
      <c r="P8" s="11">
        <f t="shared" si="3"/>
        <v>8.0692175000000019E-2</v>
      </c>
      <c r="Q8" s="11">
        <f t="shared" si="4"/>
        <v>40.045744416873454</v>
      </c>
      <c r="R8" s="22"/>
    </row>
    <row r="9" spans="6:29" x14ac:dyDescent="0.3">
      <c r="F9" s="33"/>
      <c r="G9" s="9">
        <v>6</v>
      </c>
      <c r="H9" s="8">
        <v>3.7623762376237622</v>
      </c>
      <c r="I9" s="8">
        <v>19.801980198019802</v>
      </c>
      <c r="J9" s="8">
        <v>9.9009900990099015E-2</v>
      </c>
      <c r="K9" s="8">
        <v>29.702970297029704</v>
      </c>
      <c r="L9" s="8">
        <f t="shared" si="1"/>
        <v>53.366336633663366</v>
      </c>
      <c r="M9" s="8">
        <v>0.19800000000000001</v>
      </c>
      <c r="N9" s="8">
        <f t="shared" si="2"/>
        <v>53.564336633663366</v>
      </c>
      <c r="O9" s="8">
        <v>1.01</v>
      </c>
      <c r="P9" s="12">
        <f t="shared" si="3"/>
        <v>5.4099979999999999E-2</v>
      </c>
      <c r="Q9" s="12">
        <f t="shared" si="4"/>
        <v>53.564336633663359</v>
      </c>
      <c r="R9" s="22"/>
    </row>
    <row r="10" spans="6:29" ht="14.4" customHeight="1" x14ac:dyDescent="0.3">
      <c r="F10" s="33"/>
      <c r="G10" s="9" t="s">
        <v>37</v>
      </c>
      <c r="H10" s="8">
        <v>3.4533793783917117</v>
      </c>
      <c r="I10" s="8">
        <v>14.800197335964478</v>
      </c>
      <c r="J10" s="8">
        <v>0.1480019733596448</v>
      </c>
      <c r="K10" s="8">
        <v>22.200296003946718</v>
      </c>
      <c r="L10" s="8">
        <f t="shared" ref="L10" si="10">SUM(H10:K10)</f>
        <v>40.601874691662552</v>
      </c>
      <c r="M10" s="8">
        <v>0.14499999999999999</v>
      </c>
      <c r="N10" s="8">
        <f>SUM(L10,M10)</f>
        <v>40.746874691662555</v>
      </c>
      <c r="O10" s="8">
        <v>2.0270000000000001</v>
      </c>
      <c r="P10" s="12">
        <f t="shared" ref="P10" si="11">N10*O10/1000</f>
        <v>8.2593915000000004E-2</v>
      </c>
      <c r="Q10" s="12">
        <f t="shared" ref="Q10" si="12">P10/O10*1000</f>
        <v>40.746874691662555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4.0433925049309662</v>
      </c>
      <c r="I11" s="8">
        <v>19.723865877712033</v>
      </c>
      <c r="J11" s="8">
        <v>9.8619329388560162E-2</v>
      </c>
      <c r="K11" s="8">
        <v>29.585798816568047</v>
      </c>
      <c r="L11" s="8">
        <f t="shared" si="1"/>
        <v>53.451676528599606</v>
      </c>
      <c r="M11" s="8">
        <v>0.3</v>
      </c>
      <c r="N11" s="8">
        <f t="shared" si="2"/>
        <v>53.751676528599603</v>
      </c>
      <c r="O11" s="8">
        <v>1.014</v>
      </c>
      <c r="P11" s="12">
        <f t="shared" si="3"/>
        <v>5.4504199999999996E-2</v>
      </c>
      <c r="Q11" s="12">
        <f t="shared" si="4"/>
        <v>53.751676528599603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3.74384236453202</v>
      </c>
      <c r="I12" s="8">
        <v>19.704433497536947</v>
      </c>
      <c r="J12" s="8">
        <v>0.29556650246305427</v>
      </c>
      <c r="K12" s="8">
        <v>29.55665024630542</v>
      </c>
      <c r="L12" s="8">
        <f t="shared" si="1"/>
        <v>53.300492610837438</v>
      </c>
      <c r="M12" s="8">
        <v>0.19700000000000001</v>
      </c>
      <c r="N12" s="8">
        <f t="shared" si="2"/>
        <v>53.49749261083744</v>
      </c>
      <c r="O12" s="8">
        <v>1.0169999999999999</v>
      </c>
      <c r="P12" s="12">
        <f t="shared" si="3"/>
        <v>5.4406949985221671E-2</v>
      </c>
      <c r="Q12" s="12">
        <f t="shared" si="4"/>
        <v>53.497492610837433</v>
      </c>
      <c r="R12" s="22"/>
      <c r="T12" s="10" t="s">
        <v>52</v>
      </c>
      <c r="U12" s="11">
        <f>U4</f>
        <v>4.1715952251658195E-2</v>
      </c>
      <c r="V12" s="11">
        <f t="shared" ref="V12:AC12" si="13">V4</f>
        <v>0.19005909390636516</v>
      </c>
      <c r="W12" s="11">
        <f t="shared" si="13"/>
        <v>3.9016738101702807E-3</v>
      </c>
      <c r="X12" s="11">
        <f t="shared" si="13"/>
        <v>0.28508864085954772</v>
      </c>
      <c r="Y12" s="11">
        <f t="shared" si="13"/>
        <v>0.52076536082774139</v>
      </c>
      <c r="Z12" s="11">
        <f t="shared" si="13"/>
        <v>2.3977284999999997E-3</v>
      </c>
      <c r="AA12" s="11">
        <f t="shared" si="13"/>
        <v>10.112999999999998</v>
      </c>
      <c r="AB12" s="11">
        <f t="shared" si="13"/>
        <v>0.52316308932774136</v>
      </c>
      <c r="AC12" s="11">
        <f t="shared" si="13"/>
        <v>51.731740267748584</v>
      </c>
    </row>
    <row r="13" spans="6:29" x14ac:dyDescent="0.3">
      <c r="F13" s="33"/>
      <c r="G13" s="9">
        <v>10</v>
      </c>
      <c r="H13" s="8">
        <v>4</v>
      </c>
      <c r="I13" s="8">
        <v>20</v>
      </c>
      <c r="J13" s="8">
        <v>0.1</v>
      </c>
      <c r="K13" s="8">
        <v>30</v>
      </c>
      <c r="L13" s="8">
        <f t="shared" si="1"/>
        <v>54.1</v>
      </c>
      <c r="M13" s="8">
        <v>0.4</v>
      </c>
      <c r="N13" s="8">
        <f t="shared" si="2"/>
        <v>54.5</v>
      </c>
      <c r="O13" s="8">
        <v>1</v>
      </c>
      <c r="P13" s="12">
        <f t="shared" si="3"/>
        <v>5.45E-2</v>
      </c>
      <c r="Q13" s="12">
        <f t="shared" si="4"/>
        <v>54.5</v>
      </c>
      <c r="R13" s="22"/>
      <c r="T13" s="10" t="s">
        <v>49</v>
      </c>
      <c r="U13" s="11">
        <f t="shared" ref="U13:AC13" si="14">U5</f>
        <v>7.0400000000000004E-2</v>
      </c>
      <c r="V13" s="11">
        <f t="shared" si="14"/>
        <v>0.18</v>
      </c>
      <c r="W13" s="11">
        <f t="shared" si="14"/>
        <v>0</v>
      </c>
      <c r="X13" s="11">
        <f t="shared" si="14"/>
        <v>0.27</v>
      </c>
      <c r="Y13" s="11">
        <f t="shared" si="14"/>
        <v>0.52039999999999997</v>
      </c>
      <c r="Z13" s="11">
        <f t="shared" si="14"/>
        <v>4.8600556000000003E-2</v>
      </c>
      <c r="AA13" s="11">
        <f t="shared" si="14"/>
        <v>10.817000000000002</v>
      </c>
      <c r="AB13" s="11">
        <f t="shared" si="14"/>
        <v>0.56900055599999999</v>
      </c>
      <c r="AC13" s="11">
        <f t="shared" si="14"/>
        <v>52.602436535083655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8.4099999999999994E-2</v>
      </c>
      <c r="V14" s="11">
        <f t="shared" si="15"/>
        <v>0.69</v>
      </c>
      <c r="W14" s="11">
        <f t="shared" si="15"/>
        <v>0</v>
      </c>
      <c r="X14" s="11">
        <f t="shared" si="15"/>
        <v>1.0349999999999999</v>
      </c>
      <c r="Y14" s="11">
        <f t="shared" si="15"/>
        <v>1.8090999999999999</v>
      </c>
      <c r="Z14" s="11">
        <f t="shared" si="15"/>
        <v>3.6262585000000007E-2</v>
      </c>
      <c r="AA14" s="11">
        <f t="shared" si="15"/>
        <v>61.12</v>
      </c>
      <c r="AB14" s="11">
        <f t="shared" si="15"/>
        <v>1.8453625849999999</v>
      </c>
      <c r="AC14" s="11">
        <f t="shared" si="15"/>
        <v>30.192450670811521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1.5192950470981466</v>
      </c>
      <c r="I16" s="7">
        <v>12.154360376785171</v>
      </c>
      <c r="J16" s="7">
        <v>0</v>
      </c>
      <c r="K16" s="7">
        <v>18.231540565177756</v>
      </c>
      <c r="L16" s="7">
        <f>SUM(H16:K16)</f>
        <v>31.905195989061074</v>
      </c>
      <c r="M16" s="7">
        <v>0.152</v>
      </c>
      <c r="N16" s="7">
        <f t="shared" si="2"/>
        <v>32.057195989061071</v>
      </c>
      <c r="O16" s="7">
        <v>3.2909999999999999</v>
      </c>
      <c r="P16" s="11">
        <f t="shared" si="3"/>
        <v>0.10550023199999999</v>
      </c>
      <c r="Q16" s="11">
        <f t="shared" si="4"/>
        <v>32.057195989061071</v>
      </c>
      <c r="R16" s="22">
        <f>SUM(P16:P20,P23:P25)*1000/SUM(O16:O20,O23:O25)</f>
        <v>52.602436535083655</v>
      </c>
    </row>
    <row r="17" spans="6:28" ht="14.4" customHeight="1" x14ac:dyDescent="0.3">
      <c r="F17" s="33"/>
      <c r="G17" s="9">
        <v>2</v>
      </c>
      <c r="H17" s="7">
        <v>8.0827067669172923</v>
      </c>
      <c r="I17" s="7">
        <v>18.796992481203006</v>
      </c>
      <c r="J17" s="7">
        <v>0</v>
      </c>
      <c r="K17" s="7">
        <v>28.195488721804509</v>
      </c>
      <c r="L17" s="7">
        <f t="shared" ref="L17:L22" si="16">SUM(H17:K17)</f>
        <v>55.075187969924805</v>
      </c>
      <c r="M17" s="7">
        <v>6.3909774436090219</v>
      </c>
      <c r="N17" s="7">
        <f t="shared" si="2"/>
        <v>61.46616541353383</v>
      </c>
      <c r="O17" s="7">
        <v>1.0640000000000001</v>
      </c>
      <c r="P17" s="11">
        <f t="shared" si="3"/>
        <v>6.5399999999999986E-2</v>
      </c>
      <c r="Q17" s="11">
        <f t="shared" si="4"/>
        <v>61.466165413533822</v>
      </c>
      <c r="R17" s="22"/>
    </row>
    <row r="18" spans="6:28" x14ac:dyDescent="0.3">
      <c r="F18" s="33"/>
      <c r="G18" s="9">
        <v>3</v>
      </c>
      <c r="H18" s="7">
        <v>8.7155963302752291</v>
      </c>
      <c r="I18" s="7">
        <v>18.348623853211009</v>
      </c>
      <c r="J18" s="7">
        <v>0</v>
      </c>
      <c r="K18" s="7">
        <v>27.52293577981651</v>
      </c>
      <c r="L18" s="7">
        <f t="shared" si="16"/>
        <v>54.587155963302749</v>
      </c>
      <c r="M18" s="7">
        <v>6.8810000000000002</v>
      </c>
      <c r="N18" s="7">
        <f t="shared" si="2"/>
        <v>61.468155963302749</v>
      </c>
      <c r="O18" s="7">
        <v>1.0900000000000001</v>
      </c>
      <c r="P18" s="11">
        <f t="shared" si="3"/>
        <v>6.7000290000000004E-2</v>
      </c>
      <c r="Q18" s="11">
        <f t="shared" si="4"/>
        <v>61.468155963302756</v>
      </c>
      <c r="R18" s="22"/>
    </row>
    <row r="19" spans="6:28" ht="25.2" customHeight="1" x14ac:dyDescent="0.3">
      <c r="F19" s="33"/>
      <c r="G19" s="9">
        <v>4</v>
      </c>
      <c r="H19" s="7">
        <v>8.9622641509433958</v>
      </c>
      <c r="I19" s="7">
        <v>18.867924528301884</v>
      </c>
      <c r="J19" s="7">
        <v>0</v>
      </c>
      <c r="K19" s="7">
        <v>28.30188679245283</v>
      </c>
      <c r="L19" s="7">
        <f t="shared" si="16"/>
        <v>56.132075471698116</v>
      </c>
      <c r="M19" s="7">
        <v>7.17</v>
      </c>
      <c r="N19" s="7">
        <f>SUM(L19,M19)</f>
        <v>63.302075471698117</v>
      </c>
      <c r="O19" s="7">
        <v>1.06</v>
      </c>
      <c r="P19" s="11">
        <f>N19*O19/1000</f>
        <v>6.7100199999999999E-2</v>
      </c>
      <c r="Q19" s="11">
        <f t="shared" si="4"/>
        <v>63.30207547169811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12.096029547553094</v>
      </c>
      <c r="I20" s="7">
        <v>18.467220683287167</v>
      </c>
      <c r="J20" s="7">
        <v>0</v>
      </c>
      <c r="K20" s="7">
        <v>27.70083102493075</v>
      </c>
      <c r="L20" s="7">
        <f t="shared" si="16"/>
        <v>58.264081255771011</v>
      </c>
      <c r="M20" s="7">
        <v>7.11</v>
      </c>
      <c r="N20" s="7">
        <f t="shared" si="2"/>
        <v>65.374081255771017</v>
      </c>
      <c r="O20" s="7">
        <v>1.083</v>
      </c>
      <c r="P20" s="11">
        <f t="shared" si="3"/>
        <v>7.0800130000000017E-2</v>
      </c>
      <c r="Q20" s="11">
        <f t="shared" si="4"/>
        <v>65.374081255771031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8.886810102899906</v>
      </c>
      <c r="I21" s="8">
        <v>18.709073900841908</v>
      </c>
      <c r="J21" s="8">
        <v>0</v>
      </c>
      <c r="K21" s="8">
        <v>28.063610851262865</v>
      </c>
      <c r="L21" s="8">
        <f t="shared" si="16"/>
        <v>55.659494855004681</v>
      </c>
      <c r="M21" s="7">
        <v>6.83</v>
      </c>
      <c r="N21" s="8">
        <f t="shared" ref="N21:N22" si="17">SUM(L21,M21)</f>
        <v>62.489494855004679</v>
      </c>
      <c r="O21" s="8">
        <v>1.069</v>
      </c>
      <c r="P21" s="12">
        <f t="shared" ref="P21:P22" si="18">N21*O21/1000</f>
        <v>6.6801269999999996E-2</v>
      </c>
      <c r="Q21" s="12">
        <f t="shared" ref="Q21:Q22" si="19">P21/O21*1000</f>
        <v>62.489494855004679</v>
      </c>
      <c r="R21" s="22"/>
      <c r="T21" s="14" t="s">
        <v>52</v>
      </c>
      <c r="U21" s="11">
        <f>U4*1000/$AA$4</f>
        <v>4.1249829181902706</v>
      </c>
      <c r="V21" s="11">
        <f t="shared" ref="V21:Z21" si="20">V4*1000/$AA$4</f>
        <v>18.793542361946525</v>
      </c>
      <c r="W21" s="11">
        <f t="shared" si="20"/>
        <v>0.38580775340356788</v>
      </c>
      <c r="X21" s="11">
        <f t="shared" si="20"/>
        <v>28.190313542919782</v>
      </c>
      <c r="Y21" s="11">
        <f t="shared" si="20"/>
        <v>51.494646576460148</v>
      </c>
      <c r="Z21" s="11">
        <f t="shared" si="20"/>
        <v>0.23709369128844066</v>
      </c>
      <c r="AA21" s="11">
        <f>SUM(Y21:Z21)</f>
        <v>51.731740267748592</v>
      </c>
      <c r="AB21" s="11">
        <v>1</v>
      </c>
    </row>
    <row r="22" spans="6:28" x14ac:dyDescent="0.3">
      <c r="F22" s="33"/>
      <c r="G22" s="9">
        <v>7</v>
      </c>
      <c r="H22" s="8">
        <v>8.9803554724041152</v>
      </c>
      <c r="I22" s="8">
        <v>18.709073900841908</v>
      </c>
      <c r="J22" s="8">
        <v>0</v>
      </c>
      <c r="K22" s="8">
        <v>28.063610851262865</v>
      </c>
      <c r="L22" s="8">
        <f t="shared" si="16"/>
        <v>55.753040224508887</v>
      </c>
      <c r="M22" s="8">
        <v>7.3</v>
      </c>
      <c r="N22" s="8">
        <f t="shared" si="17"/>
        <v>63.053040224508884</v>
      </c>
      <c r="O22" s="8">
        <v>1.069</v>
      </c>
      <c r="P22" s="12">
        <f t="shared" si="18"/>
        <v>6.7403699999999997E-2</v>
      </c>
      <c r="Q22" s="12">
        <f t="shared" si="19"/>
        <v>63.053040224508891</v>
      </c>
      <c r="R22" s="22"/>
      <c r="T22" s="10" t="s">
        <v>49</v>
      </c>
      <c r="U22" s="11">
        <f>U5*1000/$AA$5</f>
        <v>6.5082740131274841</v>
      </c>
      <c r="V22" s="11">
        <f t="shared" ref="V22:Z22" si="21">V5*1000/$AA$5</f>
        <v>16.640473329019134</v>
      </c>
      <c r="W22" s="11">
        <f t="shared" si="21"/>
        <v>0</v>
      </c>
      <c r="X22" s="11">
        <f t="shared" si="21"/>
        <v>24.960709993528699</v>
      </c>
      <c r="Y22" s="11">
        <f t="shared" si="21"/>
        <v>48.109457335675316</v>
      </c>
      <c r="Z22" s="11">
        <f t="shared" si="21"/>
        <v>4.4929791994083379</v>
      </c>
      <c r="AA22" s="11">
        <f t="shared" ref="AA22:AA23" si="22">SUM(Y22:Z22)</f>
        <v>52.602436535083655</v>
      </c>
      <c r="AB22" s="11">
        <v>1</v>
      </c>
    </row>
    <row r="23" spans="6:28" x14ac:dyDescent="0.3">
      <c r="F23" s="33"/>
      <c r="G23" s="9" t="s">
        <v>48</v>
      </c>
      <c r="H23" s="8">
        <v>9.5014111006585136</v>
      </c>
      <c r="I23" s="8">
        <v>18.814675446848543</v>
      </c>
      <c r="J23" s="8">
        <v>0</v>
      </c>
      <c r="K23" s="8">
        <v>28.222013170272813</v>
      </c>
      <c r="L23" s="8">
        <f t="shared" ref="L23:L25" si="23">SUM(H23:K23)</f>
        <v>56.538099717779872</v>
      </c>
      <c r="M23" s="8">
        <v>6.49</v>
      </c>
      <c r="N23" s="8">
        <f t="shared" si="2"/>
        <v>63.028099717779874</v>
      </c>
      <c r="O23" s="8">
        <v>1.0629999999999999</v>
      </c>
      <c r="P23" s="12">
        <f t="shared" si="3"/>
        <v>6.6998870000000002E-2</v>
      </c>
      <c r="Q23" s="12">
        <f t="shared" si="4"/>
        <v>63.028099717779867</v>
      </c>
      <c r="R23" s="22"/>
      <c r="T23" s="10" t="s">
        <v>53</v>
      </c>
      <c r="U23" s="11">
        <f>U6*1000/$AA$6</f>
        <v>1.3759816753926701</v>
      </c>
      <c r="V23" s="11">
        <f t="shared" ref="V23:Z23" si="24">V6*1000/$AA$6</f>
        <v>11.289267015706807</v>
      </c>
      <c r="W23" s="11">
        <f t="shared" si="24"/>
        <v>0</v>
      </c>
      <c r="X23" s="11">
        <f t="shared" si="24"/>
        <v>16.933900523560212</v>
      </c>
      <c r="Y23" s="11">
        <f t="shared" si="24"/>
        <v>29.599149214659686</v>
      </c>
      <c r="Z23" s="11">
        <f t="shared" si="24"/>
        <v>0.59330145615183261</v>
      </c>
      <c r="AA23" s="11">
        <f t="shared" si="22"/>
        <v>30.192450670811517</v>
      </c>
      <c r="AB23" s="11">
        <v>1</v>
      </c>
    </row>
    <row r="24" spans="6:28" x14ac:dyDescent="0.3">
      <c r="F24" s="33"/>
      <c r="G24" s="9">
        <v>9</v>
      </c>
      <c r="H24" s="8">
        <v>8.8619402985074629</v>
      </c>
      <c r="I24" s="8">
        <v>18.656716417910445</v>
      </c>
      <c r="J24" s="8">
        <v>0</v>
      </c>
      <c r="K24" s="8">
        <v>27.985074626865671</v>
      </c>
      <c r="L24" s="8">
        <f t="shared" si="23"/>
        <v>55.503731343283576</v>
      </c>
      <c r="M24" s="8">
        <v>6.81</v>
      </c>
      <c r="N24" s="8">
        <f t="shared" si="2"/>
        <v>62.313731343283578</v>
      </c>
      <c r="O24" s="8">
        <v>1.0720000000000001</v>
      </c>
      <c r="P24" s="12">
        <f t="shared" si="3"/>
        <v>6.6800319999999996E-2</v>
      </c>
      <c r="Q24" s="12">
        <f t="shared" si="4"/>
        <v>62.313731343283571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4.6617915904936007</v>
      </c>
      <c r="I25" s="8">
        <v>18.281535648994513</v>
      </c>
      <c r="J25" s="8">
        <v>0</v>
      </c>
      <c r="K25" s="8">
        <v>27.42230347349177</v>
      </c>
      <c r="L25" s="8">
        <f t="shared" si="23"/>
        <v>50.365630712979879</v>
      </c>
      <c r="M25" s="8">
        <v>3.931</v>
      </c>
      <c r="N25" s="8">
        <f t="shared" si="2"/>
        <v>54.296630712979876</v>
      </c>
      <c r="O25" s="8">
        <v>1.0940000000000001</v>
      </c>
      <c r="P25" s="12">
        <f t="shared" si="3"/>
        <v>5.9400513999999988E-2</v>
      </c>
      <c r="Q25" s="12">
        <f t="shared" si="4"/>
        <v>54.296630712979876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3.0488788514276499</v>
      </c>
      <c r="I28" s="7">
        <v>11.292143894176482</v>
      </c>
      <c r="J28" s="7">
        <v>0</v>
      </c>
      <c r="K28" s="7">
        <v>16.938215841264721</v>
      </c>
      <c r="L28" s="7">
        <f>SUM(H28:K28)</f>
        <v>31.279238586868853</v>
      </c>
      <c r="M28" s="7">
        <v>1.5163736086465562</v>
      </c>
      <c r="N28" s="7">
        <f t="shared" si="2"/>
        <v>32.79561219551541</v>
      </c>
      <c r="O28" s="7">
        <v>6.1989999999999998</v>
      </c>
      <c r="P28" s="11">
        <f t="shared" si="3"/>
        <v>0.20330000000000001</v>
      </c>
      <c r="Q28" s="11">
        <f t="shared" si="4"/>
        <v>32.79561219551541</v>
      </c>
      <c r="R28" s="22">
        <f>SUM(P28:P37)*1000/SUM(O28:O37)</f>
        <v>30.192450670811517</v>
      </c>
    </row>
    <row r="29" spans="6:28" x14ac:dyDescent="0.3">
      <c r="F29" s="33"/>
      <c r="G29" s="9">
        <v>2</v>
      </c>
      <c r="H29" s="7">
        <v>1.1774193548387097</v>
      </c>
      <c r="I29" s="7">
        <v>11.29032258064516</v>
      </c>
      <c r="J29" s="7">
        <v>0</v>
      </c>
      <c r="K29" s="7">
        <v>16.93548387096774</v>
      </c>
      <c r="L29" s="7">
        <f>SUM(H29:K29)</f>
        <v>29.403225806451609</v>
      </c>
      <c r="M29" s="7">
        <v>0.53200000000000003</v>
      </c>
      <c r="N29" s="7">
        <f t="shared" si="2"/>
        <v>29.935225806451609</v>
      </c>
      <c r="O29" s="7">
        <v>6.2</v>
      </c>
      <c r="P29" s="11">
        <f t="shared" si="3"/>
        <v>0.18559839999999997</v>
      </c>
      <c r="Q29" s="11">
        <f t="shared" si="4"/>
        <v>29.935225806451605</v>
      </c>
      <c r="R29" s="22"/>
    </row>
    <row r="30" spans="6:28" x14ac:dyDescent="0.3">
      <c r="F30" s="33"/>
      <c r="G30" s="9">
        <v>3</v>
      </c>
      <c r="H30" s="7">
        <v>1.1736334405144693</v>
      </c>
      <c r="I30" s="7">
        <v>11.2540192926045</v>
      </c>
      <c r="J30" s="7">
        <v>0</v>
      </c>
      <c r="K30" s="7">
        <v>16.881028938906752</v>
      </c>
      <c r="L30" s="7">
        <f>SUM(H30:K30)</f>
        <v>29.30868167202572</v>
      </c>
      <c r="M30" s="7">
        <v>0.53100000000000003</v>
      </c>
      <c r="N30" s="7">
        <f t="shared" si="2"/>
        <v>29.839681672025719</v>
      </c>
      <c r="O30" s="7">
        <v>6.22</v>
      </c>
      <c r="P30" s="11">
        <f t="shared" si="3"/>
        <v>0.18560281999999997</v>
      </c>
      <c r="Q30" s="11">
        <f t="shared" si="4"/>
        <v>29.839681672025719</v>
      </c>
      <c r="R30" s="22"/>
    </row>
    <row r="31" spans="6:28" x14ac:dyDescent="0.3">
      <c r="F31" s="33"/>
      <c r="G31" s="9">
        <v>4</v>
      </c>
      <c r="H31" s="7">
        <v>0.93068035943517335</v>
      </c>
      <c r="I31" s="7">
        <v>11.23234916559692</v>
      </c>
      <c r="J31" s="7">
        <v>0</v>
      </c>
      <c r="K31" s="7">
        <v>16.84852374839538</v>
      </c>
      <c r="L31" s="7">
        <f>SUM(H31:K31)</f>
        <v>29.011553273427474</v>
      </c>
      <c r="M31" s="7">
        <v>0.38500000000000001</v>
      </c>
      <c r="N31" s="7">
        <f t="shared" si="2"/>
        <v>29.396553273427475</v>
      </c>
      <c r="O31" s="7">
        <v>6.2320000000000002</v>
      </c>
      <c r="P31" s="11">
        <f t="shared" si="3"/>
        <v>0.18319932000000003</v>
      </c>
      <c r="Q31" s="11">
        <f t="shared" si="4"/>
        <v>29.396553273427475</v>
      </c>
      <c r="R31" s="22"/>
    </row>
    <row r="32" spans="6:28" x14ac:dyDescent="0.3">
      <c r="F32" s="33"/>
      <c r="G32" s="9">
        <v>5</v>
      </c>
      <c r="H32" s="7">
        <v>1.0161290322580645</v>
      </c>
      <c r="I32" s="7">
        <v>11.29032258064516</v>
      </c>
      <c r="J32" s="7">
        <v>0</v>
      </c>
      <c r="K32" s="7">
        <v>16.93548387096774</v>
      </c>
      <c r="L32" s="7">
        <f>SUM(H32:K32)</f>
        <v>29.241935483870964</v>
      </c>
      <c r="M32" s="7">
        <v>0.28499999999999998</v>
      </c>
      <c r="N32" s="7">
        <f t="shared" si="2"/>
        <v>29.526935483870965</v>
      </c>
      <c r="O32" s="7">
        <v>6.2</v>
      </c>
      <c r="P32" s="11">
        <f t="shared" si="3"/>
        <v>0.18306699999999998</v>
      </c>
      <c r="Q32" s="11">
        <f t="shared" si="4"/>
        <v>29.526935483870965</v>
      </c>
      <c r="R32" s="22"/>
    </row>
    <row r="33" spans="6:18" x14ac:dyDescent="0.3">
      <c r="F33" s="33"/>
      <c r="G33" s="9">
        <v>6</v>
      </c>
      <c r="H33" s="8">
        <v>0.72674418604651159</v>
      </c>
      <c r="I33" s="8">
        <v>11.304909560723514</v>
      </c>
      <c r="J33" s="8">
        <v>0</v>
      </c>
      <c r="K33" s="8">
        <v>16.95736434108527</v>
      </c>
      <c r="L33" s="8">
        <f t="shared" ref="L33:L37" si="25">SUM(H33:K33)</f>
        <v>28.989018087855296</v>
      </c>
      <c r="M33" s="8">
        <v>0.307</v>
      </c>
      <c r="N33" s="8">
        <f t="shared" si="2"/>
        <v>29.296018087855295</v>
      </c>
      <c r="O33" s="8">
        <v>6.1920000000000002</v>
      </c>
      <c r="P33" s="12">
        <f t="shared" si="3"/>
        <v>0.18140094399999998</v>
      </c>
      <c r="Q33" s="12">
        <f t="shared" si="4"/>
        <v>29.296018087855291</v>
      </c>
      <c r="R33" s="22"/>
    </row>
    <row r="34" spans="6:18" x14ac:dyDescent="0.3">
      <c r="F34" s="33"/>
      <c r="G34" s="9">
        <v>7</v>
      </c>
      <c r="H34" s="8">
        <v>1.0759595310743535</v>
      </c>
      <c r="I34" s="8">
        <v>11.241368235105186</v>
      </c>
      <c r="J34" s="8">
        <v>0</v>
      </c>
      <c r="K34" s="8">
        <v>16.862052352657781</v>
      </c>
      <c r="L34" s="8">
        <f t="shared" si="25"/>
        <v>29.179380118837322</v>
      </c>
      <c r="M34" s="8">
        <v>0.45</v>
      </c>
      <c r="N34" s="8">
        <f t="shared" si="2"/>
        <v>29.629380118837322</v>
      </c>
      <c r="O34" s="8">
        <v>6.2270000000000003</v>
      </c>
      <c r="P34" s="12">
        <f t="shared" si="3"/>
        <v>0.18450215</v>
      </c>
      <c r="Q34" s="12">
        <f t="shared" si="4"/>
        <v>29.629380118837318</v>
      </c>
      <c r="R34" s="22"/>
    </row>
    <row r="35" spans="6:18" x14ac:dyDescent="0.3">
      <c r="F35" s="33"/>
      <c r="G35" s="9">
        <v>8</v>
      </c>
      <c r="H35" s="8">
        <v>2.4192264841636155</v>
      </c>
      <c r="I35" s="8">
        <v>11.141174598121914</v>
      </c>
      <c r="J35" s="8">
        <v>0</v>
      </c>
      <c r="K35" s="8">
        <v>16.711761897182871</v>
      </c>
      <c r="L35" s="8">
        <f t="shared" si="25"/>
        <v>30.272162979468401</v>
      </c>
      <c r="M35" s="8">
        <v>1.4319999999999999</v>
      </c>
      <c r="N35" s="8">
        <f t="shared" si="2"/>
        <v>31.7041629794684</v>
      </c>
      <c r="O35" s="8">
        <v>6.2830000000000004</v>
      </c>
      <c r="P35" s="12">
        <f t="shared" si="3"/>
        <v>0.19919725599999999</v>
      </c>
      <c r="Q35" s="12">
        <f t="shared" si="4"/>
        <v>31.704162979468403</v>
      </c>
      <c r="R35" s="22"/>
    </row>
    <row r="36" spans="6:18" x14ac:dyDescent="0.3">
      <c r="F36" s="33"/>
      <c r="G36" s="9">
        <v>9</v>
      </c>
      <c r="H36" s="8">
        <v>0.89772362936838734</v>
      </c>
      <c r="I36" s="8">
        <v>11.221545367104842</v>
      </c>
      <c r="J36" s="8">
        <v>0</v>
      </c>
      <c r="K36" s="8">
        <v>16.832318050657264</v>
      </c>
      <c r="L36" s="8">
        <f>SUM(H36:K36)</f>
        <v>28.951587047130495</v>
      </c>
      <c r="M36" s="8">
        <v>0.24</v>
      </c>
      <c r="N36" s="8">
        <f>SUM(L36,M36)</f>
        <v>29.191587047130493</v>
      </c>
      <c r="O36" s="8">
        <v>6.2380000000000004</v>
      </c>
      <c r="P36" s="8">
        <f>N36*O36/1000</f>
        <v>0.18209712000000003</v>
      </c>
      <c r="Q36" s="8">
        <f>P36/O36*1000</f>
        <v>29.191587047130493</v>
      </c>
      <c r="R36" s="22"/>
    </row>
    <row r="37" spans="6:18" x14ac:dyDescent="0.3">
      <c r="F37" s="33"/>
      <c r="G37" s="9">
        <v>10</v>
      </c>
      <c r="H37" s="8">
        <v>1.2673035679469682</v>
      </c>
      <c r="I37" s="8">
        <v>11.698186781048937</v>
      </c>
      <c r="J37" s="8">
        <v>0</v>
      </c>
      <c r="K37" s="8">
        <v>17.547280171573405</v>
      </c>
      <c r="L37" s="8">
        <f t="shared" si="25"/>
        <v>30.512770520569312</v>
      </c>
      <c r="M37" s="8">
        <v>0.17499999999999999</v>
      </c>
      <c r="N37" s="8">
        <f t="shared" si="2"/>
        <v>30.687770520569313</v>
      </c>
      <c r="O37" s="8">
        <v>5.1289999999999996</v>
      </c>
      <c r="P37" s="12">
        <f t="shared" si="3"/>
        <v>0.15739757499999998</v>
      </c>
      <c r="Q37" s="12">
        <f t="shared" si="4"/>
        <v>30.687770520569313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5EDC-E22E-44B8-8891-FDAA7B851562}">
  <dimension ref="A1:S17"/>
  <sheetViews>
    <sheetView tabSelected="1" workbookViewId="0">
      <selection activeCell="O17" sqref="O17:S17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3">
      <c r="A2" t="s">
        <v>52</v>
      </c>
      <c r="B2">
        <v>51.731740267748592</v>
      </c>
      <c r="C2">
        <f>B2*0.000000277778</f>
        <v>1.4369939348094667E-5</v>
      </c>
      <c r="D2">
        <f>C2*0.23314</f>
        <v>3.3502076596147906E-6</v>
      </c>
      <c r="E2">
        <f>C2 * 0.23104</f>
        <v>3.320030786983792E-6</v>
      </c>
      <c r="F2">
        <f>C2* 0.00072</f>
        <v>1.034635633062816E-8</v>
      </c>
      <c r="G2">
        <f>C2 * 0.00138</f>
        <v>1.983051630037064E-8</v>
      </c>
    </row>
    <row r="3" spans="1:7" x14ac:dyDescent="0.3">
      <c r="A3" t="s">
        <v>49</v>
      </c>
      <c r="B3">
        <v>52.602436535083655</v>
      </c>
      <c r="C3">
        <f t="shared" ref="C3:C4" si="0">B3*0.000000277778</f>
        <v>1.4611799615842467E-5</v>
      </c>
      <c r="D3">
        <f t="shared" ref="D3:D4" si="1">C3*0.23314</f>
        <v>3.4065949624375127E-6</v>
      </c>
      <c r="E3">
        <f t="shared" ref="E3:E4" si="2">C3 * 0.23104</f>
        <v>3.3759101832442436E-6</v>
      </c>
      <c r="F3">
        <f t="shared" ref="F3:F4" si="3">C3* 0.00072</f>
        <v>1.0520495723406578E-8</v>
      </c>
      <c r="G3">
        <f t="shared" ref="G3:G4" si="4">C3 * 0.00138</f>
        <v>2.0164283469862605E-8</v>
      </c>
    </row>
    <row r="4" spans="1:7" x14ac:dyDescent="0.3">
      <c r="A4" t="s">
        <v>53</v>
      </c>
      <c r="B4">
        <v>30.192450670811517</v>
      </c>
      <c r="C4">
        <f t="shared" si="0"/>
        <v>8.3867985624366806E-6</v>
      </c>
      <c r="D4">
        <f t="shared" si="1"/>
        <v>1.9552982168464875E-6</v>
      </c>
      <c r="E4">
        <f t="shared" si="2"/>
        <v>1.9376859398653708E-6</v>
      </c>
      <c r="F4">
        <f t="shared" si="3"/>
        <v>6.0384949649544103E-9</v>
      </c>
      <c r="G4">
        <f t="shared" si="4"/>
        <v>1.1573782016162619E-8</v>
      </c>
    </row>
    <row r="17" spans="15:19" x14ac:dyDescent="0.3">
      <c r="O17" t="s">
        <v>54</v>
      </c>
      <c r="P17" t="s">
        <v>55</v>
      </c>
      <c r="Q17" t="s">
        <v>56</v>
      </c>
      <c r="R17" t="s">
        <v>57</v>
      </c>
      <c r="S17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2021-04-16T18:57:51Z</dcterms:modified>
  <cp:category/>
  <cp:contentStatus/>
</cp:coreProperties>
</file>