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FB7FE8CB-6157-4678-AD6B-63A7166345D5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29" i="41"/>
  <c r="N29" i="41"/>
  <c r="P29" i="41" s="1"/>
  <c r="Q29" i="41" s="1"/>
  <c r="L36" i="41"/>
  <c r="N36" i="41" s="1"/>
  <c r="P36" i="41" s="1"/>
  <c r="Q36" i="41" s="1"/>
  <c r="L35" i="41"/>
  <c r="N35" i="41" s="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10" i="41" l="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2" i="41" l="1"/>
  <c r="P12" i="41" s="1"/>
  <c r="Q12" i="41" s="1"/>
  <c r="N19" i="4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<sst xmlns="http://schemas.openxmlformats.org/spreadsheetml/2006/main" count="541" uniqueCount="59">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</sst>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2.087327901772384</c:v>
                </c:pt>
                <c:pt idx="1">
                  <c:v>18.682767587362328</c:v>
                </c:pt>
                <c:pt idx="2">
                  <c:v>8.0981956687167823E-3</c:v>
                </c:pt>
                <c:pt idx="3">
                  <c:v>28.024151381043492</c:v>
                </c:pt>
                <c:pt idx="4">
                  <c:v>48.802345065846914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3.5826581969747942</c:v>
                </c:pt>
                <c:pt idx="1">
                  <c:v>13.526758084583864</c:v>
                </c:pt>
                <c:pt idx="2">
                  <c:v>2.2714366837024418E-2</c:v>
                </c:pt>
                <c:pt idx="3">
                  <c:v>20.290137126875798</c:v>
                </c:pt>
                <c:pt idx="4">
                  <c:v>37.422267775271479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1.7258515122939961</c:v>
                </c:pt>
                <c:pt idx="1">
                  <c:v>14.27195832259809</c:v>
                </c:pt>
                <c:pt idx="2">
                  <c:v>4.8433186419334518E-3</c:v>
                </c:pt>
                <c:pt idx="3">
                  <c:v>21.407937483897136</c:v>
                </c:pt>
                <c:pt idx="4">
                  <c:v>37.410590637431156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48.802345065846914</c:v>
                </c:pt>
                <c:pt idx="2">
                  <c:v>37.422267775271479</c:v>
                </c:pt>
                <c:pt idx="3">
                  <c:v>37.410590637431156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0.30908312830957224</c:v>
                </c:pt>
                <c:pt idx="2">
                  <c:v>1.7256258943781946</c:v>
                </c:pt>
                <c:pt idx="3">
                  <c:v>0.2445850244587591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49.111428194156488</c:v>
                </c:pt>
                <c:pt idx="2">
                  <c:v>39.147893669649676</c:v>
                </c:pt>
                <c:pt idx="3">
                  <c:v>37.655175661889913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O16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29" t="s">
        <v>27</v>
      </c>
      <c r="V2" s="30"/>
      <c r="W2" s="30"/>
      <c r="X2" s="30"/>
      <c r="Y2" s="31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1.6354016354016356</v>
      </c>
      <c r="I4" s="7">
        <v>14.430014430014431</v>
      </c>
      <c r="J4" s="7">
        <v>0</v>
      </c>
      <c r="K4" s="7">
        <v>21.645021645021647</v>
      </c>
      <c r="L4" s="7">
        <f>SUM(H4:K4)</f>
        <v>37.710437710437716</v>
      </c>
      <c r="M4" s="7">
        <v>9.6200096200096216E-2</v>
      </c>
      <c r="N4" s="7">
        <f>SUM(L4,M4)</f>
        <v>37.806637806637809</v>
      </c>
      <c r="O4" s="7">
        <v>2.0790000000000002</v>
      </c>
      <c r="P4" s="11">
        <f>N4*O4/1000</f>
        <v>7.8600000000000003E-2</v>
      </c>
      <c r="Q4" s="11">
        <f>P4/O4*1000</f>
        <v>37.806637806637802</v>
      </c>
      <c r="R4" s="24">
        <f>SUM(P4:P9,P11:P13)/SUM(O4:O9,O11:O13)*1000</f>
        <v>49.111428194156503</v>
      </c>
      <c r="T4" s="10" t="s">
        <v>52</v>
      </c>
      <c r="U4" s="11">
        <f>SUM(H4*$O$4,H5*$O$5,H6*$O$6,H7*$O$7,H8*$O$8,H9*$O$9,H11*$O$11,H12*$O$12,H13*$O$13)/1000</f>
        <v>2.5621949994256016E-2</v>
      </c>
      <c r="V4" s="11">
        <f>SUM(I4*$O$4,I5*$O$5,I6*$O$6,I7*$O$7,I8*$O$8,I9*$O$9,I11*$O$11,I12*$O$12,I13*$O$13)/1000</f>
        <v>0.22933097213487258</v>
      </c>
      <c r="W4" s="11">
        <f t="shared" ref="W4:Z4" si="0">SUM(J4*$O$4,J5*$O$5,J6*$O$6,J7*$O$7,J8*$O$8,J9*$O$9,J11*$O$11,J12*$O$12,J13*$O$13)/1000</f>
        <v>9.9405351833498507E-5</v>
      </c>
      <c r="X4" s="11">
        <f t="shared" si="0"/>
        <v>0.3439964582023089</v>
      </c>
      <c r="Y4" s="11">
        <f>SUM(U4:X4)</f>
        <v>0.59904878568327091</v>
      </c>
      <c r="Z4" s="11">
        <f t="shared" si="0"/>
        <v>3.7939953999999994E-3</v>
      </c>
      <c r="AA4" s="11">
        <f>SUM(O4:O9,O11:O13)</f>
        <v>12.275</v>
      </c>
      <c r="AB4" s="11">
        <f>SUM(Y4:Z4)</f>
        <v>0.60284278108327094</v>
      </c>
      <c r="AC4" s="11">
        <f>AB4/AA4*1000</f>
        <v>49.111428194156488</v>
      </c>
    </row>
    <row r="5" spans="6:29" x14ac:dyDescent="0.3">
      <c r="F5" s="15"/>
      <c r="G5" s="9">
        <v>2</v>
      </c>
      <c r="H5" s="7">
        <v>2.2549019607843142</v>
      </c>
      <c r="I5" s="7">
        <v>19.607843137254903</v>
      </c>
      <c r="J5" s="7">
        <v>0</v>
      </c>
      <c r="K5" s="7">
        <v>29.411764705882351</v>
      </c>
      <c r="L5" s="7">
        <f t="shared" ref="L5:L13" si="1">SUM(H5:K5)</f>
        <v>51.274509803921568</v>
      </c>
      <c r="M5" s="7">
        <v>0.49199999999999999</v>
      </c>
      <c r="N5" s="7">
        <f t="shared" ref="N5:N37" si="2">SUM(L5,M5)</f>
        <v>51.766509803921565</v>
      </c>
      <c r="O5" s="7">
        <v>1.02</v>
      </c>
      <c r="P5" s="11">
        <f t="shared" ref="P5:P37" si="3">N5*O5/1000</f>
        <v>5.2801839999999996E-2</v>
      </c>
      <c r="Q5" s="11">
        <f t="shared" ref="Q5:Q37" si="4">P5/O5*1000</f>
        <v>51.766509803921565</v>
      </c>
      <c r="R5" s="24"/>
      <c r="T5" s="10" t="s">
        <v>49</v>
      </c>
      <c r="U5" s="11">
        <f>SUM(H16*$O$16,H17*$O$17,H18*$O$18,H19*$O$19,H20*$O$20,H23*$O$23,H24*$O$24,H25*$O$25)/1000</f>
        <v>3.1545305424363061E-2</v>
      </c>
      <c r="V5" s="11">
        <f t="shared" ref="V5:Z5" si="5">SUM(I16*$O$16,I17*$O$17,I18*$O$18,I19*$O$19,I20*$O$20,I23*$O$23,I24*$O$24,I25*$O$25)/1000</f>
        <v>0.11910310493476092</v>
      </c>
      <c r="W5" s="11">
        <f t="shared" si="5"/>
        <v>1.9999999999999998E-4</v>
      </c>
      <c r="X5" s="11">
        <f t="shared" si="5"/>
        <v>0.1786546574021414</v>
      </c>
      <c r="Y5" s="11">
        <f t="shared" ref="Y5:Y6" si="6">SUM(U5:X5)</f>
        <v>0.32950306776126537</v>
      </c>
      <c r="Z5" s="11">
        <f t="shared" si="5"/>
        <v>1.5194136000000002E-2</v>
      </c>
      <c r="AA5" s="11">
        <f>SUM(O16:O20,O23:O25)</f>
        <v>8.8049999999999997</v>
      </c>
      <c r="AB5" s="11">
        <f t="shared" ref="AB5:AB6" si="7">SUM(Y5:Z5)</f>
        <v>0.34469720376126539</v>
      </c>
      <c r="AC5" s="11">
        <f t="shared" ref="AC5:AC6" si="8">AB5/AA5*1000</f>
        <v>39.147893669649676</v>
      </c>
    </row>
    <row r="6" spans="6:29" x14ac:dyDescent="0.3">
      <c r="F6" s="15"/>
      <c r="G6" s="9">
        <v>3</v>
      </c>
      <c r="H6" s="7">
        <v>8.4241823587710609</v>
      </c>
      <c r="I6" s="7">
        <v>19.821605550049554</v>
      </c>
      <c r="J6" s="7">
        <v>9.9108027750247782E-2</v>
      </c>
      <c r="K6" s="7">
        <v>29.732408325074335</v>
      </c>
      <c r="L6" s="7">
        <f t="shared" si="1"/>
        <v>58.077304261645196</v>
      </c>
      <c r="M6" s="7">
        <v>0.79300000000000004</v>
      </c>
      <c r="N6" s="7">
        <f t="shared" si="2"/>
        <v>58.870304261645195</v>
      </c>
      <c r="O6" s="7">
        <v>1.0029999999999999</v>
      </c>
      <c r="P6" s="11">
        <f t="shared" si="3"/>
        <v>5.9046915174430128E-2</v>
      </c>
      <c r="Q6" s="11">
        <f t="shared" si="4"/>
        <v>58.870304261645195</v>
      </c>
      <c r="R6" s="24"/>
      <c r="T6" s="10" t="s">
        <v>53</v>
      </c>
      <c r="U6" s="11">
        <f>SUM(H28*$O$28,H29*$O$29,H30*$O$30,H31*$O$31,H32*$O$32,H33*$O$33,H34*$O$34,H35*$O$35,H36*$O$36,H37*$O$37)/1000</f>
        <v>3.5633656174334144E-2</v>
      </c>
      <c r="V6" s="11">
        <f t="shared" ref="V6:Z6" si="9">SUM(I28*$O$28,I29*$O$29,I30*$O$30,I31*$O$31,I32*$O$32,I33*$O$33,I34*$O$34,I35*$O$35,I36*$O$36,I37*$O$37)/1000</f>
        <v>0.29467312348668279</v>
      </c>
      <c r="W6" s="11">
        <f t="shared" si="9"/>
        <v>9.9999999999999991E-5</v>
      </c>
      <c r="X6" s="11">
        <f t="shared" si="9"/>
        <v>0.44200968523002421</v>
      </c>
      <c r="Y6" s="11">
        <f t="shared" si="6"/>
        <v>0.77241646489104121</v>
      </c>
      <c r="Z6" s="11">
        <f t="shared" si="9"/>
        <v>5.0499469999999999E-3</v>
      </c>
      <c r="AA6" s="11">
        <f>SUM(O28:O37)</f>
        <v>20.647000000000002</v>
      </c>
      <c r="AB6" s="11">
        <f t="shared" si="7"/>
        <v>0.77746641189104126</v>
      </c>
      <c r="AC6" s="11">
        <f t="shared" si="8"/>
        <v>37.65517566188992</v>
      </c>
    </row>
    <row r="7" spans="6:29" x14ac:dyDescent="0.3">
      <c r="F7" s="15"/>
      <c r="G7" s="9">
        <v>4</v>
      </c>
      <c r="H7" s="7">
        <v>1.0721247563352827</v>
      </c>
      <c r="I7" s="7">
        <v>19.49317738791423</v>
      </c>
      <c r="J7" s="7">
        <v>0</v>
      </c>
      <c r="K7" s="7">
        <v>29.239766081871345</v>
      </c>
      <c r="L7" s="7">
        <f t="shared" si="1"/>
        <v>49.805068226120852</v>
      </c>
      <c r="M7" s="7">
        <v>0.39</v>
      </c>
      <c r="N7" s="7">
        <f t="shared" si="2"/>
        <v>50.195068226120853</v>
      </c>
      <c r="O7" s="7">
        <v>1.026</v>
      </c>
      <c r="P7" s="11">
        <f t="shared" si="3"/>
        <v>5.1500139999999993E-2</v>
      </c>
      <c r="Q7" s="11">
        <f t="shared" si="4"/>
        <v>50.195068226120846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2.4485798237022531</v>
      </c>
      <c r="I8" s="7">
        <v>19.588638589618025</v>
      </c>
      <c r="J8" s="7">
        <v>0</v>
      </c>
      <c r="K8" s="7">
        <v>29.382957884427036</v>
      </c>
      <c r="L8" s="7">
        <f t="shared" si="1"/>
        <v>51.420176297747318</v>
      </c>
      <c r="M8" s="7">
        <v>0.58799999999999997</v>
      </c>
      <c r="N8" s="7">
        <f t="shared" si="2"/>
        <v>52.008176297747319</v>
      </c>
      <c r="O8" s="7">
        <v>1.0209999999999999</v>
      </c>
      <c r="P8" s="11">
        <f t="shared" si="3"/>
        <v>5.3100348000000012E-2</v>
      </c>
      <c r="Q8" s="11">
        <f t="shared" si="4"/>
        <v>52.008176297747326</v>
      </c>
      <c r="R8" s="24"/>
    </row>
    <row r="9" spans="6:29" x14ac:dyDescent="0.3">
      <c r="F9" s="15"/>
      <c r="G9" s="9">
        <v>6</v>
      </c>
      <c r="H9" s="8">
        <v>3.176130895091434</v>
      </c>
      <c r="I9" s="8">
        <v>19.249278152069298</v>
      </c>
      <c r="J9" s="8">
        <v>0</v>
      </c>
      <c r="K9" s="8">
        <v>28.873917228103949</v>
      </c>
      <c r="L9" s="8">
        <f t="shared" si="1"/>
        <v>51.299326275264676</v>
      </c>
      <c r="M9" s="8">
        <v>0.77</v>
      </c>
      <c r="N9" s="8">
        <f t="shared" si="2"/>
        <v>52.069326275264679</v>
      </c>
      <c r="O9" s="8">
        <v>1.0389999999999999</v>
      </c>
      <c r="P9" s="12">
        <f t="shared" si="3"/>
        <v>5.4100029999999993E-2</v>
      </c>
      <c r="Q9" s="12">
        <f t="shared" si="4"/>
        <v>52.069326275264679</v>
      </c>
      <c r="R9" s="24"/>
    </row>
    <row r="10" spans="6:29" ht="14.4" customHeight="1" x14ac:dyDescent="0.3">
      <c r="F10" s="15"/>
      <c r="G10" s="9" t="s">
        <v>37</v>
      </c>
      <c r="H10" s="8">
        <v>1.2601260126012601</v>
      </c>
      <c r="I10" s="8">
        <v>9.0009000900090008</v>
      </c>
      <c r="J10" s="8">
        <v>0</v>
      </c>
      <c r="K10" s="8">
        <v>13.501350135013501</v>
      </c>
      <c r="L10" s="8">
        <f t="shared" ref="L10" si="10">SUM(H10:K10)</f>
        <v>23.762376237623762</v>
      </c>
      <c r="M10" s="8">
        <v>0.27</v>
      </c>
      <c r="N10" s="8">
        <f>SUM(L10,M10)</f>
        <v>24.032376237623762</v>
      </c>
      <c r="O10" s="8">
        <v>1.111</v>
      </c>
      <c r="P10" s="12">
        <f t="shared" ref="P10" si="11">N10*O10/1000</f>
        <v>2.669997E-2</v>
      </c>
      <c r="Q10" s="12">
        <f t="shared" ref="Q10" si="12">P10/O10*1000</f>
        <v>24.032376237623762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0.8712487899322362</v>
      </c>
      <c r="I11" s="8">
        <v>19.361084220716361</v>
      </c>
      <c r="J11" s="8">
        <v>0</v>
      </c>
      <c r="K11" s="8">
        <v>29.041626331074543</v>
      </c>
      <c r="L11" s="8">
        <f t="shared" si="1"/>
        <v>49.273959341723142</v>
      </c>
      <c r="M11" s="8">
        <v>9.6799999999999997E-2</v>
      </c>
      <c r="N11" s="8">
        <f t="shared" si="2"/>
        <v>49.370759341723144</v>
      </c>
      <c r="O11" s="8">
        <v>1.0329999999999999</v>
      </c>
      <c r="P11" s="12">
        <f t="shared" si="3"/>
        <v>5.0999994400000005E-2</v>
      </c>
      <c r="Q11" s="12">
        <f t="shared" si="4"/>
        <v>49.370759341723144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0.98231827111984282</v>
      </c>
      <c r="I12" s="8">
        <v>19.646365422396855</v>
      </c>
      <c r="J12" s="8">
        <v>0</v>
      </c>
      <c r="K12" s="8">
        <v>29.469548133595286</v>
      </c>
      <c r="L12" s="8">
        <f t="shared" si="1"/>
        <v>50.098231827111988</v>
      </c>
      <c r="M12" s="8">
        <v>9.8000000000000004E-2</v>
      </c>
      <c r="N12" s="8">
        <f t="shared" si="2"/>
        <v>50.196231827111987</v>
      </c>
      <c r="O12" s="8">
        <v>3.0259999999999998</v>
      </c>
      <c r="P12" s="12">
        <f t="shared" si="3"/>
        <v>0.15189379750884086</v>
      </c>
      <c r="Q12" s="12">
        <f t="shared" si="4"/>
        <v>50.196231827111987</v>
      </c>
      <c r="R12" s="24"/>
      <c r="T12" s="10" t="s">
        <v>52</v>
      </c>
      <c r="U12" s="11">
        <f>U4</f>
        <v>2.5621949994256016E-2</v>
      </c>
      <c r="V12" s="11">
        <f t="shared" ref="V12:AC12" si="13">V4</f>
        <v>0.22933097213487258</v>
      </c>
      <c r="W12" s="11">
        <f t="shared" si="13"/>
        <v>9.9405351833498507E-5</v>
      </c>
      <c r="X12" s="11">
        <f t="shared" si="13"/>
        <v>0.3439964582023089</v>
      </c>
      <c r="Y12" s="11">
        <f t="shared" si="13"/>
        <v>0.59904878568327091</v>
      </c>
      <c r="Z12" s="11">
        <f t="shared" si="13"/>
        <v>3.7939953999999994E-3</v>
      </c>
      <c r="AA12" s="11">
        <f t="shared" si="13"/>
        <v>12.275</v>
      </c>
      <c r="AB12" s="11">
        <f t="shared" si="13"/>
        <v>0.60284278108327094</v>
      </c>
      <c r="AC12" s="11">
        <f t="shared" si="13"/>
        <v>49.111428194156488</v>
      </c>
    </row>
    <row r="13" spans="6:29" x14ac:dyDescent="0.3">
      <c r="F13" s="15"/>
      <c r="G13" s="9">
        <v>10</v>
      </c>
      <c r="H13" s="8">
        <v>0.68093385214007773</v>
      </c>
      <c r="I13" s="8">
        <v>19.455252918287936</v>
      </c>
      <c r="J13" s="8">
        <v>0</v>
      </c>
      <c r="K13" s="8">
        <v>29.182879377431906</v>
      </c>
      <c r="L13" s="8">
        <f t="shared" si="1"/>
        <v>49.319066147859921</v>
      </c>
      <c r="M13" s="8">
        <v>9.7000000000000003E-2</v>
      </c>
      <c r="N13" s="8">
        <f t="shared" si="2"/>
        <v>49.416066147859922</v>
      </c>
      <c r="O13" s="8">
        <v>1.028</v>
      </c>
      <c r="P13" s="12">
        <f t="shared" si="3"/>
        <v>5.0799716000000002E-2</v>
      </c>
      <c r="Q13" s="12">
        <f t="shared" si="4"/>
        <v>49.416066147859922</v>
      </c>
      <c r="R13" s="24"/>
      <c r="T13" s="10" t="s">
        <v>49</v>
      </c>
      <c r="U13" s="11">
        <f t="shared" ref="U13:AC13" si="14">U5</f>
        <v>3.1545305424363061E-2</v>
      </c>
      <c r="V13" s="11">
        <f t="shared" si="14"/>
        <v>0.11910310493476092</v>
      </c>
      <c r="W13" s="11">
        <f t="shared" si="14"/>
        <v>1.9999999999999998E-4</v>
      </c>
      <c r="X13" s="11">
        <f t="shared" si="14"/>
        <v>0.1786546574021414</v>
      </c>
      <c r="Y13" s="11">
        <f t="shared" si="14"/>
        <v>0.32950306776126537</v>
      </c>
      <c r="Z13" s="11">
        <f t="shared" si="14"/>
        <v>1.5194136000000002E-2</v>
      </c>
      <c r="AA13" s="11">
        <f t="shared" si="14"/>
        <v>8.8049999999999997</v>
      </c>
      <c r="AB13" s="11">
        <f t="shared" si="14"/>
        <v>0.34469720376126539</v>
      </c>
      <c r="AC13" s="11">
        <f t="shared" si="14"/>
        <v>39.147893669649676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3.5633656174334144E-2</v>
      </c>
      <c r="V14" s="11">
        <f t="shared" si="15"/>
        <v>0.29467312348668279</v>
      </c>
      <c r="W14" s="11">
        <f t="shared" si="15"/>
        <v>9.9999999999999991E-5</v>
      </c>
      <c r="X14" s="11">
        <f t="shared" si="15"/>
        <v>0.44200968523002421</v>
      </c>
      <c r="Y14" s="11">
        <f t="shared" si="15"/>
        <v>0.77241646489104121</v>
      </c>
      <c r="Z14" s="11">
        <f t="shared" si="15"/>
        <v>5.0499469999999999E-3</v>
      </c>
      <c r="AA14" s="11">
        <f t="shared" si="15"/>
        <v>20.647000000000002</v>
      </c>
      <c r="AB14" s="11">
        <f t="shared" si="15"/>
        <v>0.77746641189104126</v>
      </c>
      <c r="AC14" s="11">
        <f t="shared" si="15"/>
        <v>37.65517566188992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1.1893870082342177</v>
      </c>
      <c r="I16" s="7">
        <v>18.298261665141812</v>
      </c>
      <c r="J16" s="7">
        <v>0</v>
      </c>
      <c r="K16" s="7">
        <v>27.44739249771272</v>
      </c>
      <c r="L16" s="7">
        <f>SUM(H16:K16)</f>
        <v>46.935041171088749</v>
      </c>
      <c r="M16" s="7">
        <v>9.0999999999999998E-2</v>
      </c>
      <c r="N16" s="7">
        <f t="shared" si="2"/>
        <v>47.02604117108875</v>
      </c>
      <c r="O16" s="7">
        <v>1.0429999999999999</v>
      </c>
      <c r="P16" s="11">
        <f t="shared" si="3"/>
        <v>4.9048160941445561E-2</v>
      </c>
      <c r="Q16" s="11">
        <f t="shared" si="4"/>
        <v>47.026041171088742</v>
      </c>
      <c r="R16" s="24">
        <f>SUM(P16:P20,P23:P25)*1000/SUM(O16:O20,O23:O25)</f>
        <v>39.147893669649676</v>
      </c>
    </row>
    <row r="17" spans="6:28" ht="14.4" customHeight="1" x14ac:dyDescent="0.3">
      <c r="F17" s="15"/>
      <c r="G17" s="9">
        <v>2</v>
      </c>
      <c r="H17" s="7">
        <v>6.3906390639063906</v>
      </c>
      <c r="I17" s="7">
        <v>9.0009000900090008</v>
      </c>
      <c r="J17" s="7">
        <v>0.18001800180018002</v>
      </c>
      <c r="K17" s="7">
        <v>13.501350135013501</v>
      </c>
      <c r="L17" s="7">
        <f t="shared" ref="L17:L22" si="16">SUM(H17:K17)</f>
        <v>29.072907290729074</v>
      </c>
      <c r="M17" s="7">
        <v>2.25</v>
      </c>
      <c r="N17" s="7">
        <f t="shared" si="2"/>
        <v>31.322907290729074</v>
      </c>
      <c r="O17" s="7">
        <v>1.111</v>
      </c>
      <c r="P17" s="11">
        <f t="shared" si="3"/>
        <v>3.4799750000000004E-2</v>
      </c>
      <c r="Q17" s="11">
        <f t="shared" si="4"/>
        <v>31.322907290729077</v>
      </c>
      <c r="R17" s="24"/>
    </row>
    <row r="18" spans="6:28" x14ac:dyDescent="0.3">
      <c r="F18" s="15"/>
      <c r="G18" s="9">
        <v>3</v>
      </c>
      <c r="H18" s="7">
        <v>4.5004500450045004</v>
      </c>
      <c r="I18" s="7">
        <v>9.0009000900090008</v>
      </c>
      <c r="J18" s="7">
        <v>0</v>
      </c>
      <c r="K18" s="7">
        <v>13.501350135013501</v>
      </c>
      <c r="L18" s="7">
        <f t="shared" si="16"/>
        <v>27.002700270027002</v>
      </c>
      <c r="M18" s="7">
        <v>3.78</v>
      </c>
      <c r="N18" s="7">
        <f t="shared" si="2"/>
        <v>30.782700270027004</v>
      </c>
      <c r="O18" s="7">
        <v>1.111</v>
      </c>
      <c r="P18" s="11">
        <f t="shared" si="3"/>
        <v>3.419958E-2</v>
      </c>
      <c r="Q18" s="11">
        <f t="shared" si="4"/>
        <v>30.782700270027004</v>
      </c>
      <c r="R18" s="24"/>
    </row>
    <row r="19" spans="6:28" ht="25.2" customHeight="1" x14ac:dyDescent="0.3">
      <c r="F19" s="15"/>
      <c r="G19" s="9">
        <v>4</v>
      </c>
      <c r="H19" s="7">
        <v>4.9504950495049505</v>
      </c>
      <c r="I19" s="7">
        <v>9.0009000900090008</v>
      </c>
      <c r="J19" s="7">
        <v>0</v>
      </c>
      <c r="K19" s="7">
        <v>13.501350135013501</v>
      </c>
      <c r="L19" s="7">
        <f t="shared" si="16"/>
        <v>27.452745274527452</v>
      </c>
      <c r="M19" s="7">
        <v>3.69</v>
      </c>
      <c r="N19" s="7">
        <f>SUM(L19,M19)</f>
        <v>31.142745274527453</v>
      </c>
      <c r="O19" s="7">
        <v>1.111</v>
      </c>
      <c r="P19" s="11">
        <f>N19*O19/1000</f>
        <v>3.459959E-2</v>
      </c>
      <c r="Q19" s="11">
        <f t="shared" si="4"/>
        <v>31.142745274527453</v>
      </c>
      <c r="R19" s="24"/>
      <c r="T19" s="32" t="s">
        <v>39</v>
      </c>
      <c r="U19" s="32" t="s">
        <v>40</v>
      </c>
      <c r="V19" s="32" t="s">
        <v>41</v>
      </c>
      <c r="W19" s="32" t="s">
        <v>42</v>
      </c>
      <c r="X19" s="32" t="s">
        <v>43</v>
      </c>
      <c r="Y19" s="32" t="s">
        <v>44</v>
      </c>
      <c r="Z19" s="32" t="s">
        <v>45</v>
      </c>
      <c r="AA19" s="32" t="s">
        <v>46</v>
      </c>
      <c r="AB19" s="32" t="s">
        <v>47</v>
      </c>
    </row>
    <row r="20" spans="6:28" ht="25.2" customHeight="1" x14ac:dyDescent="0.3">
      <c r="F20" s="15"/>
      <c r="G20" s="9">
        <v>5</v>
      </c>
      <c r="H20" s="7">
        <v>2.0683453237410068</v>
      </c>
      <c r="I20" s="7">
        <v>17.985611510791365</v>
      </c>
      <c r="J20" s="7">
        <v>0</v>
      </c>
      <c r="K20" s="7">
        <v>26.978417266187048</v>
      </c>
      <c r="L20" s="7">
        <f t="shared" si="16"/>
        <v>47.032374100719423</v>
      </c>
      <c r="M20" s="7">
        <v>1.4390000000000001</v>
      </c>
      <c r="N20" s="7">
        <f t="shared" si="2"/>
        <v>48.471374100719423</v>
      </c>
      <c r="O20" s="7">
        <v>1.1120000000000001</v>
      </c>
      <c r="P20" s="11">
        <f t="shared" si="3"/>
        <v>5.3900167999999998E-2</v>
      </c>
      <c r="Q20" s="11">
        <f t="shared" si="4"/>
        <v>48.471374100719416</v>
      </c>
      <c r="R20" s="24"/>
      <c r="T20" s="33"/>
      <c r="U20" s="33"/>
      <c r="V20" s="33"/>
      <c r="W20" s="33"/>
      <c r="X20" s="33"/>
      <c r="Y20" s="33"/>
      <c r="Z20" s="33"/>
      <c r="AA20" s="33"/>
      <c r="AB20" s="33"/>
    </row>
    <row r="21" spans="6:28" x14ac:dyDescent="0.3">
      <c r="F21" s="15"/>
      <c r="G21" s="9">
        <v>6</v>
      </c>
      <c r="H21" s="8">
        <v>4.8604860486048604</v>
      </c>
      <c r="I21" s="8">
        <v>9.0009000900090008</v>
      </c>
      <c r="J21" s="8">
        <v>0</v>
      </c>
      <c r="K21" s="8">
        <v>13.501350135013501</v>
      </c>
      <c r="L21" s="8">
        <f t="shared" si="16"/>
        <v>27.362736273627362</v>
      </c>
      <c r="M21" s="7">
        <v>4.32</v>
      </c>
      <c r="N21" s="8">
        <f t="shared" ref="N21:N22" si="17">SUM(L21,M21)</f>
        <v>31.682736273627363</v>
      </c>
      <c r="O21" s="7">
        <v>1.111</v>
      </c>
      <c r="P21" s="12">
        <f t="shared" ref="P21:P22" si="18">N21*O21/1000</f>
        <v>3.5199519999999998E-2</v>
      </c>
      <c r="Q21" s="12">
        <f t="shared" ref="Q21:Q22" si="19">P21/O21*1000</f>
        <v>31.682736273627359</v>
      </c>
      <c r="R21" s="24"/>
      <c r="T21" s="14" t="s">
        <v>52</v>
      </c>
      <c r="U21" s="11">
        <f>U4*1000/$AA$4</f>
        <v>2.087327901772384</v>
      </c>
      <c r="V21" s="11">
        <f t="shared" ref="V21:Z21" si="20">V4*1000/$AA$4</f>
        <v>18.682767587362328</v>
      </c>
      <c r="W21" s="11">
        <f t="shared" si="20"/>
        <v>8.0981956687167823E-3</v>
      </c>
      <c r="X21" s="11">
        <f t="shared" si="20"/>
        <v>28.024151381043492</v>
      </c>
      <c r="Y21" s="11">
        <f t="shared" si="20"/>
        <v>48.802345065846914</v>
      </c>
      <c r="Z21" s="11">
        <f t="shared" si="20"/>
        <v>0.30908312830957224</v>
      </c>
      <c r="AA21" s="11">
        <f>SUM(Y21:Z21)</f>
        <v>49.111428194156488</v>
      </c>
      <c r="AB21" s="11">
        <v>1</v>
      </c>
    </row>
    <row r="22" spans="6:28" x14ac:dyDescent="0.3">
      <c r="F22" s="15"/>
      <c r="G22" s="9">
        <v>7</v>
      </c>
      <c r="H22" s="8">
        <v>1.7101710171017102</v>
      </c>
      <c r="I22" s="8">
        <v>9.0009000900090008</v>
      </c>
      <c r="J22" s="8">
        <v>0</v>
      </c>
      <c r="K22" s="8">
        <v>13.501350135013501</v>
      </c>
      <c r="L22" s="8">
        <f t="shared" si="16"/>
        <v>24.212421242124215</v>
      </c>
      <c r="M22" s="8">
        <v>0.9</v>
      </c>
      <c r="N22" s="8">
        <f t="shared" si="17"/>
        <v>25.112421242124213</v>
      </c>
      <c r="O22" s="8">
        <v>1.111</v>
      </c>
      <c r="P22" s="12">
        <f t="shared" si="18"/>
        <v>2.7899900000000002E-2</v>
      </c>
      <c r="Q22" s="12">
        <f t="shared" si="19"/>
        <v>25.112421242124217</v>
      </c>
      <c r="R22" s="24"/>
      <c r="T22" s="10" t="s">
        <v>49</v>
      </c>
      <c r="U22" s="11">
        <f>U5*1000/$AA$5</f>
        <v>3.5826581969747942</v>
      </c>
      <c r="V22" s="11">
        <f t="shared" ref="V22:Z22" si="21">V5*1000/$AA$5</f>
        <v>13.526758084583864</v>
      </c>
      <c r="W22" s="11">
        <f t="shared" si="21"/>
        <v>2.2714366837024418E-2</v>
      </c>
      <c r="X22" s="11">
        <f t="shared" si="21"/>
        <v>20.290137126875798</v>
      </c>
      <c r="Y22" s="11">
        <f t="shared" si="21"/>
        <v>37.422267775271479</v>
      </c>
      <c r="Z22" s="11">
        <f t="shared" si="21"/>
        <v>1.7256258943781946</v>
      </c>
      <c r="AA22" s="11">
        <f t="shared" ref="AA22:AA23" si="22">SUM(Y22:Z22)</f>
        <v>39.147893669649676</v>
      </c>
      <c r="AB22" s="11">
        <v>1</v>
      </c>
    </row>
    <row r="23" spans="6:28" x14ac:dyDescent="0.3">
      <c r="F23" s="15"/>
      <c r="G23" s="9" t="s">
        <v>48</v>
      </c>
      <c r="H23" s="8">
        <v>3.0603060306030603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25.562556255625562</v>
      </c>
      <c r="M23" s="8">
        <v>2.16</v>
      </c>
      <c r="N23" s="8">
        <f t="shared" si="2"/>
        <v>27.722556255625562</v>
      </c>
      <c r="O23" s="8">
        <v>1.111</v>
      </c>
      <c r="P23" s="12">
        <f t="shared" si="3"/>
        <v>3.0799759999999999E-2</v>
      </c>
      <c r="Q23" s="12">
        <f t="shared" si="4"/>
        <v>27.722556255625562</v>
      </c>
      <c r="R23" s="24"/>
      <c r="T23" s="10" t="s">
        <v>53</v>
      </c>
      <c r="U23" s="11">
        <f>U6*1000/$AA$6</f>
        <v>1.7258515122939961</v>
      </c>
      <c r="V23" s="11">
        <f t="shared" ref="V23:Z23" si="24">V6*1000/$AA$6</f>
        <v>14.27195832259809</v>
      </c>
      <c r="W23" s="11">
        <f t="shared" si="24"/>
        <v>4.8433186419334518E-3</v>
      </c>
      <c r="X23" s="11">
        <f t="shared" si="24"/>
        <v>21.407937483897136</v>
      </c>
      <c r="Y23" s="11">
        <f t="shared" si="24"/>
        <v>37.410590637431156</v>
      </c>
      <c r="Z23" s="11">
        <f t="shared" si="24"/>
        <v>0.2445850244587591</v>
      </c>
      <c r="AA23" s="11">
        <f t="shared" si="22"/>
        <v>37.655175661889913</v>
      </c>
      <c r="AB23" s="11">
        <v>1</v>
      </c>
    </row>
    <row r="24" spans="6:28" x14ac:dyDescent="0.3">
      <c r="F24" s="15"/>
      <c r="G24" s="9">
        <v>9</v>
      </c>
      <c r="H24" s="8">
        <v>4.774774774774774</v>
      </c>
      <c r="I24" s="8">
        <v>18.018018018018015</v>
      </c>
      <c r="J24" s="8">
        <v>0</v>
      </c>
      <c r="K24" s="8">
        <v>27.027027027027025</v>
      </c>
      <c r="L24" s="8">
        <f t="shared" si="23"/>
        <v>49.819819819819813</v>
      </c>
      <c r="M24" s="8">
        <v>0.09</v>
      </c>
      <c r="N24" s="8">
        <f t="shared" si="2"/>
        <v>49.909819819819816</v>
      </c>
      <c r="O24" s="8">
        <v>1.111</v>
      </c>
      <c r="P24" s="12">
        <f t="shared" si="3"/>
        <v>5.5449809819819812E-2</v>
      </c>
      <c r="Q24" s="12">
        <f t="shared" si="4"/>
        <v>49.909819819819809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1.5525114155251141</v>
      </c>
      <c r="I25" s="8">
        <v>18.264840182648403</v>
      </c>
      <c r="J25" s="8">
        <v>0</v>
      </c>
      <c r="K25" s="8">
        <v>27.397260273972602</v>
      </c>
      <c r="L25" s="8">
        <f t="shared" si="23"/>
        <v>47.214611872146122</v>
      </c>
      <c r="M25" s="8">
        <v>0.183</v>
      </c>
      <c r="N25" s="8">
        <f t="shared" si="2"/>
        <v>47.397611872146122</v>
      </c>
      <c r="O25" s="8">
        <v>1.095</v>
      </c>
      <c r="P25" s="12">
        <f t="shared" si="3"/>
        <v>5.1900385E-2</v>
      </c>
      <c r="Q25" s="12">
        <f t="shared" si="4"/>
        <v>47.397611872146122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0.72639225181598066</v>
      </c>
      <c r="I28" s="7">
        <v>14.527845036319613</v>
      </c>
      <c r="J28" s="7">
        <v>0</v>
      </c>
      <c r="K28" s="7">
        <v>21.791767554479421</v>
      </c>
      <c r="L28" s="7">
        <f>SUM(H28:K28)</f>
        <v>37.046004842615012</v>
      </c>
      <c r="M28" s="7">
        <v>4.8000000000000001E-2</v>
      </c>
      <c r="N28" s="7">
        <f t="shared" si="2"/>
        <v>37.094004842615014</v>
      </c>
      <c r="O28" s="7">
        <v>1.01</v>
      </c>
      <c r="P28" s="11">
        <f t="shared" si="3"/>
        <v>3.7464944891041164E-2</v>
      </c>
      <c r="Q28" s="11">
        <f t="shared" si="4"/>
        <v>37.094004842615014</v>
      </c>
      <c r="R28" s="24">
        <f>SUM(P28:P37)*1000/SUM(O28:O37)</f>
        <v>37.655175661889913</v>
      </c>
    </row>
    <row r="29" spans="6:28" x14ac:dyDescent="0.3">
      <c r="F29" s="15"/>
      <c r="G29" s="9">
        <v>2</v>
      </c>
      <c r="H29" s="7">
        <v>0.71976967370441458</v>
      </c>
      <c r="I29" s="7">
        <v>14.395393474088291</v>
      </c>
      <c r="J29" s="7">
        <v>0</v>
      </c>
      <c r="K29" s="7">
        <v>21.593090211132438</v>
      </c>
      <c r="L29" s="7">
        <f>SUM(H29:K29)</f>
        <v>36.708253358925141</v>
      </c>
      <c r="M29" s="7">
        <v>0</v>
      </c>
      <c r="N29" s="7">
        <f t="shared" si="2"/>
        <v>36.708253358925141</v>
      </c>
      <c r="O29" s="7">
        <v>2.0840000000000001</v>
      </c>
      <c r="P29" s="11">
        <f t="shared" si="3"/>
        <v>7.6499999999999999E-2</v>
      </c>
      <c r="Q29" s="11">
        <f t="shared" si="4"/>
        <v>36.708253358925141</v>
      </c>
      <c r="R29" s="24"/>
    </row>
    <row r="30" spans="6:28" x14ac:dyDescent="0.3">
      <c r="F30" s="15"/>
      <c r="G30" s="9">
        <v>3</v>
      </c>
      <c r="H30" s="7">
        <v>0.52910052910052907</v>
      </c>
      <c r="I30" s="7">
        <v>14.430014430014431</v>
      </c>
      <c r="J30" s="7">
        <v>0</v>
      </c>
      <c r="K30" s="7">
        <v>21.645021645021647</v>
      </c>
      <c r="L30" s="7">
        <f>SUM(H30:K30)</f>
        <v>36.604136604136606</v>
      </c>
      <c r="M30" s="7">
        <v>0</v>
      </c>
      <c r="N30" s="7">
        <f t="shared" si="2"/>
        <v>36.604136604136606</v>
      </c>
      <c r="O30" s="7">
        <v>2.0790000000000002</v>
      </c>
      <c r="P30" s="11">
        <f t="shared" si="3"/>
        <v>7.6100000000000015E-2</v>
      </c>
      <c r="Q30" s="11">
        <f t="shared" si="4"/>
        <v>36.604136604136613</v>
      </c>
      <c r="R30" s="24"/>
    </row>
    <row r="31" spans="6:28" x14ac:dyDescent="0.3">
      <c r="F31" s="15"/>
      <c r="G31" s="9">
        <v>4</v>
      </c>
      <c r="H31" s="7">
        <v>3.3947623666343349</v>
      </c>
      <c r="I31" s="7">
        <v>14.548981571290009</v>
      </c>
      <c r="J31" s="7">
        <v>4.8496605237633363E-2</v>
      </c>
      <c r="K31" s="7">
        <v>21.82347235693501</v>
      </c>
      <c r="L31" s="7">
        <f>SUM(H31:K31)</f>
        <v>39.815712900096983</v>
      </c>
      <c r="M31" s="7">
        <v>0.38800000000000001</v>
      </c>
      <c r="N31" s="7">
        <f t="shared" si="2"/>
        <v>40.203712900096981</v>
      </c>
      <c r="O31" s="7">
        <v>2.0619999999999998</v>
      </c>
      <c r="P31" s="11">
        <f t="shared" si="3"/>
        <v>8.2900055999999958E-2</v>
      </c>
      <c r="Q31" s="11">
        <f t="shared" si="4"/>
        <v>40.203712900096981</v>
      </c>
      <c r="R31" s="24"/>
    </row>
    <row r="32" spans="6:28" x14ac:dyDescent="0.3">
      <c r="F32" s="15"/>
      <c r="G32" s="9">
        <v>5</v>
      </c>
      <c r="H32" s="7">
        <v>0.92547491475888954</v>
      </c>
      <c r="I32" s="7">
        <v>14.612761811982464</v>
      </c>
      <c r="J32" s="7">
        <v>0</v>
      </c>
      <c r="K32" s="7">
        <v>21.919142717973699</v>
      </c>
      <c r="L32" s="7">
        <f>SUM(H32:K32)</f>
        <v>37.457379444715052</v>
      </c>
      <c r="M32" s="7">
        <v>0.39</v>
      </c>
      <c r="N32" s="7">
        <f t="shared" si="2"/>
        <v>37.847379444715052</v>
      </c>
      <c r="O32" s="7">
        <v>2.0529999999999999</v>
      </c>
      <c r="P32" s="11">
        <f t="shared" si="3"/>
        <v>7.7700669999999999E-2</v>
      </c>
      <c r="Q32" s="11">
        <f t="shared" si="4"/>
        <v>37.847379444715052</v>
      </c>
      <c r="R32" s="24"/>
    </row>
    <row r="33" spans="6:18" x14ac:dyDescent="0.3">
      <c r="F33" s="15"/>
      <c r="G33" s="9">
        <v>6</v>
      </c>
      <c r="H33" s="8">
        <v>3.9512195121951219</v>
      </c>
      <c r="I33" s="8">
        <v>14.634146341463415</v>
      </c>
      <c r="J33" s="8">
        <v>0</v>
      </c>
      <c r="K33" s="8">
        <v>21.951219512195124</v>
      </c>
      <c r="L33" s="8">
        <f t="shared" ref="L33:L37" si="25">SUM(H33:K33)</f>
        <v>40.536585365853661</v>
      </c>
      <c r="M33" s="7">
        <v>0.78</v>
      </c>
      <c r="N33" s="8">
        <f t="shared" si="2"/>
        <v>41.316585365853662</v>
      </c>
      <c r="O33" s="7">
        <v>2.0499999999999998</v>
      </c>
      <c r="P33" s="12">
        <f t="shared" si="3"/>
        <v>8.4698999999999997E-2</v>
      </c>
      <c r="Q33" s="12">
        <f t="shared" si="4"/>
        <v>41.316585365853662</v>
      </c>
      <c r="R33" s="24"/>
    </row>
    <row r="34" spans="6:18" x14ac:dyDescent="0.3">
      <c r="F34" s="15"/>
      <c r="G34" s="9">
        <v>7</v>
      </c>
      <c r="H34" s="8">
        <v>0.90865614538498318</v>
      </c>
      <c r="I34" s="8">
        <v>14.347202295552366</v>
      </c>
      <c r="J34" s="8">
        <v>0</v>
      </c>
      <c r="K34" s="8">
        <v>21.52080344332855</v>
      </c>
      <c r="L34" s="8">
        <f t="shared" si="25"/>
        <v>36.776661884265899</v>
      </c>
      <c r="M34" s="8">
        <v>0.38300000000000001</v>
      </c>
      <c r="N34" s="8">
        <f t="shared" si="2"/>
        <v>37.159661884265901</v>
      </c>
      <c r="O34" s="8">
        <v>2.0910000000000002</v>
      </c>
      <c r="P34" s="12">
        <f t="shared" si="3"/>
        <v>7.7700853000000014E-2</v>
      </c>
      <c r="Q34" s="12">
        <f t="shared" si="4"/>
        <v>37.159661884265908</v>
      </c>
      <c r="R34" s="24"/>
    </row>
    <row r="35" spans="6:18" x14ac:dyDescent="0.3">
      <c r="F35" s="15"/>
      <c r="G35" s="9">
        <v>8</v>
      </c>
      <c r="H35" s="8">
        <v>1.2464046021093003</v>
      </c>
      <c r="I35" s="8">
        <v>14.381591562799617</v>
      </c>
      <c r="J35" s="8">
        <v>0</v>
      </c>
      <c r="K35" s="8">
        <v>21.572387344199427</v>
      </c>
      <c r="L35" s="8">
        <f t="shared" si="25"/>
        <v>37.200383509108349</v>
      </c>
      <c r="M35" s="8">
        <v>0.14399999999999999</v>
      </c>
      <c r="N35" s="8">
        <f t="shared" si="2"/>
        <v>37.344383509108347</v>
      </c>
      <c r="O35" s="8">
        <v>2.0859999999999999</v>
      </c>
      <c r="P35" s="12">
        <f t="shared" si="3"/>
        <v>7.7900384000000003E-2</v>
      </c>
      <c r="Q35" s="12">
        <f t="shared" si="4"/>
        <v>37.344383509108347</v>
      </c>
      <c r="R35" s="24"/>
    </row>
    <row r="36" spans="6:18" x14ac:dyDescent="0.3">
      <c r="F36" s="15"/>
      <c r="G36" s="9">
        <v>9</v>
      </c>
      <c r="H36" s="8">
        <v>2.3096942094990243</v>
      </c>
      <c r="I36" s="8">
        <v>13.012361743656474</v>
      </c>
      <c r="J36" s="8">
        <v>0</v>
      </c>
      <c r="K36" s="8">
        <v>19.518542615484712</v>
      </c>
      <c r="L36" s="8">
        <f>SUM(H36:K36)</f>
        <v>34.84059856864021</v>
      </c>
      <c r="M36" s="8">
        <v>9.8000000000000004E-2</v>
      </c>
      <c r="N36" s="8">
        <f>SUM(L36,M36)</f>
        <v>34.938598568640209</v>
      </c>
      <c r="O36" s="8">
        <v>3.0739999999999998</v>
      </c>
      <c r="P36" s="8">
        <f>N36*O36/1000</f>
        <v>0.107401252</v>
      </c>
      <c r="Q36" s="8">
        <f>P36/O36*1000</f>
        <v>34.938598568640209</v>
      </c>
      <c r="R36" s="24"/>
    </row>
    <row r="37" spans="6:18" x14ac:dyDescent="0.3">
      <c r="F37" s="15"/>
      <c r="G37" s="9">
        <v>10</v>
      </c>
      <c r="H37" s="8">
        <v>1.7978620019436349</v>
      </c>
      <c r="I37" s="8">
        <v>14.577259475218661</v>
      </c>
      <c r="J37" s="8">
        <v>0</v>
      </c>
      <c r="K37" s="8">
        <v>21.865889212827991</v>
      </c>
      <c r="L37" s="8">
        <f t="shared" si="25"/>
        <v>38.24101068999029</v>
      </c>
      <c r="M37" s="8">
        <v>0.19400000000000001</v>
      </c>
      <c r="N37" s="8">
        <f t="shared" si="2"/>
        <v>38.435010689990293</v>
      </c>
      <c r="O37" s="8">
        <v>2.0579999999999998</v>
      </c>
      <c r="P37" s="12">
        <f t="shared" si="3"/>
        <v>7.9099252000000023E-2</v>
      </c>
      <c r="Q37" s="12">
        <f t="shared" si="4"/>
        <v>38.435010689990293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Z19:Z20"/>
    <mergeCell ref="G38:R39"/>
    <mergeCell ref="Y19:Y20"/>
    <mergeCell ref="T19:T20"/>
    <mergeCell ref="U19:U20"/>
    <mergeCell ref="V19:V20"/>
    <mergeCell ref="W19:W20"/>
    <mergeCell ref="X19:X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D7F9-5D6C-4BB2-A59F-C4D7A7FD86E0}">
  <dimension ref="A1:S13"/>
  <sheetViews>
    <sheetView tabSelected="1" workbookViewId="0">
      <selection activeCell="O13" sqref="O13:S13"/>
    </sheetView>
  </sheetViews>
  <sheetFormatPr defaultRowHeight="14.4" x14ac:dyDescent="0.3"/>
  <sheetData>
    <row r="1" spans="1:19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9" x14ac:dyDescent="0.3">
      <c r="A2" t="s">
        <v>52</v>
      </c>
      <c r="B2">
        <v>49.111428194156488</v>
      </c>
      <c r="C2">
        <f>B2*0.000000277778</f>
        <v>1.36420743009164E-5</v>
      </c>
      <c r="D2">
        <f>C2*0.23314</f>
        <v>3.1805132025156492E-6</v>
      </c>
      <c r="E2">
        <f>C2 * 0.23104</f>
        <v>3.1518648464837249E-6</v>
      </c>
      <c r="F2">
        <f>C2* 0.00072</f>
        <v>9.8222934966598078E-9</v>
      </c>
      <c r="G2">
        <f>C2 * 0.00138</f>
        <v>1.882606253526463E-8</v>
      </c>
    </row>
    <row r="3" spans="1:19" x14ac:dyDescent="0.3">
      <c r="A3" t="s">
        <v>49</v>
      </c>
      <c r="B3">
        <v>39.147893669649676</v>
      </c>
      <c r="C3">
        <f t="shared" ref="C3:C4" si="0">B3*0.000000277778</f>
        <v>1.0874423607767947E-5</v>
      </c>
      <c r="D3">
        <f t="shared" ref="D3:D4" si="1">C3*0.23314</f>
        <v>2.535263119915019E-6</v>
      </c>
      <c r="E3">
        <f t="shared" ref="E3:E4" si="2">C3 * 0.23104</f>
        <v>2.5124268303387064E-6</v>
      </c>
      <c r="F3">
        <f t="shared" ref="F3:F4" si="3">C3* 0.00072</f>
        <v>7.8295849975929223E-9</v>
      </c>
      <c r="G3">
        <f t="shared" ref="G3:G4" si="4">C3 * 0.00138</f>
        <v>1.5006704578719768E-8</v>
      </c>
    </row>
    <row r="4" spans="1:19" x14ac:dyDescent="0.3">
      <c r="A4" t="s">
        <v>53</v>
      </c>
      <c r="B4">
        <v>37.655175661889913</v>
      </c>
      <c r="C4">
        <f t="shared" si="0"/>
        <v>1.0459779385008455E-5</v>
      </c>
      <c r="D4">
        <f t="shared" si="1"/>
        <v>2.4385929658208711E-6</v>
      </c>
      <c r="E4">
        <f t="shared" si="2"/>
        <v>2.4166274291123536E-6</v>
      </c>
      <c r="F4">
        <f t="shared" si="3"/>
        <v>7.5310411572060886E-9</v>
      </c>
      <c r="G4">
        <f t="shared" si="4"/>
        <v>1.4434495551311667E-8</v>
      </c>
    </row>
    <row r="13" spans="1:19" x14ac:dyDescent="0.3">
      <c r="O13" t="s">
        <v>54</v>
      </c>
      <c r="P13" t="s">
        <v>55</v>
      </c>
      <c r="Q13" t="s">
        <v>56</v>
      </c>
      <c r="R13" t="s">
        <v>57</v>
      </c>
      <c r="S1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2021-04-16T19:21:05Z</dcterms:modified>
  <cp:category/>
  <cp:contentStatus/>
</cp:coreProperties>
</file>