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B26CFDF-78B5-4799-999A-38F1726D93DB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N6" i="41"/>
  <c r="L16" i="41"/>
  <c r="N16" i="41" s="1"/>
  <c r="P16" i="41" s="1"/>
  <c r="Q16" i="41" s="1"/>
  <c r="L17" i="41"/>
  <c r="N17" i="4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/>
  <c r="P20" i="41" s="1"/>
  <c r="Q20" i="41" s="1"/>
  <c r="L21" i="41"/>
  <c r="N21" i="41" s="1"/>
  <c r="P21" i="41" s="1"/>
  <c r="Q21" i="41" s="1"/>
  <c r="L22" i="41"/>
  <c r="N22" i="41"/>
  <c r="P22" i="4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U6" i="41" l="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<sst xmlns="http://schemas.openxmlformats.org/spreadsheetml/2006/main" count="535" uniqueCount="58">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</sst>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1.7252533965926247</c:v>
                </c:pt>
                <c:pt idx="1">
                  <c:v>16.174250593055856</c:v>
                </c:pt>
                <c:pt idx="2">
                  <c:v>0</c:v>
                </c:pt>
                <c:pt idx="3">
                  <c:v>24.261375889583785</c:v>
                </c:pt>
                <c:pt idx="4">
                  <c:v>42.160879879232269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1.5074237787600593</c:v>
                </c:pt>
                <c:pt idx="1">
                  <c:v>14.734217386376518</c:v>
                </c:pt>
                <c:pt idx="2">
                  <c:v>0</c:v>
                </c:pt>
                <c:pt idx="3">
                  <c:v>22.101326079564778</c:v>
                </c:pt>
                <c:pt idx="4">
                  <c:v>38.342967244701363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0.72767699226843197</c:v>
                </c:pt>
                <c:pt idx="1">
                  <c:v>14.149274849663954</c:v>
                </c:pt>
                <c:pt idx="2">
                  <c:v>0</c:v>
                </c:pt>
                <c:pt idx="3">
                  <c:v>21.22391227449593</c:v>
                </c:pt>
                <c:pt idx="4">
                  <c:v>36.100864116428319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42.160879879232269</c:v>
                </c:pt>
                <c:pt idx="2">
                  <c:v>38.342967244701363</c:v>
                </c:pt>
                <c:pt idx="3">
                  <c:v>36.100864116428319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0.2913359930989865</c:v>
                </c:pt>
                <c:pt idx="2">
                  <c:v>0.29479372095659079</c:v>
                </c:pt>
                <c:pt idx="3">
                  <c:v>0.10357080701399766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42.452215872331259</c:v>
                </c:pt>
                <c:pt idx="2">
                  <c:v>38.637760965657954</c:v>
                </c:pt>
                <c:pt idx="3">
                  <c:v>36.204434923442314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8" zoomScaleNormal="100" workbookViewId="0">
      <selection activeCell="Q10" sqref="Q10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1.1701170117011701</v>
      </c>
      <c r="I4" s="7">
        <v>9.0009000900090008</v>
      </c>
      <c r="J4" s="7">
        <v>0</v>
      </c>
      <c r="K4" s="7">
        <v>13.501350135013501</v>
      </c>
      <c r="L4" s="7">
        <f>SUM(H4:K4)</f>
        <v>23.672367236723673</v>
      </c>
      <c r="M4" s="7">
        <v>0.27</v>
      </c>
      <c r="N4" s="7">
        <f>SUM(L4,M4)</f>
        <v>23.942367236723673</v>
      </c>
      <c r="O4" s="7">
        <v>1.111</v>
      </c>
      <c r="P4" s="11">
        <f>N4*O4/1000</f>
        <v>2.6599970000000001E-2</v>
      </c>
      <c r="Q4" s="11">
        <f>P4/O4*1000</f>
        <v>23.942367236723676</v>
      </c>
      <c r="R4" s="24">
        <f>SUM(P4:P9,P11:P13)/SUM(O4:O9,O11:O13)*1000</f>
        <v>42.452215872331251</v>
      </c>
      <c r="T4" s="10" t="s">
        <v>52</v>
      </c>
      <c r="U4" s="11">
        <f>SUM(H4*$O$4,H5*$O$5,H6*$O$6,H7*$O$7,H8*$O$8,H9*$O$9,H11*$O$11,H12*$O$12,H13*$O$13)/1000</f>
        <v>1.6E-2</v>
      </c>
      <c r="V4" s="11">
        <f>SUM(I4*$O$4,I5*$O$5,I6*$O$6,I7*$O$7,I8*$O$8,I9*$O$9,I11*$O$11,I12*$O$12,I13*$O$13)/1000</f>
        <v>0.15</v>
      </c>
      <c r="W4" s="11">
        <f t="shared" ref="W4:Z4" si="0">SUM(J4*$O$4,J5*$O$5,J6*$O$6,J7*$O$7,J8*$O$8,J9*$O$9,J11*$O$11,J12*$O$12,J13*$O$13)/1000</f>
        <v>0</v>
      </c>
      <c r="X4" s="11">
        <f t="shared" si="0"/>
        <v>0.22500000000000001</v>
      </c>
      <c r="Y4" s="11">
        <f>SUM(U4:X4)</f>
        <v>0.39100000000000001</v>
      </c>
      <c r="Z4" s="11">
        <f t="shared" si="0"/>
        <v>2.7018500000000004E-3</v>
      </c>
      <c r="AA4" s="11">
        <f>SUM(O4:O9,O11:O13)</f>
        <v>9.2739999999999991</v>
      </c>
      <c r="AB4" s="11">
        <f>SUM(Y4:Z4)</f>
        <v>0.39370185000000002</v>
      </c>
      <c r="AC4" s="11">
        <f>AB4/AA4*1000</f>
        <v>42.452215872331259</v>
      </c>
    </row>
    <row r="5" spans="6:29" x14ac:dyDescent="0.3">
      <c r="F5" s="15"/>
      <c r="G5" s="9">
        <v>2</v>
      </c>
      <c r="H5" s="7">
        <v>0.9900990099009902</v>
      </c>
      <c r="I5" s="7">
        <v>9.0009000900090008</v>
      </c>
      <c r="J5" s="7">
        <v>0</v>
      </c>
      <c r="K5" s="7">
        <v>13.501350135013501</v>
      </c>
      <c r="L5" s="7">
        <f t="shared" ref="L5:L13" si="1">SUM(H5:K5)</f>
        <v>23.492349234923495</v>
      </c>
      <c r="M5" s="7">
        <v>0.09</v>
      </c>
      <c r="N5" s="7">
        <f t="shared" ref="N5:N37" si="2">SUM(L5,M5)</f>
        <v>23.582349234923495</v>
      </c>
      <c r="O5" s="7">
        <v>1.111</v>
      </c>
      <c r="P5" s="11">
        <f t="shared" ref="P5:P37" si="3">N5*O5/1000</f>
        <v>2.6199990000000003E-2</v>
      </c>
      <c r="Q5" s="11">
        <f t="shared" ref="Q5:Q37" si="4">P5/O5*1000</f>
        <v>23.582349234923495</v>
      </c>
      <c r="R5" s="24"/>
      <c r="T5" s="10" t="s">
        <v>49</v>
      </c>
      <c r="U5" s="11">
        <f>SUM(H16*$O$16,H17*$O$17,H18*$O$18,H19*$O$19,H20*$O$20,H23*$O$23,H24*$O$24,H25*$O$25)/1000</f>
        <v>1.3300000000000001E-2</v>
      </c>
      <c r="V5" s="11">
        <f t="shared" ref="V5:Z5" si="5">SUM(I16*$O$16,I17*$O$17,I18*$O$18,I19*$O$19,I20*$O$20,I23*$O$23,I24*$O$24,I25*$O$25)/1000</f>
        <v>0.13</v>
      </c>
      <c r="W5" s="11">
        <f t="shared" si="5"/>
        <v>0</v>
      </c>
      <c r="X5" s="11">
        <f t="shared" si="5"/>
        <v>0.19500000000000001</v>
      </c>
      <c r="Y5" s="11">
        <f t="shared" ref="Y5:Y6" si="6">SUM(U5:X5)</f>
        <v>0.33830000000000005</v>
      </c>
      <c r="Z5" s="11">
        <f t="shared" si="5"/>
        <v>2.6009649999999998E-3</v>
      </c>
      <c r="AA5" s="11">
        <f>SUM(O16:O20,O23:O25)</f>
        <v>8.8229999999999986</v>
      </c>
      <c r="AB5" s="11">
        <f t="shared" ref="AB5:AB6" si="7">SUM(Y5:Z5)</f>
        <v>0.34090096500000006</v>
      </c>
      <c r="AC5" s="11">
        <f t="shared" ref="AC5:AC6" si="8">AB5/AA5*1000</f>
        <v>38.637760965657947</v>
      </c>
    </row>
    <row r="6" spans="6:29" x14ac:dyDescent="0.3">
      <c r="F6" s="15"/>
      <c r="G6" s="9">
        <v>3</v>
      </c>
      <c r="H6" s="7">
        <v>1.6848364717542121</v>
      </c>
      <c r="I6" s="7">
        <v>19.821605550049554</v>
      </c>
      <c r="J6" s="7">
        <v>0</v>
      </c>
      <c r="K6" s="7">
        <v>29.732408325074335</v>
      </c>
      <c r="L6" s="7">
        <f t="shared" si="1"/>
        <v>51.238850346878102</v>
      </c>
      <c r="M6" s="7">
        <v>9.9000000000000005E-2</v>
      </c>
      <c r="N6" s="7">
        <f t="shared" si="2"/>
        <v>51.337850346878099</v>
      </c>
      <c r="O6" s="7">
        <v>1.0089999999999999</v>
      </c>
      <c r="P6" s="11">
        <f t="shared" si="3"/>
        <v>5.1799890999999994E-2</v>
      </c>
      <c r="Q6" s="11">
        <f t="shared" si="4"/>
        <v>51.337850346878092</v>
      </c>
      <c r="R6" s="24"/>
      <c r="T6" s="10" t="s">
        <v>53</v>
      </c>
      <c r="U6" s="11">
        <f>SUM(H28*$O$28,H29*$O$29,H30*$O$30,H31*$O$31,H32*$O$32,H33*$O$33,H34*$O$34,H35*$O$35,H36*$O$36,H37*$O$37)/1000</f>
        <v>1.44E-2</v>
      </c>
      <c r="V6" s="11">
        <f t="shared" ref="V6:Z6" si="9">SUM(I28*$O$28,I29*$O$29,I30*$O$30,I31*$O$31,I32*$O$32,I33*$O$33,I34*$O$34,I35*$O$35,I36*$O$36,I37*$O$37)/1000</f>
        <v>0.28000000000000003</v>
      </c>
      <c r="W6" s="11">
        <f t="shared" si="9"/>
        <v>0</v>
      </c>
      <c r="X6" s="11">
        <f t="shared" si="9"/>
        <v>0.42</v>
      </c>
      <c r="Y6" s="11">
        <f t="shared" si="6"/>
        <v>0.71440000000000003</v>
      </c>
      <c r="Z6" s="11">
        <f t="shared" si="9"/>
        <v>2.0495627000000002E-3</v>
      </c>
      <c r="AA6" s="11">
        <f>SUM(O28:O37)</f>
        <v>19.789000000000001</v>
      </c>
      <c r="AB6" s="11">
        <f t="shared" si="7"/>
        <v>0.71644956270000004</v>
      </c>
      <c r="AC6" s="11">
        <f t="shared" si="8"/>
        <v>36.204434923442314</v>
      </c>
    </row>
    <row r="7" spans="6:29" x14ac:dyDescent="0.3">
      <c r="F7" s="15"/>
      <c r="G7" s="9">
        <v>4</v>
      </c>
      <c r="H7" s="7">
        <v>2.0854021847070507</v>
      </c>
      <c r="I7" s="7">
        <v>19.860973187686199</v>
      </c>
      <c r="J7" s="7">
        <v>0</v>
      </c>
      <c r="K7" s="7">
        <v>29.791459781529298</v>
      </c>
      <c r="L7" s="7">
        <f t="shared" si="1"/>
        <v>51.737835153922546</v>
      </c>
      <c r="M7" s="7">
        <v>0.79400000000000004</v>
      </c>
      <c r="N7" s="7">
        <f t="shared" si="2"/>
        <v>52.531835153922543</v>
      </c>
      <c r="O7" s="7">
        <v>1.0069999999999999</v>
      </c>
      <c r="P7" s="11">
        <f t="shared" si="3"/>
        <v>5.2899557999999999E-2</v>
      </c>
      <c r="Q7" s="11">
        <f t="shared" si="4"/>
        <v>52.53183515392255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2.2593320235756384</v>
      </c>
      <c r="I8" s="7">
        <v>19.646365422396855</v>
      </c>
      <c r="J8" s="7">
        <v>0</v>
      </c>
      <c r="K8" s="7">
        <v>29.469548133595286</v>
      </c>
      <c r="L8" s="7">
        <f t="shared" si="1"/>
        <v>51.375245579567775</v>
      </c>
      <c r="M8" s="7">
        <v>0.39300000000000002</v>
      </c>
      <c r="N8" s="7">
        <f t="shared" si="2"/>
        <v>51.768245579567775</v>
      </c>
      <c r="O8" s="7">
        <v>1.018</v>
      </c>
      <c r="P8" s="11">
        <f t="shared" si="3"/>
        <v>5.2700073999999993E-2</v>
      </c>
      <c r="Q8" s="11">
        <f t="shared" si="4"/>
        <v>51.768245579567775</v>
      </c>
      <c r="R8" s="24"/>
    </row>
    <row r="9" spans="6:29" x14ac:dyDescent="0.3">
      <c r="F9" s="15"/>
      <c r="G9" s="9">
        <v>6</v>
      </c>
      <c r="H9" s="8">
        <v>0</v>
      </c>
      <c r="I9" s="8">
        <v>0</v>
      </c>
      <c r="J9" s="8">
        <v>0</v>
      </c>
      <c r="K9" s="8">
        <v>0</v>
      </c>
      <c r="L9" s="8">
        <f t="shared" si="1"/>
        <v>0</v>
      </c>
      <c r="M9" s="8">
        <v>0</v>
      </c>
      <c r="N9" s="8">
        <f t="shared" si="2"/>
        <v>0</v>
      </c>
      <c r="O9" s="8">
        <v>0</v>
      </c>
      <c r="P9" s="12">
        <f t="shared" si="3"/>
        <v>0</v>
      </c>
      <c r="Q9" s="12">
        <v>0</v>
      </c>
      <c r="R9" s="24"/>
    </row>
    <row r="10" spans="6:29" ht="14.4" customHeight="1" x14ac:dyDescent="0.3">
      <c r="F10" s="15"/>
      <c r="G10" s="9" t="s">
        <v>37</v>
      </c>
      <c r="H10" s="8">
        <v>1.7982017982017984</v>
      </c>
      <c r="I10" s="8">
        <v>19.980019980019982</v>
      </c>
      <c r="J10" s="8">
        <v>0</v>
      </c>
      <c r="K10" s="8">
        <v>29.970029970029973</v>
      </c>
      <c r="L10" s="8">
        <f t="shared" ref="L10" si="10">SUM(H10:K10)</f>
        <v>51.748251748251754</v>
      </c>
      <c r="M10" s="8">
        <v>0.4</v>
      </c>
      <c r="N10" s="8">
        <f>SUM(L10,M10)</f>
        <v>52.148251748251752</v>
      </c>
      <c r="O10" s="8">
        <v>1.0009999999999999</v>
      </c>
      <c r="P10" s="12">
        <f t="shared" ref="P10" si="11">N10*O10/1000</f>
        <v>5.2200399999999994E-2</v>
      </c>
      <c r="Q10" s="12">
        <f t="shared" ref="Q10" si="12">P10/O10*1000</f>
        <v>52.148251748251745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1.7804154302670625</v>
      </c>
      <c r="I11" s="8">
        <v>19.782393669634029</v>
      </c>
      <c r="J11" s="8">
        <v>0</v>
      </c>
      <c r="K11" s="8">
        <v>29.673590504451042</v>
      </c>
      <c r="L11" s="8">
        <f t="shared" si="1"/>
        <v>51.23639960435213</v>
      </c>
      <c r="M11" s="8">
        <v>0.29699999999999999</v>
      </c>
      <c r="N11" s="8">
        <f t="shared" si="2"/>
        <v>51.533399604352127</v>
      </c>
      <c r="O11" s="8">
        <v>1.0109999999999999</v>
      </c>
      <c r="P11" s="12">
        <f t="shared" si="3"/>
        <v>5.2100266999999992E-2</v>
      </c>
      <c r="Q11" s="12">
        <f t="shared" si="4"/>
        <v>51.533399604352127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1.3452914798206281</v>
      </c>
      <c r="I12" s="8">
        <v>14.947683109118088</v>
      </c>
      <c r="J12" s="8">
        <v>0</v>
      </c>
      <c r="K12" s="8">
        <v>22.421524663677133</v>
      </c>
      <c r="L12" s="8">
        <f t="shared" si="1"/>
        <v>38.714499252615852</v>
      </c>
      <c r="M12" s="8">
        <v>0.3</v>
      </c>
      <c r="N12" s="8">
        <f t="shared" si="2"/>
        <v>39.014499252615849</v>
      </c>
      <c r="O12" s="8">
        <v>2.0070000000000001</v>
      </c>
      <c r="P12" s="12">
        <f t="shared" si="3"/>
        <v>7.8302100000000013E-2</v>
      </c>
      <c r="Q12" s="12">
        <f t="shared" si="4"/>
        <v>39.014499252615849</v>
      </c>
      <c r="R12" s="24"/>
      <c r="T12" s="10" t="s">
        <v>52</v>
      </c>
      <c r="U12" s="11">
        <f>U4</f>
        <v>1.6E-2</v>
      </c>
      <c r="V12" s="11">
        <f t="shared" ref="V12:AC12" si="13">V4</f>
        <v>0.15</v>
      </c>
      <c r="W12" s="11">
        <f t="shared" si="13"/>
        <v>0</v>
      </c>
      <c r="X12" s="11">
        <f t="shared" si="13"/>
        <v>0.22500000000000001</v>
      </c>
      <c r="Y12" s="11">
        <f t="shared" si="13"/>
        <v>0.39100000000000001</v>
      </c>
      <c r="Z12" s="11">
        <f t="shared" si="13"/>
        <v>2.7018500000000004E-3</v>
      </c>
      <c r="AA12" s="11">
        <f t="shared" si="13"/>
        <v>9.2739999999999991</v>
      </c>
      <c r="AB12" s="11">
        <f t="shared" si="13"/>
        <v>0.39370185000000002</v>
      </c>
      <c r="AC12" s="11">
        <f t="shared" si="13"/>
        <v>42.452215872331259</v>
      </c>
    </row>
    <row r="13" spans="6:29" x14ac:dyDescent="0.3">
      <c r="F13" s="15"/>
      <c r="G13" s="9">
        <v>10</v>
      </c>
      <c r="H13" s="8">
        <v>3</v>
      </c>
      <c r="I13" s="8">
        <v>20</v>
      </c>
      <c r="J13" s="8">
        <v>0</v>
      </c>
      <c r="K13" s="8">
        <v>30</v>
      </c>
      <c r="L13" s="8">
        <f t="shared" si="1"/>
        <v>53</v>
      </c>
      <c r="M13" s="8">
        <v>0.1</v>
      </c>
      <c r="N13" s="8">
        <f t="shared" si="2"/>
        <v>53.1</v>
      </c>
      <c r="O13" s="8">
        <v>1</v>
      </c>
      <c r="P13" s="12">
        <f t="shared" si="3"/>
        <v>5.3100000000000001E-2</v>
      </c>
      <c r="Q13" s="12">
        <f t="shared" si="4"/>
        <v>53.1</v>
      </c>
      <c r="R13" s="24"/>
      <c r="T13" s="10" t="s">
        <v>49</v>
      </c>
      <c r="U13" s="11">
        <f t="shared" ref="U13:AC13" si="14">U5</f>
        <v>1.3300000000000001E-2</v>
      </c>
      <c r="V13" s="11">
        <f t="shared" si="14"/>
        <v>0.13</v>
      </c>
      <c r="W13" s="11">
        <f t="shared" si="14"/>
        <v>0</v>
      </c>
      <c r="X13" s="11">
        <f t="shared" si="14"/>
        <v>0.19500000000000001</v>
      </c>
      <c r="Y13" s="11">
        <f t="shared" si="14"/>
        <v>0.33830000000000005</v>
      </c>
      <c r="Z13" s="11">
        <f t="shared" si="14"/>
        <v>2.6009649999999998E-3</v>
      </c>
      <c r="AA13" s="11">
        <f t="shared" si="14"/>
        <v>8.8229999999999986</v>
      </c>
      <c r="AB13" s="11">
        <f t="shared" si="14"/>
        <v>0.34090096500000006</v>
      </c>
      <c r="AC13" s="11">
        <f t="shared" si="14"/>
        <v>38.637760965657947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1.44E-2</v>
      </c>
      <c r="V14" s="11">
        <f t="shared" si="15"/>
        <v>0.28000000000000003</v>
      </c>
      <c r="W14" s="11">
        <f t="shared" si="15"/>
        <v>0</v>
      </c>
      <c r="X14" s="11">
        <f t="shared" si="15"/>
        <v>0.42</v>
      </c>
      <c r="Y14" s="11">
        <f t="shared" si="15"/>
        <v>0.71440000000000003</v>
      </c>
      <c r="Z14" s="11">
        <f t="shared" si="15"/>
        <v>2.0495627000000002E-3</v>
      </c>
      <c r="AA14" s="11">
        <f t="shared" si="15"/>
        <v>19.789000000000001</v>
      </c>
      <c r="AB14" s="11">
        <f t="shared" si="15"/>
        <v>0.71644956270000004</v>
      </c>
      <c r="AC14" s="11">
        <f t="shared" si="15"/>
        <v>36.204434923442314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0.62780269058295957</v>
      </c>
      <c r="I16" s="7">
        <v>17.937219730941703</v>
      </c>
      <c r="J16" s="7">
        <v>0</v>
      </c>
      <c r="K16" s="7">
        <v>26.905829596412556</v>
      </c>
      <c r="L16" s="7">
        <f>SUM(H16:K16)</f>
        <v>45.470852017937219</v>
      </c>
      <c r="M16" s="7">
        <v>0.09</v>
      </c>
      <c r="N16" s="7">
        <f t="shared" si="2"/>
        <v>45.560852017937222</v>
      </c>
      <c r="O16" s="7">
        <v>1.115</v>
      </c>
      <c r="P16" s="11">
        <f t="shared" si="3"/>
        <v>5.0800350000000001E-2</v>
      </c>
      <c r="Q16" s="11">
        <f t="shared" si="4"/>
        <v>45.560852017937222</v>
      </c>
      <c r="R16" s="24">
        <f>SUM(P16:P20,P23:P25)*1000/SUM(O16:O20,O23:O25)</f>
        <v>38.637760965657947</v>
      </c>
    </row>
    <row r="17" spans="6:28" ht="14.4" customHeight="1" x14ac:dyDescent="0.3">
      <c r="F17" s="15"/>
      <c r="G17" s="9">
        <v>2</v>
      </c>
      <c r="H17" s="7">
        <v>0.53715308863025968</v>
      </c>
      <c r="I17" s="7">
        <v>17.905102954341988</v>
      </c>
      <c r="J17" s="7">
        <v>0</v>
      </c>
      <c r="K17" s="7">
        <v>26.85765443151298</v>
      </c>
      <c r="L17" s="7">
        <f t="shared" ref="L17:L22" si="16">SUM(H17:K17)</f>
        <v>45.29991047448523</v>
      </c>
      <c r="M17" s="7">
        <v>0.09</v>
      </c>
      <c r="N17" s="7">
        <f t="shared" si="2"/>
        <v>45.389910474485234</v>
      </c>
      <c r="O17" s="7">
        <v>1.117</v>
      </c>
      <c r="P17" s="11">
        <f t="shared" si="3"/>
        <v>5.0700530000000008E-2</v>
      </c>
      <c r="Q17" s="11">
        <f t="shared" si="4"/>
        <v>45.389910474485234</v>
      </c>
      <c r="R17" s="24"/>
    </row>
    <row r="18" spans="6:28" x14ac:dyDescent="0.3">
      <c r="F18" s="15"/>
      <c r="G18" s="9">
        <v>3</v>
      </c>
      <c r="H18" s="7">
        <v>2.5399811853245535</v>
      </c>
      <c r="I18" s="7">
        <v>18.814675446848543</v>
      </c>
      <c r="J18" s="7">
        <v>0</v>
      </c>
      <c r="K18" s="7">
        <v>28.222013170272813</v>
      </c>
      <c r="L18" s="7">
        <f t="shared" si="16"/>
        <v>49.576669802445906</v>
      </c>
      <c r="M18" s="7">
        <v>9.4E-2</v>
      </c>
      <c r="N18" s="7">
        <f t="shared" si="2"/>
        <v>49.670669802445907</v>
      </c>
      <c r="O18" s="7">
        <v>1.0629999999999999</v>
      </c>
      <c r="P18" s="11">
        <f t="shared" si="3"/>
        <v>5.2799921999999992E-2</v>
      </c>
      <c r="Q18" s="11">
        <f t="shared" si="4"/>
        <v>49.6706698024459</v>
      </c>
      <c r="R18" s="24"/>
    </row>
    <row r="19" spans="6:28" ht="25.2" customHeight="1" x14ac:dyDescent="0.3">
      <c r="F19" s="15"/>
      <c r="G19" s="9">
        <v>4</v>
      </c>
      <c r="H19" s="7">
        <v>0.64995357474466109</v>
      </c>
      <c r="I19" s="7">
        <v>18.570102135561747</v>
      </c>
      <c r="J19" s="7">
        <v>0</v>
      </c>
      <c r="K19" s="7">
        <v>27.855153203342621</v>
      </c>
      <c r="L19" s="7">
        <f t="shared" si="16"/>
        <v>47.075208913649028</v>
      </c>
      <c r="M19" s="7">
        <v>9.2999999999999999E-2</v>
      </c>
      <c r="N19" s="7">
        <f>SUM(L19,M19)</f>
        <v>47.168208913649032</v>
      </c>
      <c r="O19" s="7">
        <v>1.077</v>
      </c>
      <c r="P19" s="11">
        <f>N19*O19/1000</f>
        <v>5.0800161000000003E-2</v>
      </c>
      <c r="Q19" s="11">
        <f t="shared" si="4"/>
        <v>47.168208913649025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2.2502250225022502</v>
      </c>
      <c r="I20" s="7">
        <v>9.0009000900090008</v>
      </c>
      <c r="J20" s="7">
        <v>0</v>
      </c>
      <c r="K20" s="7">
        <v>13.501350135013501</v>
      </c>
      <c r="L20" s="7">
        <f t="shared" si="16"/>
        <v>24.75247524752475</v>
      </c>
      <c r="M20" s="7">
        <v>0.72</v>
      </c>
      <c r="N20" s="7">
        <f t="shared" si="2"/>
        <v>25.472475247524748</v>
      </c>
      <c r="O20" s="7">
        <v>1.111</v>
      </c>
      <c r="P20" s="11">
        <f t="shared" si="3"/>
        <v>2.8299919999999996E-2</v>
      </c>
      <c r="Q20" s="11">
        <f t="shared" si="4"/>
        <v>25.472475247524748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0.27002700270027002</v>
      </c>
      <c r="I21" s="8">
        <v>9.0009000900090008</v>
      </c>
      <c r="J21" s="8">
        <v>0</v>
      </c>
      <c r="K21" s="8">
        <v>13.501350135013501</v>
      </c>
      <c r="L21" s="8">
        <f t="shared" si="16"/>
        <v>22.772277227722775</v>
      </c>
      <c r="M21" s="7">
        <v>0.18</v>
      </c>
      <c r="N21" s="8">
        <f t="shared" ref="N21:N22" si="17">SUM(L21,M21)</f>
        <v>22.952277227722774</v>
      </c>
      <c r="O21" s="7">
        <v>1.111</v>
      </c>
      <c r="P21" s="12">
        <f t="shared" ref="P21:P22" si="18">N21*O21/1000</f>
        <v>2.5499980000000002E-2</v>
      </c>
      <c r="Q21" s="12">
        <f t="shared" ref="Q21:Q22" si="19">P21/O21*1000</f>
        <v>22.952277227722774</v>
      </c>
      <c r="R21" s="24"/>
      <c r="T21" s="14" t="s">
        <v>52</v>
      </c>
      <c r="U21" s="11">
        <f>U4*1000/$AA$4</f>
        <v>1.7252533965926247</v>
      </c>
      <c r="V21" s="11">
        <f t="shared" ref="V21:Z21" si="20">V4*1000/$AA$4</f>
        <v>16.174250593055856</v>
      </c>
      <c r="W21" s="11">
        <f t="shared" si="20"/>
        <v>0</v>
      </c>
      <c r="X21" s="11">
        <f t="shared" si="20"/>
        <v>24.261375889583785</v>
      </c>
      <c r="Y21" s="11">
        <f t="shared" si="20"/>
        <v>42.160879879232269</v>
      </c>
      <c r="Z21" s="11">
        <f t="shared" si="20"/>
        <v>0.2913359930989865</v>
      </c>
      <c r="AA21" s="11">
        <f>SUM(Y21:Z21)</f>
        <v>42.452215872331259</v>
      </c>
      <c r="AB21" s="11">
        <v>1</v>
      </c>
    </row>
    <row r="22" spans="6:28" x14ac:dyDescent="0.3">
      <c r="F22" s="15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0.09</v>
      </c>
      <c r="N22" s="8">
        <f t="shared" si="17"/>
        <v>22.952286228622864</v>
      </c>
      <c r="O22" s="7">
        <v>1.111</v>
      </c>
      <c r="P22" s="12">
        <f t="shared" si="18"/>
        <v>2.549999E-2</v>
      </c>
      <c r="Q22" s="12">
        <f t="shared" si="19"/>
        <v>22.952286228622864</v>
      </c>
      <c r="R22" s="24"/>
      <c r="T22" s="10" t="s">
        <v>49</v>
      </c>
      <c r="U22" s="11">
        <f>U5*1000/$AA$5</f>
        <v>1.5074237787600593</v>
      </c>
      <c r="V22" s="11">
        <f t="shared" ref="V22:Z22" si="21">V5*1000/$AA$5</f>
        <v>14.734217386376518</v>
      </c>
      <c r="W22" s="11">
        <f t="shared" si="21"/>
        <v>0</v>
      </c>
      <c r="X22" s="11">
        <f t="shared" si="21"/>
        <v>22.101326079564778</v>
      </c>
      <c r="Y22" s="11">
        <f t="shared" si="21"/>
        <v>38.342967244701363</v>
      </c>
      <c r="Z22" s="11">
        <f t="shared" si="21"/>
        <v>0.29479372095659079</v>
      </c>
      <c r="AA22" s="11">
        <f t="shared" ref="AA22:AA23" si="22">SUM(Y22:Z22)</f>
        <v>38.637760965657954</v>
      </c>
      <c r="AB22" s="11">
        <v>1</v>
      </c>
    </row>
    <row r="23" spans="6:28" x14ac:dyDescent="0.3">
      <c r="F23" s="15"/>
      <c r="G23" s="9" t="s">
        <v>48</v>
      </c>
      <c r="H23" s="8">
        <v>0.36003600360036003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22.862286228622864</v>
      </c>
      <c r="M23" s="8">
        <v>0.18</v>
      </c>
      <c r="N23" s="8">
        <f t="shared" si="2"/>
        <v>23.042286228622864</v>
      </c>
      <c r="O23" s="8">
        <v>1.111</v>
      </c>
      <c r="P23" s="12">
        <f t="shared" si="3"/>
        <v>2.5599980000000001E-2</v>
      </c>
      <c r="Q23" s="12">
        <f t="shared" si="4"/>
        <v>23.042286228622864</v>
      </c>
      <c r="R23" s="24"/>
      <c r="T23" s="10" t="s">
        <v>53</v>
      </c>
      <c r="U23" s="11">
        <f>U6*1000/$AA$6</f>
        <v>0.72767699226843197</v>
      </c>
      <c r="V23" s="11">
        <f t="shared" ref="V23:Z23" si="24">V6*1000/$AA$6</f>
        <v>14.149274849663954</v>
      </c>
      <c r="W23" s="11">
        <f t="shared" si="24"/>
        <v>0</v>
      </c>
      <c r="X23" s="11">
        <f t="shared" si="24"/>
        <v>21.22391227449593</v>
      </c>
      <c r="Y23" s="11">
        <f t="shared" si="24"/>
        <v>36.100864116428319</v>
      </c>
      <c r="Z23" s="11">
        <f t="shared" si="24"/>
        <v>0.10357080701399766</v>
      </c>
      <c r="AA23" s="11">
        <f t="shared" si="22"/>
        <v>36.204434923442314</v>
      </c>
      <c r="AB23" s="11">
        <v>1</v>
      </c>
    </row>
    <row r="24" spans="6:28" x14ac:dyDescent="0.3">
      <c r="F24" s="15"/>
      <c r="G24" s="9">
        <v>9</v>
      </c>
      <c r="H24" s="8">
        <v>0.81008100810081007</v>
      </c>
      <c r="I24" s="8">
        <v>9.0009000900090008</v>
      </c>
      <c r="J24" s="8">
        <v>0</v>
      </c>
      <c r="K24" s="8">
        <v>13.501350135013501</v>
      </c>
      <c r="L24" s="8">
        <f t="shared" si="23"/>
        <v>23.312331233123309</v>
      </c>
      <c r="M24" s="8">
        <v>0.09</v>
      </c>
      <c r="N24" s="8">
        <f t="shared" si="2"/>
        <v>23.402331233123309</v>
      </c>
      <c r="O24" s="8">
        <v>1.111</v>
      </c>
      <c r="P24" s="12">
        <f t="shared" si="3"/>
        <v>2.5999989999999997E-2</v>
      </c>
      <c r="Q24" s="12">
        <f t="shared" si="4"/>
        <v>23.402331233123309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4.2933810375670847</v>
      </c>
      <c r="I25" s="8">
        <v>17.889087656529515</v>
      </c>
      <c r="J25" s="8">
        <v>0</v>
      </c>
      <c r="K25" s="8">
        <v>26.833631484794275</v>
      </c>
      <c r="L25" s="8">
        <f t="shared" si="23"/>
        <v>49.016100178890873</v>
      </c>
      <c r="M25" s="8">
        <v>0.98399999999999999</v>
      </c>
      <c r="N25" s="8">
        <f t="shared" si="2"/>
        <v>50.000100178890875</v>
      </c>
      <c r="O25" s="8">
        <v>1.1180000000000001</v>
      </c>
      <c r="P25" s="12">
        <f t="shared" si="3"/>
        <v>5.5900112000000009E-2</v>
      </c>
      <c r="Q25" s="12">
        <f t="shared" si="4"/>
        <v>50.000100178890882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0.43165467625899279</v>
      </c>
      <c r="I28" s="7">
        <v>14.388489208633093</v>
      </c>
      <c r="J28" s="7">
        <v>0</v>
      </c>
      <c r="K28" s="7">
        <v>21.582733812949641</v>
      </c>
      <c r="L28" s="7">
        <f>SUM(H28:K28)</f>
        <v>36.402877697841731</v>
      </c>
      <c r="M28" s="7">
        <v>9.6000000000000002E-2</v>
      </c>
      <c r="N28" s="7">
        <f t="shared" si="2"/>
        <v>36.498877697841728</v>
      </c>
      <c r="O28" s="7">
        <v>2.085</v>
      </c>
      <c r="P28" s="11">
        <f t="shared" si="3"/>
        <v>7.610016E-2</v>
      </c>
      <c r="Q28" s="11">
        <f t="shared" si="4"/>
        <v>36.498877697841728</v>
      </c>
      <c r="R28" s="24">
        <f>SUM(P28:P37)*1000/SUM(O28:O37)</f>
        <v>32.396772888978731</v>
      </c>
    </row>
    <row r="29" spans="6:28" x14ac:dyDescent="0.3">
      <c r="F29" s="15"/>
      <c r="G29" s="9">
        <v>2</v>
      </c>
      <c r="H29" s="7">
        <v>1.8759018759018762</v>
      </c>
      <c r="I29" s="7">
        <v>14.430014430014431</v>
      </c>
      <c r="J29" s="7">
        <v>0</v>
      </c>
      <c r="K29" s="7">
        <v>21.645021645021647</v>
      </c>
      <c r="L29" s="7">
        <f>SUM(H29:K29)</f>
        <v>37.950937950937956</v>
      </c>
      <c r="M29" s="7">
        <v>4.8099999999999997E-2</v>
      </c>
      <c r="N29" s="7">
        <f t="shared" si="2"/>
        <v>37.999037950937954</v>
      </c>
      <c r="O29" s="7">
        <v>2.0790000000000002</v>
      </c>
      <c r="P29" s="11">
        <f t="shared" si="3"/>
        <v>7.8999999900000006E-2</v>
      </c>
      <c r="Q29" s="11">
        <f t="shared" si="4"/>
        <v>37.999037950937954</v>
      </c>
      <c r="R29" s="24"/>
    </row>
    <row r="30" spans="6:28" x14ac:dyDescent="0.3">
      <c r="F30" s="15"/>
      <c r="G30" s="9">
        <v>3</v>
      </c>
      <c r="H30" s="7">
        <v>0.57720057720057738</v>
      </c>
      <c r="I30" s="7">
        <v>14.430014430014431</v>
      </c>
      <c r="J30" s="7">
        <v>0</v>
      </c>
      <c r="K30" s="7">
        <v>21.645021645021647</v>
      </c>
      <c r="L30" s="7">
        <f>SUM(H30:K30)</f>
        <v>36.652236652236653</v>
      </c>
      <c r="M30" s="7">
        <v>9.6000000000000002E-2</v>
      </c>
      <c r="N30" s="7">
        <f t="shared" si="2"/>
        <v>36.748236652236649</v>
      </c>
      <c r="O30" s="7">
        <v>2.0790000000000002</v>
      </c>
      <c r="P30" s="11">
        <f t="shared" si="3"/>
        <v>7.6399584000000006E-2</v>
      </c>
      <c r="Q30" s="11">
        <f t="shared" si="4"/>
        <v>36.748236652236649</v>
      </c>
      <c r="R30" s="24"/>
    </row>
    <row r="31" spans="6:28" x14ac:dyDescent="0.3">
      <c r="F31" s="15"/>
      <c r="G31" s="9">
        <v>4</v>
      </c>
      <c r="H31" s="7">
        <v>0.48567265662943171</v>
      </c>
      <c r="I31" s="7">
        <v>14.570179698882951</v>
      </c>
      <c r="J31" s="7">
        <v>0</v>
      </c>
      <c r="K31" s="7">
        <v>21.855269548324429</v>
      </c>
      <c r="L31" s="7">
        <f>SUM(H31:K31)</f>
        <v>36.911121903836815</v>
      </c>
      <c r="M31" s="7">
        <v>9.7000000000000003E-2</v>
      </c>
      <c r="N31" s="7">
        <f t="shared" si="2"/>
        <v>37.008121903836816</v>
      </c>
      <c r="O31" s="7">
        <v>2.0590000000000002</v>
      </c>
      <c r="P31" s="11">
        <f t="shared" si="3"/>
        <v>7.6199723000000011E-2</v>
      </c>
      <c r="Q31" s="11">
        <f t="shared" si="4"/>
        <v>37.008121903836816</v>
      </c>
      <c r="R31" s="24"/>
    </row>
    <row r="32" spans="6:28" x14ac:dyDescent="0.3">
      <c r="F32" s="15"/>
      <c r="G32" s="9">
        <v>5</v>
      </c>
      <c r="H32" s="7">
        <v>0.8236434108527132</v>
      </c>
      <c r="I32" s="7">
        <v>14.534883720930232</v>
      </c>
      <c r="J32" s="7">
        <v>0</v>
      </c>
      <c r="K32" s="7">
        <v>21.802325581395348</v>
      </c>
      <c r="L32" s="7">
        <f>SUM(H32:K32)</f>
        <v>37.160852713178294</v>
      </c>
      <c r="M32" s="7">
        <v>2.4199999999999999E-2</v>
      </c>
      <c r="N32" s="7">
        <f t="shared" si="2"/>
        <v>37.185052713178294</v>
      </c>
      <c r="O32" s="7">
        <v>2.0640000000000001</v>
      </c>
      <c r="P32" s="11">
        <f t="shared" si="3"/>
        <v>7.6749948799999995E-2</v>
      </c>
      <c r="Q32" s="11">
        <f t="shared" si="4"/>
        <v>37.185052713178294</v>
      </c>
      <c r="R32" s="24"/>
    </row>
    <row r="33" spans="6:18" x14ac:dyDescent="0.3">
      <c r="F33" s="15"/>
      <c r="G33" s="9">
        <v>6</v>
      </c>
      <c r="H33" s="8">
        <v>0.77594568380213391</v>
      </c>
      <c r="I33" s="8">
        <v>14.54898157129001</v>
      </c>
      <c r="J33" s="8">
        <v>0</v>
      </c>
      <c r="K33" s="8">
        <v>21.823472356935017</v>
      </c>
      <c r="L33" s="8">
        <f t="shared" ref="L33:L37" si="25">SUM(H33:K33)</f>
        <v>37.148399612027163</v>
      </c>
      <c r="M33" s="7">
        <v>0.19400000000000001</v>
      </c>
      <c r="N33" s="8">
        <f t="shared" si="2"/>
        <v>37.342399612027165</v>
      </c>
      <c r="O33" s="7">
        <v>2.0619999999999998</v>
      </c>
      <c r="P33" s="12">
        <f t="shared" si="3"/>
        <v>7.7000028000000012E-2</v>
      </c>
      <c r="Q33" s="12">
        <f t="shared" si="4"/>
        <v>37.342399612027172</v>
      </c>
      <c r="R33" s="24"/>
    </row>
    <row r="34" spans="6:18" x14ac:dyDescent="0.3">
      <c r="F34" s="15"/>
      <c r="G34" s="9">
        <v>7</v>
      </c>
      <c r="H34" s="8">
        <v>0.62650602409638556</v>
      </c>
      <c r="I34" s="8">
        <v>14.457831325301203</v>
      </c>
      <c r="J34" s="8">
        <v>0</v>
      </c>
      <c r="K34" s="8">
        <v>21.686746987951807</v>
      </c>
      <c r="L34" s="8">
        <f t="shared" si="25"/>
        <v>36.771084337349393</v>
      </c>
      <c r="M34" s="8">
        <v>0.24099999999999999</v>
      </c>
      <c r="N34" s="8">
        <f t="shared" si="2"/>
        <v>37.012084337349393</v>
      </c>
      <c r="O34" s="8">
        <v>2.0750000000000002</v>
      </c>
      <c r="P34" s="12">
        <f t="shared" si="3"/>
        <v>7.6800074999999995E-2</v>
      </c>
      <c r="Q34" s="12">
        <f t="shared" si="4"/>
        <v>37.012084337349393</v>
      </c>
      <c r="R34" s="24"/>
    </row>
    <row r="35" spans="6:18" x14ac:dyDescent="0.3">
      <c r="F35" s="15"/>
      <c r="G35" s="9">
        <v>8</v>
      </c>
      <c r="H35" s="8">
        <v>0.43186180422264886</v>
      </c>
      <c r="I35" s="8">
        <v>14.395393474088294</v>
      </c>
      <c r="J35" s="8">
        <v>0</v>
      </c>
      <c r="K35" s="8">
        <v>21.593090211132441</v>
      </c>
      <c r="L35" s="8">
        <f t="shared" si="25"/>
        <v>36.420345489443385</v>
      </c>
      <c r="M35" s="8">
        <v>9.6000000000000002E-2</v>
      </c>
      <c r="N35" s="8">
        <v>0.36</v>
      </c>
      <c r="O35" s="8">
        <v>2.0840000000000001</v>
      </c>
      <c r="P35" s="12">
        <f t="shared" si="3"/>
        <v>7.5024E-4</v>
      </c>
      <c r="Q35" s="12">
        <f t="shared" si="4"/>
        <v>0.36</v>
      </c>
      <c r="R35" s="24"/>
    </row>
    <row r="36" spans="6:18" x14ac:dyDescent="0.3">
      <c r="F36" s="15"/>
      <c r="G36" s="9">
        <v>9</v>
      </c>
      <c r="H36" s="8">
        <v>0.57388809182209466</v>
      </c>
      <c r="I36" s="8">
        <v>14.347202295552366</v>
      </c>
      <c r="J36" s="8">
        <v>0</v>
      </c>
      <c r="K36" s="8">
        <v>21.52080344332855</v>
      </c>
      <c r="L36" s="8">
        <f>SUM(H36:K36)</f>
        <v>36.441893830703009</v>
      </c>
      <c r="M36" s="8">
        <v>0</v>
      </c>
      <c r="N36" s="8">
        <f>SUM(L36,M36)</f>
        <v>36.441893830703009</v>
      </c>
      <c r="O36" s="8">
        <v>2.0910000000000002</v>
      </c>
      <c r="P36" s="8">
        <f>N36*O36/1000</f>
        <v>7.6200000000000004E-2</v>
      </c>
      <c r="Q36" s="8">
        <f>P36/O36*1000</f>
        <v>36.441893830703009</v>
      </c>
      <c r="R36" s="24"/>
    </row>
    <row r="37" spans="6:18" x14ac:dyDescent="0.3">
      <c r="F37" s="15"/>
      <c r="G37" s="9">
        <v>10</v>
      </c>
      <c r="H37" s="8">
        <v>0.63006300630063006</v>
      </c>
      <c r="I37" s="8">
        <v>9.0009000900090008</v>
      </c>
      <c r="J37" s="8">
        <v>0</v>
      </c>
      <c r="K37" s="8">
        <v>13.501350135013501</v>
      </c>
      <c r="L37" s="8">
        <f t="shared" si="25"/>
        <v>23.132313231323131</v>
      </c>
      <c r="M37" s="8">
        <v>0.18</v>
      </c>
      <c r="N37" s="8">
        <f t="shared" si="2"/>
        <v>23.312313231323131</v>
      </c>
      <c r="O37" s="8">
        <v>1.111</v>
      </c>
      <c r="P37" s="12">
        <f t="shared" si="3"/>
        <v>2.589998E-2</v>
      </c>
      <c r="Q37" s="12">
        <f t="shared" si="4"/>
        <v>23.312313231323131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896-83B9-4FC4-9C4C-0B6E23D9BF6C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42.452215872331259</v>
      </c>
      <c r="C2">
        <f>B2*0.000000277778</f>
        <v>1.1792291620584433E-5</v>
      </c>
      <c r="D2">
        <f>C2*0.23314</f>
        <v>2.7492548684230543E-6</v>
      </c>
      <c r="E2">
        <f>C2 * 0.23104</f>
        <v>2.7244910560198274E-6</v>
      </c>
      <c r="F2">
        <f>C2* 0.00072</f>
        <v>8.4904499668207928E-9</v>
      </c>
      <c r="G2">
        <f>C2 * 0.00138</f>
        <v>1.6273362436406518E-8</v>
      </c>
    </row>
    <row r="3" spans="1:7" x14ac:dyDescent="0.3">
      <c r="A3" t="s">
        <v>49</v>
      </c>
      <c r="B3">
        <v>38.637760965657954</v>
      </c>
      <c r="C3">
        <f t="shared" ref="C3:C4" si="0">B3*0.000000277778</f>
        <v>1.0732719965518535E-5</v>
      </c>
      <c r="D3">
        <f t="shared" ref="D3:D4" si="1">C3*0.23314</f>
        <v>2.5022263327609911E-6</v>
      </c>
      <c r="E3">
        <f t="shared" ref="E3:E4" si="2">C3 * 0.23104</f>
        <v>2.4796876208334022E-6</v>
      </c>
      <c r="F3">
        <f t="shared" ref="F3:F4" si="3">C3* 0.00072</f>
        <v>7.7275583751733465E-9</v>
      </c>
      <c r="G3">
        <f t="shared" ref="G3:G4" si="4">C3 * 0.00138</f>
        <v>1.4811153552415577E-8</v>
      </c>
    </row>
    <row r="4" spans="1:7" x14ac:dyDescent="0.3">
      <c r="A4" t="s">
        <v>53</v>
      </c>
      <c r="B4">
        <v>36.204434923442314</v>
      </c>
      <c r="C4">
        <f t="shared" si="0"/>
        <v>1.0056795524163959E-5</v>
      </c>
      <c r="D4">
        <f t="shared" si="1"/>
        <v>2.3446413085035851E-6</v>
      </c>
      <c r="E4">
        <f t="shared" si="2"/>
        <v>2.3235220379028411E-6</v>
      </c>
      <c r="F4">
        <f t="shared" si="3"/>
        <v>7.2408927773980506E-9</v>
      </c>
      <c r="G4">
        <f t="shared" si="4"/>
        <v>1.3878377823346263E-8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2021-04-19T09:50:34Z</dcterms:modified>
  <cp:category/>
  <cp:contentStatus/>
</cp:coreProperties>
</file>