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E8BAC066-F7AF-432D-90FB-AA634426AB6A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P6" i="41"/>
  <c r="L16" i="41"/>
  <c r="N16" i="41" s="1"/>
  <c r="P16" i="41" s="1"/>
  <c r="Q16" i="41" s="1"/>
  <c r="L17" i="41"/>
  <c r="N17" i="4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Q6" i="41" s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<sst xmlns="http://schemas.openxmlformats.org/spreadsheetml/2006/main" count="535" uniqueCount="58">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</sst>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3.9946939548986165</c:v>
                </c:pt>
                <c:pt idx="1">
                  <c:v>11.559598256585181</c:v>
                </c:pt>
                <c:pt idx="2">
                  <c:v>0</c:v>
                </c:pt>
                <c:pt idx="3">
                  <c:v>17.33939738487777</c:v>
                </c:pt>
                <c:pt idx="4">
                  <c:v>32.893689596361568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2.7777777777777781</c:v>
                </c:pt>
                <c:pt idx="1">
                  <c:v>11.337868480725625</c:v>
                </c:pt>
                <c:pt idx="2">
                  <c:v>0</c:v>
                </c:pt>
                <c:pt idx="3">
                  <c:v>17.006802721088437</c:v>
                </c:pt>
                <c:pt idx="4">
                  <c:v>31.122448979591837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1.6465959917410018</c:v>
                </c:pt>
                <c:pt idx="1">
                  <c:v>11.595284677855835</c:v>
                </c:pt>
                <c:pt idx="2">
                  <c:v>0</c:v>
                </c:pt>
                <c:pt idx="3">
                  <c:v>17.392927016783752</c:v>
                </c:pt>
                <c:pt idx="4">
                  <c:v>30.634807686380586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32.893689596361568</c:v>
                </c:pt>
                <c:pt idx="2">
                  <c:v>31.122448979591837</c:v>
                </c:pt>
                <c:pt idx="3">
                  <c:v>30.634807686380586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0.15337906007201058</c:v>
                </c:pt>
                <c:pt idx="2">
                  <c:v>1.2583993197278915</c:v>
                </c:pt>
                <c:pt idx="3">
                  <c:v>0.836934014941764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33.047068656433581</c:v>
                </c:pt>
                <c:pt idx="2">
                  <c:v>32.38084829931973</c:v>
                </c:pt>
                <c:pt idx="3">
                  <c:v>31.471741701322351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M20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4.4290199966947617</v>
      </c>
      <c r="I4" s="7">
        <v>11.568335812262436</v>
      </c>
      <c r="J4" s="7">
        <v>0</v>
      </c>
      <c r="K4" s="7">
        <v>17.352503718393653</v>
      </c>
      <c r="L4" s="7">
        <f>SUM(H4:K4)</f>
        <v>33.349859527350851</v>
      </c>
      <c r="M4" s="7">
        <v>9.9000000000000005E-2</v>
      </c>
      <c r="N4" s="7">
        <f>SUM(L4,M4)</f>
        <v>33.448859527350848</v>
      </c>
      <c r="O4" s="7">
        <v>6.0510000000000002</v>
      </c>
      <c r="P4" s="11">
        <f>N4*O4/1000</f>
        <v>0.202399049</v>
      </c>
      <c r="Q4" s="11">
        <f>P4/O4*1000</f>
        <v>33.448859527350848</v>
      </c>
      <c r="R4" s="24">
        <f>SUM(P4:P9,P11:P13)/SUM(O4:O9,O11:O13)*1000</f>
        <v>33.047068656433581</v>
      </c>
      <c r="T4" s="10" t="s">
        <v>52</v>
      </c>
      <c r="U4" s="11">
        <f>SUM(H4*$O$4,H5*$O$5,H6*$O$6,H7*$O$7,H8*$O$8,H9*$O$9,H11*$O$11,H12*$O$12,H13*$O$13)/1000</f>
        <v>0.21080000000000002</v>
      </c>
      <c r="V4" s="11">
        <f>SUM(I4*$O$4,I5*$O$5,I6*$O$6,I7*$O$7,I8*$O$8,I9*$O$9,I11*$O$11,I12*$O$12,I13*$O$13)/1000</f>
        <v>0.61</v>
      </c>
      <c r="W4" s="11">
        <f t="shared" ref="W4:Z4" si="0">SUM(J4*$O$4,J5*$O$5,J6*$O$6,J7*$O$7,J8*$O$8,J9*$O$9,J11*$O$11,J12*$O$12,J13*$O$13)/1000</f>
        <v>0</v>
      </c>
      <c r="X4" s="11">
        <f t="shared" si="0"/>
        <v>0.91500000000000004</v>
      </c>
      <c r="Y4" s="11">
        <f>SUM(U4:X4)</f>
        <v>1.7358</v>
      </c>
      <c r="Z4" s="11">
        <f t="shared" si="0"/>
        <v>8.0938129999999983E-3</v>
      </c>
      <c r="AA4" s="11">
        <f>SUM(O4:O9,O11:O13)</f>
        <v>52.77</v>
      </c>
      <c r="AB4" s="11">
        <f>SUM(Y4:Z4)</f>
        <v>1.7438938129999999</v>
      </c>
      <c r="AC4" s="11">
        <f>AB4/AA4*1000</f>
        <v>33.047068656433574</v>
      </c>
    </row>
    <row r="5" spans="6:29" x14ac:dyDescent="0.3">
      <c r="F5" s="15"/>
      <c r="G5" s="9">
        <v>2</v>
      </c>
      <c r="H5" s="7">
        <v>3.1982942430703627</v>
      </c>
      <c r="I5" s="7">
        <v>11.481056257175661</v>
      </c>
      <c r="J5" s="7">
        <v>0</v>
      </c>
      <c r="K5" s="7">
        <v>17.221584385763492</v>
      </c>
      <c r="L5" s="7">
        <f t="shared" ref="L5:L13" si="1">SUM(H5:K5)</f>
        <v>31.900934886009516</v>
      </c>
      <c r="M5" s="7">
        <v>0.13100000000000001</v>
      </c>
      <c r="N5" s="7">
        <f t="shared" ref="N5:N37" si="2">SUM(L5,M5)</f>
        <v>32.031934886009516</v>
      </c>
      <c r="O5" s="7">
        <v>6.0970000000000004</v>
      </c>
      <c r="P5" s="11">
        <f t="shared" ref="P5:P37" si="3">N5*O5/1000</f>
        <v>0.19529870700000004</v>
      </c>
      <c r="Q5" s="11">
        <f t="shared" ref="Q5:Q37" si="4">P5/O5*1000</f>
        <v>32.031934886009523</v>
      </c>
      <c r="R5" s="24"/>
      <c r="T5" s="10" t="s">
        <v>49</v>
      </c>
      <c r="U5" s="11">
        <f>SUM(H16*$O$16,H17*$O$17,H18*$O$18,H19*$O$19,H20*$O$20,H23*$O$23,H24*$O$24,H25*$O$25)/1000</f>
        <v>2.4500000000000001E-2</v>
      </c>
      <c r="V5" s="11">
        <f t="shared" ref="V5:Z5" si="5">SUM(I16*$O$16,I17*$O$17,I18*$O$18,I19*$O$19,I20*$O$20,I23*$O$23,I24*$O$24,I25*$O$25)/1000</f>
        <v>0.1</v>
      </c>
      <c r="W5" s="11">
        <f t="shared" si="5"/>
        <v>0</v>
      </c>
      <c r="X5" s="11">
        <f t="shared" si="5"/>
        <v>0.15</v>
      </c>
      <c r="Y5" s="11">
        <f t="shared" ref="Y5:Y6" si="6">SUM(U5:X5)</f>
        <v>0.27449999999999997</v>
      </c>
      <c r="Z5" s="11">
        <f t="shared" si="5"/>
        <v>1.1099082000000001E-2</v>
      </c>
      <c r="AA5" s="11">
        <f>SUM(O16:O20,O23:O25)</f>
        <v>8.8199999999999985</v>
      </c>
      <c r="AB5" s="11">
        <f t="shared" ref="AB5:AB6" si="7">SUM(Y5:Z5)</f>
        <v>0.28559908199999995</v>
      </c>
      <c r="AC5" s="11">
        <f t="shared" ref="AC5:AC6" si="8">AB5/AA5*1000</f>
        <v>32.380848299319723</v>
      </c>
    </row>
    <row r="6" spans="6:29" x14ac:dyDescent="0.3">
      <c r="F6" s="15"/>
      <c r="G6" s="9">
        <v>3</v>
      </c>
      <c r="H6" s="7">
        <v>4.5671887881286066</v>
      </c>
      <c r="I6" s="7">
        <v>11.541632316570487</v>
      </c>
      <c r="J6" s="7">
        <v>0</v>
      </c>
      <c r="K6" s="7">
        <v>17.312448474855731</v>
      </c>
      <c r="L6" s="7">
        <f t="shared" si="1"/>
        <v>33.421269579554824</v>
      </c>
      <c r="M6" s="7">
        <v>0.14799999999999999</v>
      </c>
      <c r="N6" s="7">
        <f t="shared" si="2"/>
        <v>33.569269579554827</v>
      </c>
      <c r="O6" s="7">
        <v>6.0650000000000004</v>
      </c>
      <c r="P6" s="11">
        <f t="shared" si="3"/>
        <v>0.20359762000000003</v>
      </c>
      <c r="Q6" s="11">
        <f t="shared" si="4"/>
        <v>33.569269579554827</v>
      </c>
      <c r="R6" s="24"/>
      <c r="T6" s="10" t="s">
        <v>53</v>
      </c>
      <c r="U6" s="11">
        <f>SUM(H28*$O$28,H29*$O$29,H30*$O$30,H31*$O$31,H32*$O$32,H33*$O$33,H34*$O$34,H35*$O$35,H36*$O$36,H37*$O$37)/1000</f>
        <v>8.5163261969638013E-2</v>
      </c>
      <c r="V6" s="11">
        <f t="shared" ref="V6:Z6" si="9">SUM(I28*$O$28,I29*$O$29,I30*$O$30,I31*$O$31,I32*$O$32,I33*$O$33,I34*$O$34,I35*$O$35,I36*$O$36,I37*$O$37)/1000</f>
        <v>0.59971739976644611</v>
      </c>
      <c r="W6" s="11">
        <f t="shared" si="9"/>
        <v>0</v>
      </c>
      <c r="X6" s="11">
        <f t="shared" si="9"/>
        <v>0.89957609964966911</v>
      </c>
      <c r="Y6" s="11">
        <f t="shared" si="6"/>
        <v>1.5844567613857532</v>
      </c>
      <c r="Z6" s="11">
        <f t="shared" si="9"/>
        <v>4.3286896799999995E-2</v>
      </c>
      <c r="AA6" s="11">
        <f>SUM(O28:O37)</f>
        <v>51.720800000000004</v>
      </c>
      <c r="AB6" s="11">
        <f t="shared" si="7"/>
        <v>1.6277436581857532</v>
      </c>
      <c r="AC6" s="11">
        <f t="shared" si="8"/>
        <v>31.471741701322351</v>
      </c>
    </row>
    <row r="7" spans="6:29" x14ac:dyDescent="0.3">
      <c r="F7" s="15"/>
      <c r="G7" s="9">
        <v>4</v>
      </c>
      <c r="H7" s="7">
        <v>4.3492586490939047</v>
      </c>
      <c r="I7" s="7">
        <v>11.532125205930807</v>
      </c>
      <c r="J7" s="7">
        <v>0</v>
      </c>
      <c r="K7" s="7">
        <v>17.298187808896209</v>
      </c>
      <c r="L7" s="7">
        <f t="shared" si="1"/>
        <v>33.179571663920925</v>
      </c>
      <c r="M7" s="7">
        <v>0.247</v>
      </c>
      <c r="N7" s="7">
        <f t="shared" si="2"/>
        <v>33.426571663920924</v>
      </c>
      <c r="O7" s="7">
        <v>6.07</v>
      </c>
      <c r="P7" s="11">
        <f t="shared" si="3"/>
        <v>0.20289929000000001</v>
      </c>
      <c r="Q7" s="11">
        <f t="shared" si="4"/>
        <v>33.426571663920917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4.4291338582677167</v>
      </c>
      <c r="I8" s="7">
        <v>11.482939632545932</v>
      </c>
      <c r="J8" s="7">
        <v>0</v>
      </c>
      <c r="K8" s="7">
        <v>17.224409448818896</v>
      </c>
      <c r="L8" s="7">
        <f t="shared" si="1"/>
        <v>33.136482939632543</v>
      </c>
      <c r="M8" s="7">
        <v>0.13100000000000001</v>
      </c>
      <c r="N8" s="7">
        <f t="shared" si="2"/>
        <v>33.267482939632544</v>
      </c>
      <c r="O8" s="7">
        <v>6.0960000000000001</v>
      </c>
      <c r="P8" s="11">
        <f t="shared" si="3"/>
        <v>0.20279857600000001</v>
      </c>
      <c r="Q8" s="11">
        <f t="shared" si="4"/>
        <v>33.267482939632544</v>
      </c>
      <c r="R8" s="24"/>
    </row>
    <row r="9" spans="6:29" x14ac:dyDescent="0.3">
      <c r="F9" s="15"/>
      <c r="G9" s="9">
        <v>6</v>
      </c>
      <c r="H9" s="8">
        <v>4.5604214685544955</v>
      </c>
      <c r="I9" s="8">
        <v>11.524530786960819</v>
      </c>
      <c r="J9" s="8">
        <v>0</v>
      </c>
      <c r="K9" s="8">
        <v>17.286796180441229</v>
      </c>
      <c r="L9" s="8">
        <f t="shared" si="1"/>
        <v>33.371748435956547</v>
      </c>
      <c r="M9" s="8">
        <v>0.18099999999999999</v>
      </c>
      <c r="N9" s="8">
        <f t="shared" si="2"/>
        <v>33.552748435956545</v>
      </c>
      <c r="O9" s="8">
        <v>6.0739999999999998</v>
      </c>
      <c r="P9" s="12">
        <f t="shared" si="3"/>
        <v>0.20379939400000002</v>
      </c>
      <c r="Q9" s="12">
        <f t="shared" si="4"/>
        <v>33.552748435956545</v>
      </c>
      <c r="R9" s="24"/>
    </row>
    <row r="10" spans="6:29" ht="14.4" customHeight="1" x14ac:dyDescent="0.3">
      <c r="F10" s="15"/>
      <c r="G10" s="9" t="s">
        <v>37</v>
      </c>
      <c r="H10" s="8">
        <v>4.5214521452145204</v>
      </c>
      <c r="I10" s="8">
        <v>11.55115511551155</v>
      </c>
      <c r="J10" s="8">
        <v>0</v>
      </c>
      <c r="K10" s="8">
        <v>17.326732673267326</v>
      </c>
      <c r="L10" s="8">
        <f t="shared" ref="L10" si="10">SUM(H10:K10)</f>
        <v>33.399339933993396</v>
      </c>
      <c r="M10" s="8">
        <v>0.18099999999999999</v>
      </c>
      <c r="N10" s="8">
        <f>SUM(L10,M10)</f>
        <v>33.580339933993393</v>
      </c>
      <c r="O10" s="8">
        <v>6.06</v>
      </c>
      <c r="P10" s="12">
        <f t="shared" ref="P10" si="11">N10*O10/1000</f>
        <v>0.20349685999999995</v>
      </c>
      <c r="Q10" s="12">
        <f t="shared" ref="Q10" si="12">P10/O10*1000</f>
        <v>33.580339933993393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4.6962233169129721</v>
      </c>
      <c r="I11" s="8">
        <v>11.494252873563219</v>
      </c>
      <c r="J11" s="8">
        <v>0</v>
      </c>
      <c r="K11" s="8">
        <v>17.241379310344829</v>
      </c>
      <c r="L11" s="8">
        <f t="shared" si="1"/>
        <v>33.431855500821015</v>
      </c>
      <c r="M11" s="8">
        <v>0.19700000000000001</v>
      </c>
      <c r="N11" s="8">
        <f t="shared" si="2"/>
        <v>33.628855500821018</v>
      </c>
      <c r="O11" s="8">
        <v>6.09</v>
      </c>
      <c r="P11" s="12">
        <f t="shared" si="3"/>
        <v>0.20479972999999999</v>
      </c>
      <c r="Q11" s="12">
        <f t="shared" si="4"/>
        <v>33.628855500821018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5.4500616522811338</v>
      </c>
      <c r="I12" s="8">
        <v>12.330456226880393</v>
      </c>
      <c r="J12" s="8">
        <v>0</v>
      </c>
      <c r="K12" s="8">
        <v>18.49568434032059</v>
      </c>
      <c r="L12" s="8">
        <f t="shared" si="1"/>
        <v>36.276202219482116</v>
      </c>
      <c r="M12" s="8">
        <v>0.17299999999999999</v>
      </c>
      <c r="N12" s="8">
        <f t="shared" si="2"/>
        <v>36.449202219482117</v>
      </c>
      <c r="O12" s="8">
        <v>4.0549999999999997</v>
      </c>
      <c r="P12" s="12">
        <f t="shared" si="3"/>
        <v>0.14780151499999997</v>
      </c>
      <c r="Q12" s="12">
        <f t="shared" si="4"/>
        <v>36.44920221948211</v>
      </c>
      <c r="R12" s="24"/>
      <c r="T12" s="10" t="s">
        <v>52</v>
      </c>
      <c r="U12" s="11">
        <f>U4</f>
        <v>0.21080000000000002</v>
      </c>
      <c r="V12" s="11">
        <f t="shared" ref="V12:AC12" si="13">V4</f>
        <v>0.61</v>
      </c>
      <c r="W12" s="11">
        <f t="shared" si="13"/>
        <v>0</v>
      </c>
      <c r="X12" s="11">
        <f t="shared" si="13"/>
        <v>0.91500000000000004</v>
      </c>
      <c r="Y12" s="11">
        <f t="shared" si="13"/>
        <v>1.7358</v>
      </c>
      <c r="Z12" s="11">
        <f t="shared" si="13"/>
        <v>8.0938129999999983E-3</v>
      </c>
      <c r="AA12" s="11">
        <f t="shared" si="13"/>
        <v>52.77</v>
      </c>
      <c r="AB12" s="11">
        <f t="shared" si="13"/>
        <v>1.7438938129999999</v>
      </c>
      <c r="AC12" s="11">
        <f t="shared" si="13"/>
        <v>33.047068656433574</v>
      </c>
    </row>
    <row r="13" spans="6:29" x14ac:dyDescent="0.3">
      <c r="F13" s="15"/>
      <c r="G13" s="9">
        <v>10</v>
      </c>
      <c r="H13" s="8">
        <v>0.810110174983798</v>
      </c>
      <c r="I13" s="8">
        <v>11.341542449773172</v>
      </c>
      <c r="J13" s="8">
        <v>0</v>
      </c>
      <c r="K13" s="8">
        <v>17.012313674659758</v>
      </c>
      <c r="L13" s="8">
        <f t="shared" si="1"/>
        <v>29.163966299416728</v>
      </c>
      <c r="M13" s="8">
        <v>8.1000000000000003E-2</v>
      </c>
      <c r="N13" s="8">
        <f t="shared" si="2"/>
        <v>29.244966299416728</v>
      </c>
      <c r="O13" s="8">
        <v>6.1719999999999997</v>
      </c>
      <c r="P13" s="12">
        <f t="shared" si="3"/>
        <v>0.18049993200000003</v>
      </c>
      <c r="Q13" s="12">
        <f t="shared" si="4"/>
        <v>29.244966299416728</v>
      </c>
      <c r="R13" s="24"/>
      <c r="T13" s="10" t="s">
        <v>49</v>
      </c>
      <c r="U13" s="11">
        <f t="shared" ref="U13:AC13" si="14">U5</f>
        <v>2.4500000000000001E-2</v>
      </c>
      <c r="V13" s="11">
        <f t="shared" si="14"/>
        <v>0.1</v>
      </c>
      <c r="W13" s="11">
        <f t="shared" si="14"/>
        <v>0</v>
      </c>
      <c r="X13" s="11">
        <f t="shared" si="14"/>
        <v>0.15</v>
      </c>
      <c r="Y13" s="11">
        <f t="shared" si="14"/>
        <v>0.27449999999999997</v>
      </c>
      <c r="Z13" s="11">
        <f t="shared" si="14"/>
        <v>1.1099082000000001E-2</v>
      </c>
      <c r="AA13" s="11">
        <f t="shared" si="14"/>
        <v>8.8199999999999985</v>
      </c>
      <c r="AB13" s="11">
        <f t="shared" si="14"/>
        <v>0.28559908199999995</v>
      </c>
      <c r="AC13" s="11">
        <f t="shared" si="14"/>
        <v>32.380848299319723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8.5163261969638013E-2</v>
      </c>
      <c r="V14" s="11">
        <f t="shared" si="15"/>
        <v>0.59971739976644611</v>
      </c>
      <c r="W14" s="11">
        <f t="shared" si="15"/>
        <v>0</v>
      </c>
      <c r="X14" s="11">
        <f t="shared" si="15"/>
        <v>0.89957609964966911</v>
      </c>
      <c r="Y14" s="11">
        <f t="shared" si="15"/>
        <v>1.5844567613857532</v>
      </c>
      <c r="Z14" s="11">
        <f t="shared" si="15"/>
        <v>4.3286896799999995E-2</v>
      </c>
      <c r="AA14" s="11">
        <f t="shared" si="15"/>
        <v>51.720800000000004</v>
      </c>
      <c r="AB14" s="11">
        <f t="shared" si="15"/>
        <v>1.6277436581857532</v>
      </c>
      <c r="AC14" s="11">
        <f t="shared" si="15"/>
        <v>31.471741701322351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1.4111006585136407</v>
      </c>
      <c r="I16" s="7">
        <v>18.814675446848543</v>
      </c>
      <c r="J16" s="7">
        <v>0</v>
      </c>
      <c r="K16" s="7">
        <v>28.222013170272813</v>
      </c>
      <c r="L16" s="7">
        <f>SUM(H16:K16)</f>
        <v>48.447789275634996</v>
      </c>
      <c r="M16" s="7">
        <v>0.753</v>
      </c>
      <c r="N16" s="7">
        <f t="shared" si="2"/>
        <v>49.200789275634996</v>
      </c>
      <c r="O16" s="7">
        <v>1.0629999999999999</v>
      </c>
      <c r="P16" s="11">
        <f t="shared" si="3"/>
        <v>5.2300438999999997E-2</v>
      </c>
      <c r="Q16" s="11">
        <f t="shared" si="4"/>
        <v>49.200789275634996</v>
      </c>
      <c r="R16" s="24">
        <f>SUM(P16:P20,P23:P25)*1000/SUM(O16:O20,O23:O25)</f>
        <v>32.380848299319737</v>
      </c>
    </row>
    <row r="17" spans="6:28" ht="14.4" customHeight="1" x14ac:dyDescent="0.3">
      <c r="F17" s="15"/>
      <c r="G17" s="9">
        <v>2</v>
      </c>
      <c r="H17" s="7">
        <v>3.5103510351035103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26.012601260126011</v>
      </c>
      <c r="M17" s="7">
        <v>2.0699999999999998</v>
      </c>
      <c r="N17" s="7">
        <f t="shared" si="2"/>
        <v>28.082601260126012</v>
      </c>
      <c r="O17" s="7">
        <v>1.111</v>
      </c>
      <c r="P17" s="11">
        <f t="shared" si="3"/>
        <v>3.1199769999999998E-2</v>
      </c>
      <c r="Q17" s="11">
        <f t="shared" si="4"/>
        <v>28.082601260126008</v>
      </c>
      <c r="R17" s="24"/>
    </row>
    <row r="18" spans="6:28" x14ac:dyDescent="0.3">
      <c r="F18" s="15"/>
      <c r="G18" s="9">
        <v>3</v>
      </c>
      <c r="H18" s="7">
        <v>3.4203420342034203</v>
      </c>
      <c r="I18" s="7">
        <v>9.0009000900090008</v>
      </c>
      <c r="J18" s="7">
        <v>0</v>
      </c>
      <c r="K18" s="7">
        <v>13.501350135013501</v>
      </c>
      <c r="L18" s="7">
        <f t="shared" si="16"/>
        <v>25.922592259225922</v>
      </c>
      <c r="M18" s="7">
        <v>2.7</v>
      </c>
      <c r="N18" s="7">
        <f t="shared" si="2"/>
        <v>28.622592259225922</v>
      </c>
      <c r="O18" s="7">
        <v>1.111</v>
      </c>
      <c r="P18" s="11">
        <f t="shared" si="3"/>
        <v>3.17997E-2</v>
      </c>
      <c r="Q18" s="11">
        <f t="shared" si="4"/>
        <v>28.622592259225925</v>
      </c>
      <c r="R18" s="24"/>
    </row>
    <row r="19" spans="6:28" ht="25.2" customHeight="1" x14ac:dyDescent="0.3">
      <c r="F19" s="15"/>
      <c r="G19" s="9">
        <v>4</v>
      </c>
      <c r="H19" s="7">
        <v>3.5103510351035103</v>
      </c>
      <c r="I19" s="7">
        <v>9.0009000900090008</v>
      </c>
      <c r="J19" s="7">
        <v>0</v>
      </c>
      <c r="K19" s="7">
        <v>13.501350135013501</v>
      </c>
      <c r="L19" s="7">
        <f t="shared" si="16"/>
        <v>26.012601260126011</v>
      </c>
      <c r="M19" s="7">
        <v>2.16</v>
      </c>
      <c r="N19" s="7">
        <f>SUM(L19,M19)</f>
        <v>28.172601260126012</v>
      </c>
      <c r="O19" s="7">
        <v>1.111</v>
      </c>
      <c r="P19" s="11">
        <f>N19*O19/1000</f>
        <v>3.1299759999999996E-2</v>
      </c>
      <c r="Q19" s="11">
        <f t="shared" si="4"/>
        <v>28.172601260126008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0.90009000900090008</v>
      </c>
      <c r="I20" s="7">
        <v>9.0009000900090008</v>
      </c>
      <c r="J20" s="7">
        <v>0</v>
      </c>
      <c r="K20" s="7">
        <v>13.501350135013501</v>
      </c>
      <c r="L20" s="7">
        <f t="shared" si="16"/>
        <v>23.402340234023402</v>
      </c>
      <c r="M20" s="7">
        <v>0.72</v>
      </c>
      <c r="N20" s="7">
        <f t="shared" si="2"/>
        <v>24.122340234023401</v>
      </c>
      <c r="O20" s="7">
        <v>1.111</v>
      </c>
      <c r="P20" s="11">
        <f t="shared" si="3"/>
        <v>2.6799919999999998E-2</v>
      </c>
      <c r="Q20" s="11">
        <f t="shared" si="4"/>
        <v>24.122340234023401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3.9603960396039608</v>
      </c>
      <c r="I21" s="8">
        <v>9.0009000900090008</v>
      </c>
      <c r="J21" s="8">
        <v>0</v>
      </c>
      <c r="K21" s="8">
        <v>13.501350135013501</v>
      </c>
      <c r="L21" s="8">
        <f t="shared" si="16"/>
        <v>26.462646264626464</v>
      </c>
      <c r="M21" s="7">
        <v>3.06</v>
      </c>
      <c r="N21" s="8">
        <f t="shared" ref="N21:N22" si="17">SUM(L21,M21)</f>
        <v>29.522646264626463</v>
      </c>
      <c r="O21" s="7">
        <v>1.111</v>
      </c>
      <c r="P21" s="12">
        <f t="shared" ref="P21:P22" si="18">N21*O21/1000</f>
        <v>3.2799660000000001E-2</v>
      </c>
      <c r="Q21" s="12">
        <f t="shared" ref="Q21:Q22" si="19">P21/O21*1000</f>
        <v>29.522646264626463</v>
      </c>
      <c r="R21" s="24"/>
      <c r="T21" s="14" t="s">
        <v>52</v>
      </c>
      <c r="U21" s="11">
        <f>U4*1000/$AA$4</f>
        <v>3.9946939548986165</v>
      </c>
      <c r="V21" s="11">
        <f t="shared" ref="V21:Z21" si="20">V4*1000/$AA$4</f>
        <v>11.559598256585181</v>
      </c>
      <c r="W21" s="11">
        <f t="shared" si="20"/>
        <v>0</v>
      </c>
      <c r="X21" s="11">
        <f t="shared" si="20"/>
        <v>17.33939738487777</v>
      </c>
      <c r="Y21" s="11">
        <f t="shared" si="20"/>
        <v>32.893689596361568</v>
      </c>
      <c r="Z21" s="11">
        <f t="shared" si="20"/>
        <v>0.15337906007201058</v>
      </c>
      <c r="AA21" s="11">
        <f>SUM(Y21:Z21)</f>
        <v>33.047068656433581</v>
      </c>
      <c r="AB21" s="11">
        <v>1</v>
      </c>
    </row>
    <row r="22" spans="6:28" x14ac:dyDescent="0.3">
      <c r="F22" s="15"/>
      <c r="G22" s="9">
        <v>7</v>
      </c>
      <c r="H22" s="8">
        <v>0.90009000900090008</v>
      </c>
      <c r="I22" s="8">
        <v>9.0009000900090008</v>
      </c>
      <c r="J22" s="8">
        <v>0</v>
      </c>
      <c r="K22" s="8">
        <v>13.501350135013501</v>
      </c>
      <c r="L22" s="8">
        <f t="shared" si="16"/>
        <v>23.402340234023402</v>
      </c>
      <c r="M22" s="8">
        <v>0.45</v>
      </c>
      <c r="N22" s="8">
        <f t="shared" si="17"/>
        <v>23.852340234023401</v>
      </c>
      <c r="O22" s="7">
        <v>1.111</v>
      </c>
      <c r="P22" s="12">
        <f t="shared" si="18"/>
        <v>2.6499949999999998E-2</v>
      </c>
      <c r="Q22" s="12">
        <f t="shared" si="19"/>
        <v>23.852340234023401</v>
      </c>
      <c r="R22" s="24"/>
      <c r="T22" s="10" t="s">
        <v>49</v>
      </c>
      <c r="U22" s="11">
        <f>U5*1000/$AA$5</f>
        <v>2.7777777777777781</v>
      </c>
      <c r="V22" s="11">
        <f t="shared" ref="V22:Z22" si="21">V5*1000/$AA$5</f>
        <v>11.337868480725625</v>
      </c>
      <c r="W22" s="11">
        <f t="shared" si="21"/>
        <v>0</v>
      </c>
      <c r="X22" s="11">
        <f t="shared" si="21"/>
        <v>17.006802721088437</v>
      </c>
      <c r="Y22" s="11">
        <f t="shared" si="21"/>
        <v>31.122448979591837</v>
      </c>
      <c r="Z22" s="11">
        <f t="shared" si="21"/>
        <v>1.2583993197278915</v>
      </c>
      <c r="AA22" s="11">
        <f t="shared" ref="AA22:AA23" si="22">SUM(Y22:Z22)</f>
        <v>32.38084829931973</v>
      </c>
      <c r="AB22" s="11">
        <v>1</v>
      </c>
    </row>
    <row r="23" spans="6:28" x14ac:dyDescent="0.3">
      <c r="F23" s="15"/>
      <c r="G23" s="9" t="s">
        <v>48</v>
      </c>
      <c r="H23" s="8">
        <v>5.3105310531053105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27.812781278127815</v>
      </c>
      <c r="M23" s="8">
        <v>1.44</v>
      </c>
      <c r="N23" s="8">
        <f t="shared" si="2"/>
        <v>29.252781278127816</v>
      </c>
      <c r="O23" s="8">
        <v>1.111</v>
      </c>
      <c r="P23" s="12">
        <f t="shared" si="3"/>
        <v>3.2499840000000009E-2</v>
      </c>
      <c r="Q23" s="12">
        <f t="shared" si="4"/>
        <v>29.25278127812782</v>
      </c>
      <c r="R23" s="24"/>
      <c r="T23" s="10" t="s">
        <v>53</v>
      </c>
      <c r="U23" s="11">
        <f>U6*1000/$AA$6</f>
        <v>1.6465959917410018</v>
      </c>
      <c r="V23" s="11">
        <f t="shared" ref="V23:Z23" si="24">V6*1000/$AA$6</f>
        <v>11.595284677855835</v>
      </c>
      <c r="W23" s="11">
        <f t="shared" si="24"/>
        <v>0</v>
      </c>
      <c r="X23" s="11">
        <f t="shared" si="24"/>
        <v>17.392927016783752</v>
      </c>
      <c r="Y23" s="11">
        <f t="shared" si="24"/>
        <v>30.634807686380586</v>
      </c>
      <c r="Z23" s="11">
        <f t="shared" si="24"/>
        <v>0.836934014941764</v>
      </c>
      <c r="AA23" s="11">
        <f t="shared" si="22"/>
        <v>31.471741701322351</v>
      </c>
      <c r="AB23" s="11">
        <v>1</v>
      </c>
    </row>
    <row r="24" spans="6:28" x14ac:dyDescent="0.3">
      <c r="F24" s="15"/>
      <c r="G24" s="9">
        <v>9</v>
      </c>
      <c r="H24" s="8">
        <v>0.18001800180018002</v>
      </c>
      <c r="I24" s="8">
        <v>9.0009000900090008</v>
      </c>
      <c r="J24" s="8">
        <v>0</v>
      </c>
      <c r="K24" s="8">
        <v>13.501350135013501</v>
      </c>
      <c r="L24" s="8">
        <f t="shared" si="23"/>
        <v>22.682268226822682</v>
      </c>
      <c r="M24" s="8">
        <v>0</v>
      </c>
      <c r="N24" s="8">
        <f t="shared" si="2"/>
        <v>22.682268226822682</v>
      </c>
      <c r="O24" s="8">
        <v>1.111</v>
      </c>
      <c r="P24" s="12">
        <f t="shared" si="3"/>
        <v>2.52E-2</v>
      </c>
      <c r="Q24" s="12">
        <f t="shared" si="4"/>
        <v>22.682268226822686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3.9413382218148487</v>
      </c>
      <c r="I25" s="8">
        <v>18.331805682859763</v>
      </c>
      <c r="J25" s="8">
        <v>0</v>
      </c>
      <c r="K25" s="8">
        <v>27.497708524289642</v>
      </c>
      <c r="L25" s="8">
        <f t="shared" si="23"/>
        <v>49.770852428964254</v>
      </c>
      <c r="M25" s="8">
        <v>0.183</v>
      </c>
      <c r="N25" s="8">
        <f t="shared" si="2"/>
        <v>49.953852428964254</v>
      </c>
      <c r="O25" s="8">
        <v>1.091</v>
      </c>
      <c r="P25" s="12">
        <f t="shared" si="3"/>
        <v>5.4499653000000002E-2</v>
      </c>
      <c r="Q25" s="12">
        <f t="shared" si="4"/>
        <v>49.953852428964254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2.0668340737879083</v>
      </c>
      <c r="I28" s="7">
        <v>11.589723778249953</v>
      </c>
      <c r="J28" s="7">
        <v>0</v>
      </c>
      <c r="K28" s="7">
        <v>17.384585667374928</v>
      </c>
      <c r="L28" s="7">
        <f>SUM(H28:K28)</f>
        <v>31.041143519412788</v>
      </c>
      <c r="M28" s="7">
        <v>1.236</v>
      </c>
      <c r="N28" s="7">
        <f t="shared" si="2"/>
        <v>32.277143519412789</v>
      </c>
      <c r="O28" s="7">
        <v>5.1769999999999996</v>
      </c>
      <c r="P28" s="11">
        <f t="shared" si="3"/>
        <v>0.16709877200000001</v>
      </c>
      <c r="Q28" s="11">
        <f t="shared" si="4"/>
        <v>32.277143519412789</v>
      </c>
      <c r="R28" s="24">
        <f>SUM(P28:P37)*1000/SUM(O28:O37)</f>
        <v>28.506939068725792</v>
      </c>
    </row>
    <row r="29" spans="6:28" x14ac:dyDescent="0.3">
      <c r="F29" s="15"/>
      <c r="G29" s="9">
        <v>2</v>
      </c>
      <c r="H29" s="7">
        <v>3.1520276763405737</v>
      </c>
      <c r="I29" s="7">
        <v>11.531808571977706</v>
      </c>
      <c r="J29" s="7">
        <v>0</v>
      </c>
      <c r="K29" s="7">
        <v>17.297712857966559</v>
      </c>
      <c r="L29" s="7">
        <f>SUM(H29:K29)</f>
        <v>31.981549106284838</v>
      </c>
      <c r="M29" s="7">
        <v>1.75</v>
      </c>
      <c r="N29" s="7">
        <f t="shared" si="2"/>
        <v>33.731549106284838</v>
      </c>
      <c r="O29" s="7">
        <v>5.2030000000000003</v>
      </c>
      <c r="P29" s="11">
        <f t="shared" si="3"/>
        <v>0.17550525000000003</v>
      </c>
      <c r="Q29" s="11">
        <f t="shared" si="4"/>
        <v>33.731549106284845</v>
      </c>
      <c r="R29" s="24"/>
    </row>
    <row r="30" spans="6:28" x14ac:dyDescent="0.3">
      <c r="F30" s="15"/>
      <c r="G30" s="9">
        <v>3</v>
      </c>
      <c r="H30" s="7">
        <v>1.8715029905460157</v>
      </c>
      <c r="I30" s="7">
        <v>11.576307158016593</v>
      </c>
      <c r="J30" s="7">
        <v>0</v>
      </c>
      <c r="K30" s="7">
        <v>17.364460737024888</v>
      </c>
      <c r="L30" s="7">
        <f>SUM(H30:K30)</f>
        <v>30.812270885587498</v>
      </c>
      <c r="M30" s="7">
        <v>1.0229999999999999</v>
      </c>
      <c r="N30" s="7">
        <f t="shared" si="2"/>
        <v>31.835270885587498</v>
      </c>
      <c r="O30" s="7">
        <v>5.1829999999999998</v>
      </c>
      <c r="P30" s="11">
        <f t="shared" si="3"/>
        <v>0.16500220899999998</v>
      </c>
      <c r="Q30" s="11">
        <f t="shared" si="4"/>
        <v>31.835270885587498</v>
      </c>
      <c r="R30" s="24"/>
    </row>
    <row r="31" spans="6:28" x14ac:dyDescent="0.3">
      <c r="F31" s="15"/>
      <c r="G31" s="9">
        <v>4</v>
      </c>
      <c r="H31" s="7">
        <v>1.0796221322537112</v>
      </c>
      <c r="I31" s="7">
        <v>11.567379988432622</v>
      </c>
      <c r="J31" s="7">
        <v>0</v>
      </c>
      <c r="K31" s="7">
        <v>17.351069982648934</v>
      </c>
      <c r="L31" s="7">
        <f>SUM(H31:K31)</f>
        <v>29.998072103335268</v>
      </c>
      <c r="M31" s="7">
        <v>0.38600000000000001</v>
      </c>
      <c r="N31" s="7">
        <f t="shared" si="2"/>
        <v>30.384072103335267</v>
      </c>
      <c r="O31" s="7">
        <v>5.1870000000000003</v>
      </c>
      <c r="P31" s="11">
        <f t="shared" si="3"/>
        <v>0.15760218200000004</v>
      </c>
      <c r="Q31" s="11">
        <f t="shared" si="4"/>
        <v>30.384072103335267</v>
      </c>
      <c r="R31" s="24"/>
    </row>
    <row r="32" spans="6:28" x14ac:dyDescent="0.3">
      <c r="F32" s="15"/>
      <c r="G32" s="9">
        <v>5</v>
      </c>
      <c r="H32" s="7">
        <v>1.5181004281821717</v>
      </c>
      <c r="I32" s="7">
        <v>11.677695601401322</v>
      </c>
      <c r="J32" s="7">
        <v>0</v>
      </c>
      <c r="K32" s="7">
        <v>17.516543402101984</v>
      </c>
      <c r="L32" s="7">
        <f>SUM(H32:K32)</f>
        <v>30.712339431685479</v>
      </c>
      <c r="M32" s="7">
        <v>0.85599999999999998</v>
      </c>
      <c r="N32" s="7">
        <f t="shared" si="2"/>
        <v>31.56833943168548</v>
      </c>
      <c r="O32" s="7">
        <v>5.1138000000000003</v>
      </c>
      <c r="P32" s="11">
        <f t="shared" si="3"/>
        <v>0.16143417418575323</v>
      </c>
      <c r="Q32" s="11">
        <f t="shared" si="4"/>
        <v>31.56833943168548</v>
      </c>
      <c r="R32" s="24"/>
    </row>
    <row r="33" spans="6:18" x14ac:dyDescent="0.3">
      <c r="F33" s="15"/>
      <c r="G33" s="9">
        <v>6</v>
      </c>
      <c r="H33" s="8">
        <v>1.617873651771957</v>
      </c>
      <c r="I33" s="8">
        <v>11.556240369799692</v>
      </c>
      <c r="J33" s="8">
        <v>0</v>
      </c>
      <c r="K33" s="8">
        <v>17.334360554699536</v>
      </c>
      <c r="L33" s="8">
        <f t="shared" ref="L33:L37" si="25">SUM(H33:K33)</f>
        <v>30.508474576271183</v>
      </c>
      <c r="M33" s="7">
        <v>0.86699999999999999</v>
      </c>
      <c r="N33" s="8">
        <f t="shared" si="2"/>
        <v>31.375474576271184</v>
      </c>
      <c r="O33" s="7">
        <v>5.1920000000000002</v>
      </c>
      <c r="P33" s="12">
        <f t="shared" si="3"/>
        <v>0.162901464</v>
      </c>
      <c r="Q33" s="12">
        <f t="shared" si="4"/>
        <v>31.375474576271184</v>
      </c>
      <c r="R33" s="24"/>
    </row>
    <row r="34" spans="6:18" x14ac:dyDescent="0.3">
      <c r="F34" s="15"/>
      <c r="G34" s="9">
        <v>7</v>
      </c>
      <c r="H34" s="8">
        <v>1.2502404308520869</v>
      </c>
      <c r="I34" s="8">
        <v>11.540680900173111</v>
      </c>
      <c r="J34" s="8">
        <v>0</v>
      </c>
      <c r="K34" s="8">
        <v>17.311021350259665</v>
      </c>
      <c r="L34" s="8">
        <f t="shared" si="25"/>
        <v>30.101942681284861</v>
      </c>
      <c r="M34" s="8">
        <v>0.5</v>
      </c>
      <c r="N34" s="8">
        <f t="shared" si="2"/>
        <v>30.601942681284861</v>
      </c>
      <c r="O34" s="8">
        <v>5.1989999999999998</v>
      </c>
      <c r="P34" s="12">
        <f t="shared" si="3"/>
        <v>0.15909949999999998</v>
      </c>
      <c r="Q34" s="12">
        <f t="shared" si="4"/>
        <v>30.601942681284857</v>
      </c>
      <c r="R34" s="24"/>
    </row>
    <row r="35" spans="6:18" x14ac:dyDescent="0.3">
      <c r="F35" s="15"/>
      <c r="G35" s="9">
        <v>8</v>
      </c>
      <c r="H35" s="8">
        <v>0.75479001354751307</v>
      </c>
      <c r="I35" s="8">
        <v>11.612154054577125</v>
      </c>
      <c r="J35" s="8">
        <v>0</v>
      </c>
      <c r="K35" s="8">
        <v>17.418231081865688</v>
      </c>
      <c r="L35" s="8">
        <f t="shared" si="25"/>
        <v>29.785175149990327</v>
      </c>
      <c r="M35" s="8">
        <v>0.252</v>
      </c>
      <c r="N35" s="8">
        <v>0.36</v>
      </c>
      <c r="O35" s="8">
        <v>5.1669999999999998</v>
      </c>
      <c r="P35" s="12">
        <f t="shared" si="3"/>
        <v>1.8601199999999998E-3</v>
      </c>
      <c r="Q35" s="12">
        <f t="shared" si="4"/>
        <v>0.36</v>
      </c>
      <c r="R35" s="24"/>
    </row>
    <row r="36" spans="6:18" x14ac:dyDescent="0.3">
      <c r="F36" s="15"/>
      <c r="G36" s="9">
        <v>9</v>
      </c>
      <c r="H36" s="8">
        <v>1.3002134678827868</v>
      </c>
      <c r="I36" s="8">
        <v>11.643702697457792</v>
      </c>
      <c r="J36" s="8">
        <v>0</v>
      </c>
      <c r="K36" s="8">
        <v>17.465554046186689</v>
      </c>
      <c r="L36" s="8">
        <f>SUM(H36:K36)</f>
        <v>30.409470211527267</v>
      </c>
      <c r="M36" s="8">
        <v>0.67900000000000005</v>
      </c>
      <c r="N36" s="8">
        <f>SUM(L36,M36)</f>
        <v>31.088470211527266</v>
      </c>
      <c r="O36" s="8">
        <v>5.1529999999999996</v>
      </c>
      <c r="P36" s="8">
        <f>N36*O36/1000</f>
        <v>0.16019888699999998</v>
      </c>
      <c r="Q36" s="8">
        <f>P36/O36*1000</f>
        <v>31.088470211527266</v>
      </c>
      <c r="R36" s="24"/>
    </row>
    <row r="37" spans="6:18" x14ac:dyDescent="0.3">
      <c r="F37" s="15"/>
      <c r="G37" s="9">
        <v>10</v>
      </c>
      <c r="H37" s="8">
        <v>1.8460940536338908</v>
      </c>
      <c r="I37" s="8">
        <v>11.659541391371942</v>
      </c>
      <c r="J37" s="8">
        <v>0</v>
      </c>
      <c r="K37" s="8">
        <v>17.489312087057911</v>
      </c>
      <c r="L37" s="8">
        <f t="shared" si="25"/>
        <v>30.994947532063744</v>
      </c>
      <c r="M37" s="8">
        <v>0.81599999999999995</v>
      </c>
      <c r="N37" s="8">
        <f t="shared" si="2"/>
        <v>31.810947532063743</v>
      </c>
      <c r="O37" s="8">
        <v>5.1459999999999999</v>
      </c>
      <c r="P37" s="12">
        <f t="shared" si="3"/>
        <v>0.16369913600000002</v>
      </c>
      <c r="Q37" s="12">
        <f t="shared" si="4"/>
        <v>31.810947532063746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E59B-E9EA-4E80-B7F9-F909032DA8DF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33.047068656433581</v>
      </c>
      <c r="C2">
        <f>B2*0.000000277778</f>
        <v>9.1797486372468073E-6</v>
      </c>
      <c r="D2">
        <f>C2*0.23314</f>
        <v>2.1401665972877207E-6</v>
      </c>
      <c r="E2">
        <f>C2 * 0.23104</f>
        <v>2.1208891251495023E-6</v>
      </c>
      <c r="F2">
        <f>C2* 0.00072</f>
        <v>6.6094190188177015E-9</v>
      </c>
      <c r="G2">
        <f>C2 * 0.00138</f>
        <v>1.2668053119400593E-8</v>
      </c>
    </row>
    <row r="3" spans="1:7" x14ac:dyDescent="0.3">
      <c r="A3" t="s">
        <v>49</v>
      </c>
      <c r="B3">
        <v>32.38084829931973</v>
      </c>
      <c r="C3">
        <f t="shared" ref="C3:C4" si="0">B3*0.000000277778</f>
        <v>8.9946872788884353E-6</v>
      </c>
      <c r="D3">
        <f t="shared" ref="D3:D4" si="1">C3*0.23314</f>
        <v>2.0970213922000498E-6</v>
      </c>
      <c r="E3">
        <f t="shared" ref="E3:E4" si="2">C3 * 0.23104</f>
        <v>2.0781325489143839E-6</v>
      </c>
      <c r="F3">
        <f t="shared" ref="F3:F4" si="3">C3* 0.00072</f>
        <v>6.4761748407996736E-9</v>
      </c>
      <c r="G3">
        <f t="shared" ref="G3:G4" si="4">C3 * 0.00138</f>
        <v>1.241266844486604E-8</v>
      </c>
    </row>
    <row r="4" spans="1:7" x14ac:dyDescent="0.3">
      <c r="A4" t="s">
        <v>53</v>
      </c>
      <c r="B4">
        <v>31.471741701322351</v>
      </c>
      <c r="C4">
        <f t="shared" si="0"/>
        <v>8.7421574663099196E-6</v>
      </c>
      <c r="D4">
        <f t="shared" si="1"/>
        <v>2.0381465916954947E-6</v>
      </c>
      <c r="E4">
        <f t="shared" si="2"/>
        <v>2.0197880610162439E-6</v>
      </c>
      <c r="F4">
        <f t="shared" si="3"/>
        <v>6.2943533757431429E-9</v>
      </c>
      <c r="G4">
        <f t="shared" si="4"/>
        <v>1.2064177303507689E-8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2021-04-19T09:50:35Z</dcterms:modified>
  <cp:category/>
  <cp:contentStatus/>
</cp:coreProperties>
</file>