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saikia\Desktop\fdas\"/>
    </mc:Choice>
  </mc:AlternateContent>
  <bookViews>
    <workbookView xWindow="0" yWindow="0" windowWidth="28800" windowHeight="12300" activeTab="8"/>
  </bookViews>
  <sheets>
    <sheet name="Normal_Dist" sheetId="1" r:id="rId1"/>
    <sheet name="inverseNorm" sheetId="2" r:id="rId2"/>
    <sheet name="sampling_dist" sheetId="3" r:id="rId3"/>
    <sheet name="CIofmeans_z" sheetId="4" r:id="rId4"/>
    <sheet name="CI_means_t" sheetId="5" r:id="rId5"/>
    <sheet name="CI_proportion" sheetId="6" r:id="rId6"/>
    <sheet name="2-tail-hypo" sheetId="7" r:id="rId7"/>
    <sheet name="1-tail-µ&gt;" sheetId="8" r:id="rId8"/>
    <sheet name="1-tail-µ&lt;" sheetId="9" r:id="rId9"/>
  </sheets>
  <calcPr calcId="162913"/>
</workbook>
</file>

<file path=xl/calcChain.xml><?xml version="1.0" encoding="utf-8"?>
<calcChain xmlns="http://schemas.openxmlformats.org/spreadsheetml/2006/main">
  <c r="B17" i="9" l="1"/>
  <c r="B16" i="9"/>
  <c r="B15" i="9"/>
  <c r="B14" i="9"/>
  <c r="B12" i="9"/>
  <c r="B16" i="8"/>
  <c r="B17" i="8"/>
  <c r="B17" i="7"/>
  <c r="B16" i="7"/>
  <c r="B15" i="8"/>
  <c r="B14" i="8"/>
  <c r="B12" i="8"/>
  <c r="B19" i="9" l="1"/>
  <c r="B19" i="8"/>
  <c r="B19" i="7"/>
  <c r="B12" i="7"/>
  <c r="B14" i="7"/>
  <c r="B15" i="7"/>
  <c r="B8" i="6" l="1"/>
  <c r="B10" i="6"/>
  <c r="C2" i="6" s="1"/>
  <c r="D2" i="6" l="1"/>
  <c r="F2" i="6" s="1"/>
  <c r="B13" i="5"/>
  <c r="B12" i="5"/>
  <c r="C2" i="5" s="1"/>
  <c r="B10" i="5"/>
  <c r="B12" i="4"/>
  <c r="C2" i="4" s="1"/>
  <c r="B10" i="4"/>
  <c r="E2" i="6" l="1"/>
  <c r="C6" i="5"/>
  <c r="D2" i="5"/>
  <c r="E2" i="5" s="1"/>
  <c r="D2" i="4"/>
  <c r="F2" i="4" s="1"/>
  <c r="A6" i="2"/>
  <c r="C2" i="3"/>
  <c r="B10" i="3"/>
  <c r="F2" i="3" s="1"/>
  <c r="G4" i="1"/>
  <c r="H4" i="1" s="1"/>
  <c r="E5" i="2"/>
  <c r="E6" i="2" s="1"/>
  <c r="B2" i="1"/>
  <c r="C2" i="1" s="1"/>
  <c r="D2" i="1"/>
  <c r="E2" i="4" l="1"/>
  <c r="F2" i="5"/>
</calcChain>
</file>

<file path=xl/sharedStrings.xml><?xml version="1.0" encoding="utf-8"?>
<sst xmlns="http://schemas.openxmlformats.org/spreadsheetml/2006/main" count="141" uniqueCount="55">
  <si>
    <t>x</t>
  </si>
  <si>
    <t>p(X&lt;x)</t>
  </si>
  <si>
    <t>mean</t>
  </si>
  <si>
    <t>std dev</t>
  </si>
  <si>
    <t>x1</t>
  </si>
  <si>
    <t>x2</t>
  </si>
  <si>
    <t>p(x1&lt;X&lt;x2)</t>
  </si>
  <si>
    <t>p(X&gt;x)</t>
  </si>
  <si>
    <t>z</t>
  </si>
  <si>
    <t>p(Z&lt;z)</t>
  </si>
  <si>
    <t>p(Z&gt;z)</t>
  </si>
  <si>
    <t>n</t>
  </si>
  <si>
    <t>sample size</t>
  </si>
  <si>
    <t>population mean</t>
  </si>
  <si>
    <t>population std dev</t>
  </si>
  <si>
    <t>observed sample mean</t>
  </si>
  <si>
    <t>std. error of the mean</t>
  </si>
  <si>
    <t>µ</t>
  </si>
  <si>
    <t>σ</t>
  </si>
  <si>
    <t>x_bar</t>
  </si>
  <si>
    <t>σx_bar</t>
  </si>
  <si>
    <t>p(X_bar&lt;x_bar)</t>
  </si>
  <si>
    <t>confidence level</t>
  </si>
  <si>
    <r>
      <t>1-</t>
    </r>
    <r>
      <rPr>
        <sz val="11"/>
        <color theme="1"/>
        <rFont val="Calibri"/>
        <family val="2"/>
      </rPr>
      <t>α</t>
    </r>
  </si>
  <si>
    <t>α/2</t>
  </si>
  <si>
    <t>z_α/2</t>
  </si>
  <si>
    <t>margin_error</t>
  </si>
  <si>
    <t>lcl</t>
  </si>
  <si>
    <t>ucl</t>
  </si>
  <si>
    <t>Area in the tail region</t>
  </si>
  <si>
    <t>P(Z&gt;=z_α/2)</t>
  </si>
  <si>
    <t>sample std dev</t>
  </si>
  <si>
    <t>s</t>
  </si>
  <si>
    <t>sx_bar</t>
  </si>
  <si>
    <t>t_α/2</t>
  </si>
  <si>
    <t>P(t&gt;=t_α/2)</t>
  </si>
  <si>
    <t>deg of freedom</t>
  </si>
  <si>
    <t>standard error</t>
  </si>
  <si>
    <t>observed sample proportion</t>
  </si>
  <si>
    <t>p_hat</t>
  </si>
  <si>
    <t>sp_hat</t>
  </si>
  <si>
    <t>std. error of the sample proportion</t>
  </si>
  <si>
    <t>The population proportion is within lcl and ucl with 1-α confidence</t>
  </si>
  <si>
    <t>significance level</t>
  </si>
  <si>
    <t>α</t>
  </si>
  <si>
    <t>p-value</t>
  </si>
  <si>
    <t>area in rejection region</t>
  </si>
  <si>
    <t>t_score</t>
  </si>
  <si>
    <t>Hypothesised value of population mean</t>
  </si>
  <si>
    <t>µ_0</t>
  </si>
  <si>
    <t>Conclusion</t>
  </si>
  <si>
    <t>0 means reject</t>
  </si>
  <si>
    <t>two tail</t>
  </si>
  <si>
    <t>1 means you fail to reject null hypothesis</t>
  </si>
  <si>
    <t>one 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</si>
</sst>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1" fillId="2" borderId="0" xfId="0" applyFont="1" applyFill="1"/>
    <xf numFmtId="0" fontId="0" fillId="4" borderId="0" xfId="0" applyFill="1"/>
    <xf numFmtId="0" fontId="1" fillId="4" borderId="0" xfId="0" applyFont="1" applyFill="1"/>
    <xf numFmtId="0" fontId="1" fillId="3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70" zoomScaleNormal="170" workbookViewId="0">
      <selection activeCell="C12" sqref="C12"/>
    </sheetView>
  </sheetViews>
  <sheetFormatPr defaultRowHeight="15" x14ac:dyDescent="0.25"/>
  <cols>
    <col min="2" max="3" width="13" bestFit="1" customWidth="1"/>
    <col min="4" max="4" width="14.28515625" customWidth="1"/>
  </cols>
  <sheetData>
    <row r="1" spans="1:8" x14ac:dyDescent="0.25">
      <c r="A1" t="s">
        <v>2</v>
      </c>
      <c r="B1" s="1" t="s">
        <v>1</v>
      </c>
      <c r="C1" s="1" t="s">
        <v>7</v>
      </c>
      <c r="D1" s="1" t="s">
        <v>6</v>
      </c>
    </row>
    <row r="2" spans="1:8" x14ac:dyDescent="0.25">
      <c r="A2">
        <v>220</v>
      </c>
      <c r="B2" s="1">
        <f>_xlfn.NORM.DIST(A6,A2,A4,TRUE)</f>
        <v>1</v>
      </c>
      <c r="C2" s="1">
        <f>1-B2</f>
        <v>0</v>
      </c>
      <c r="D2" s="1">
        <f>_xlfn.NORM.DIST(A10,A2,A4,TRUE)-_xlfn.NORM.DIST(A8,A2,A4,TRUE)</f>
        <v>0</v>
      </c>
    </row>
    <row r="3" spans="1:8" x14ac:dyDescent="0.25">
      <c r="A3" t="s">
        <v>3</v>
      </c>
      <c r="F3" t="s">
        <v>8</v>
      </c>
      <c r="G3" s="1" t="s">
        <v>9</v>
      </c>
      <c r="H3" s="1" t="s">
        <v>10</v>
      </c>
    </row>
    <row r="4" spans="1:8" x14ac:dyDescent="0.25">
      <c r="A4">
        <v>1.5</v>
      </c>
      <c r="F4">
        <v>-2.5</v>
      </c>
      <c r="G4" s="1">
        <f>_xlfn.NORM.S.DIST(F4,TRUE)</f>
        <v>6.2096653257761331E-3</v>
      </c>
      <c r="H4" s="1">
        <f>1-G4</f>
        <v>0.99379033467422384</v>
      </c>
    </row>
    <row r="5" spans="1:8" x14ac:dyDescent="0.25">
      <c r="A5" t="s">
        <v>0</v>
      </c>
    </row>
    <row r="6" spans="1:8" x14ac:dyDescent="0.25">
      <c r="A6">
        <v>585</v>
      </c>
    </row>
    <row r="7" spans="1:8" x14ac:dyDescent="0.25">
      <c r="A7" t="s">
        <v>4</v>
      </c>
    </row>
    <row r="8" spans="1:8" x14ac:dyDescent="0.25">
      <c r="A8">
        <v>400</v>
      </c>
    </row>
    <row r="9" spans="1:8" x14ac:dyDescent="0.25">
      <c r="A9" t="s">
        <v>5</v>
      </c>
    </row>
    <row r="10" spans="1:8" x14ac:dyDescent="0.25">
      <c r="A10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70" zoomScaleNormal="170" workbookViewId="0">
      <selection activeCell="A6" sqref="A6"/>
    </sheetView>
  </sheetViews>
  <sheetFormatPr defaultRowHeight="15" x14ac:dyDescent="0.25"/>
  <sheetData>
    <row r="1" spans="1:5" x14ac:dyDescent="0.25">
      <c r="A1" t="s">
        <v>2</v>
      </c>
      <c r="B1" t="s">
        <v>1</v>
      </c>
    </row>
    <row r="2" spans="1:5" x14ac:dyDescent="0.25">
      <c r="A2">
        <v>100</v>
      </c>
      <c r="B2">
        <v>0.3</v>
      </c>
    </row>
    <row r="3" spans="1:5" x14ac:dyDescent="0.25">
      <c r="A3" t="s">
        <v>3</v>
      </c>
    </row>
    <row r="4" spans="1:5" x14ac:dyDescent="0.25">
      <c r="A4">
        <v>15</v>
      </c>
    </row>
    <row r="5" spans="1:5" x14ac:dyDescent="0.25">
      <c r="A5" s="1" t="s">
        <v>0</v>
      </c>
      <c r="D5" t="s">
        <v>8</v>
      </c>
      <c r="E5">
        <f>_xlfn.NORM.S.INV(B2)</f>
        <v>-0.52440051270804089</v>
      </c>
    </row>
    <row r="6" spans="1:5" x14ac:dyDescent="0.25">
      <c r="A6" s="1">
        <f>_xlfn.NORM.INV(B2,A2,A4)</f>
        <v>92.13399230937938</v>
      </c>
      <c r="D6" t="s">
        <v>0</v>
      </c>
      <c r="E6">
        <f>E5*A4+A2</f>
        <v>92.13399230937938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3" sqref="A3:B10"/>
    </sheetView>
  </sheetViews>
  <sheetFormatPr defaultRowHeight="15" x14ac:dyDescent="0.25"/>
  <cols>
    <col min="1" max="1" width="22" bestFit="1" customWidth="1"/>
    <col min="5" max="5" width="14.5703125" bestFit="1" customWidth="1"/>
  </cols>
  <sheetData>
    <row r="1" spans="1:6" x14ac:dyDescent="0.25">
      <c r="A1" t="s">
        <v>13</v>
      </c>
      <c r="B1" s="2" t="s">
        <v>17</v>
      </c>
      <c r="C1" s="1" t="s">
        <v>21</v>
      </c>
      <c r="E1" t="s">
        <v>21</v>
      </c>
      <c r="F1" t="s">
        <v>19</v>
      </c>
    </row>
    <row r="2" spans="1:6" x14ac:dyDescent="0.25">
      <c r="B2">
        <v>220</v>
      </c>
      <c r="C2" s="1">
        <f>_xlfn.NORM.DIST(B6,B2,B10,TRUE)</f>
        <v>4.2906033319683703E-4</v>
      </c>
      <c r="E2">
        <v>0.25</v>
      </c>
      <c r="F2">
        <f>_xlfn.NORM.INV(E2,B2,B10)</f>
        <v>218.98826537470589</v>
      </c>
    </row>
    <row r="3" spans="1:6" x14ac:dyDescent="0.25">
      <c r="A3" t="s">
        <v>14</v>
      </c>
      <c r="B3" t="s">
        <v>18</v>
      </c>
    </row>
    <row r="4" spans="1:6" x14ac:dyDescent="0.25">
      <c r="B4">
        <v>15</v>
      </c>
    </row>
    <row r="5" spans="1:6" x14ac:dyDescent="0.25">
      <c r="A5" t="s">
        <v>15</v>
      </c>
      <c r="B5" t="s">
        <v>19</v>
      </c>
    </row>
    <row r="6" spans="1:6" x14ac:dyDescent="0.25">
      <c r="B6">
        <v>215</v>
      </c>
    </row>
    <row r="7" spans="1:6" x14ac:dyDescent="0.25">
      <c r="A7" t="s">
        <v>12</v>
      </c>
      <c r="B7" t="s">
        <v>11</v>
      </c>
    </row>
    <row r="8" spans="1:6" x14ac:dyDescent="0.25">
      <c r="B8">
        <v>100</v>
      </c>
    </row>
    <row r="9" spans="1:6" x14ac:dyDescent="0.25">
      <c r="A9" t="s">
        <v>16</v>
      </c>
      <c r="B9" t="s">
        <v>20</v>
      </c>
    </row>
    <row r="10" spans="1:6" x14ac:dyDescent="0.25">
      <c r="B10">
        <f>B4/SQRT(B8)</f>
        <v>1.5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10" sqref="B10"/>
    </sheetView>
  </sheetViews>
  <sheetFormatPr defaultRowHeight="15" x14ac:dyDescent="0.25"/>
  <cols>
    <col min="1" max="1" width="22" bestFit="1" customWidth="1"/>
    <col min="3" max="3" width="12" bestFit="1" customWidth="1"/>
    <col min="4" max="4" width="12.5703125" bestFit="1" customWidth="1"/>
    <col min="5" max="5" width="11" bestFit="1" customWidth="1"/>
    <col min="6" max="6" width="12" bestFit="1" customWidth="1"/>
  </cols>
  <sheetData>
    <row r="1" spans="1:6" x14ac:dyDescent="0.25">
      <c r="A1" s="3" t="s">
        <v>15</v>
      </c>
      <c r="B1" s="3" t="s">
        <v>19</v>
      </c>
      <c r="C1" s="6" t="s">
        <v>25</v>
      </c>
      <c r="D1" s="6" t="s">
        <v>26</v>
      </c>
      <c r="E1" s="4" t="s">
        <v>27</v>
      </c>
      <c r="F1" s="4" t="s">
        <v>28</v>
      </c>
    </row>
    <row r="2" spans="1:6" x14ac:dyDescent="0.25">
      <c r="A2" s="3"/>
      <c r="B2" s="3">
        <v>0.98799999999999999</v>
      </c>
      <c r="C2" s="5">
        <f>_xlfn.NORM.S.INV(1-B12)</f>
        <v>1.9599639845400536</v>
      </c>
      <c r="D2" s="5">
        <f>C2*B10</f>
        <v>4.7232315643581969E-3</v>
      </c>
      <c r="E2" s="1">
        <f>B2-D2</f>
        <v>0.98327676843564182</v>
      </c>
      <c r="F2" s="1">
        <f>B2+D2</f>
        <v>0.99272323156435816</v>
      </c>
    </row>
    <row r="3" spans="1:6" x14ac:dyDescent="0.25">
      <c r="A3" s="3" t="s">
        <v>12</v>
      </c>
      <c r="B3" s="3" t="s">
        <v>11</v>
      </c>
    </row>
    <row r="4" spans="1:6" x14ac:dyDescent="0.25">
      <c r="A4" s="3"/>
      <c r="B4" s="3">
        <v>135</v>
      </c>
    </row>
    <row r="5" spans="1:6" x14ac:dyDescent="0.25">
      <c r="A5" s="3" t="s">
        <v>14</v>
      </c>
      <c r="B5" s="3" t="s">
        <v>18</v>
      </c>
    </row>
    <row r="6" spans="1:6" x14ac:dyDescent="0.25">
      <c r="A6" s="3"/>
      <c r="B6" s="3">
        <v>2.8000000000000001E-2</v>
      </c>
    </row>
    <row r="7" spans="1:6" x14ac:dyDescent="0.25">
      <c r="A7" s="3" t="s">
        <v>22</v>
      </c>
      <c r="B7" s="3" t="s">
        <v>23</v>
      </c>
    </row>
    <row r="8" spans="1:6" x14ac:dyDescent="0.25">
      <c r="A8" s="3"/>
      <c r="B8" s="3">
        <v>0.95</v>
      </c>
    </row>
    <row r="9" spans="1:6" x14ac:dyDescent="0.25">
      <c r="A9" s="5" t="s">
        <v>16</v>
      </c>
      <c r="B9" s="5" t="s">
        <v>20</v>
      </c>
    </row>
    <row r="10" spans="1:6" x14ac:dyDescent="0.25">
      <c r="A10" s="5"/>
      <c r="B10" s="5">
        <f>B6/SQRT(B4)</f>
        <v>2.4098563043068373E-3</v>
      </c>
    </row>
    <row r="11" spans="1:6" x14ac:dyDescent="0.25">
      <c r="A11" s="5" t="s">
        <v>29</v>
      </c>
      <c r="B11" s="6" t="s">
        <v>24</v>
      </c>
    </row>
    <row r="12" spans="1:6" x14ac:dyDescent="0.25">
      <c r="A12" s="5" t="s">
        <v>30</v>
      </c>
      <c r="B12" s="5">
        <f>(1-B8)/2</f>
        <v>2.5000000000000022E-2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20" zoomScaleNormal="120" workbookViewId="0">
      <selection sqref="A1:B13"/>
    </sheetView>
  </sheetViews>
  <sheetFormatPr defaultRowHeight="15" x14ac:dyDescent="0.25"/>
  <cols>
    <col min="1" max="1" width="26.140625" bestFit="1" customWidth="1"/>
    <col min="2" max="3" width="12" bestFit="1" customWidth="1"/>
    <col min="4" max="4" width="12.5703125" bestFit="1" customWidth="1"/>
    <col min="5" max="6" width="12" bestFit="1" customWidth="1"/>
  </cols>
  <sheetData>
    <row r="1" spans="1:6" x14ac:dyDescent="0.25">
      <c r="A1" s="3" t="s">
        <v>15</v>
      </c>
      <c r="B1" s="3" t="s">
        <v>19</v>
      </c>
      <c r="C1" s="6" t="s">
        <v>34</v>
      </c>
      <c r="D1" s="6" t="s">
        <v>26</v>
      </c>
      <c r="E1" s="4" t="s">
        <v>27</v>
      </c>
      <c r="F1" s="4" t="s">
        <v>28</v>
      </c>
    </row>
    <row r="2" spans="1:6" x14ac:dyDescent="0.25">
      <c r="A2" s="3"/>
      <c r="B2" s="3">
        <v>19.920000000000002</v>
      </c>
      <c r="C2" s="5">
        <f>_xlfn.T.INV(1-B12,B13)</f>
        <v>2.1314495455597742</v>
      </c>
      <c r="D2" s="5">
        <f>C2*B10</f>
        <v>3.0533014740143769</v>
      </c>
      <c r="E2" s="1">
        <f>B2-D2</f>
        <v>16.866698525985626</v>
      </c>
      <c r="F2" s="1">
        <f>B2+D2</f>
        <v>22.973301474014377</v>
      </c>
    </row>
    <row r="3" spans="1:6" x14ac:dyDescent="0.25">
      <c r="A3" s="3" t="s">
        <v>12</v>
      </c>
      <c r="B3" s="3" t="s">
        <v>11</v>
      </c>
    </row>
    <row r="4" spans="1:6" x14ac:dyDescent="0.25">
      <c r="A4" s="3"/>
      <c r="B4" s="3">
        <v>16</v>
      </c>
    </row>
    <row r="5" spans="1:6" x14ac:dyDescent="0.25">
      <c r="A5" s="3" t="s">
        <v>31</v>
      </c>
      <c r="B5" s="3" t="s">
        <v>32</v>
      </c>
    </row>
    <row r="6" spans="1:6" x14ac:dyDescent="0.25">
      <c r="A6" s="3"/>
      <c r="B6" s="3">
        <v>5.73</v>
      </c>
      <c r="C6">
        <f>_xlfn.T.INV.2T(B12*2,B13)</f>
        <v>2.1314495455597742</v>
      </c>
    </row>
    <row r="7" spans="1:6" x14ac:dyDescent="0.25">
      <c r="A7" s="3" t="s">
        <v>22</v>
      </c>
      <c r="B7" s="3" t="s">
        <v>23</v>
      </c>
    </row>
    <row r="8" spans="1:6" x14ac:dyDescent="0.25">
      <c r="A8" s="3"/>
      <c r="B8" s="3">
        <v>0.95</v>
      </c>
    </row>
    <row r="9" spans="1:6" x14ac:dyDescent="0.25">
      <c r="A9" s="5" t="s">
        <v>37</v>
      </c>
      <c r="B9" s="5" t="s">
        <v>33</v>
      </c>
    </row>
    <row r="10" spans="1:6" x14ac:dyDescent="0.25">
      <c r="A10" s="5"/>
      <c r="B10" s="5">
        <f>B6/SQRT(B4)</f>
        <v>1.4325000000000001</v>
      </c>
    </row>
    <row r="11" spans="1:6" x14ac:dyDescent="0.25">
      <c r="A11" s="5" t="s">
        <v>29</v>
      </c>
      <c r="B11" s="6" t="s">
        <v>24</v>
      </c>
    </row>
    <row r="12" spans="1:6" x14ac:dyDescent="0.25">
      <c r="A12" s="5" t="s">
        <v>35</v>
      </c>
      <c r="B12" s="5">
        <f>(1-B8)/2</f>
        <v>2.5000000000000022E-2</v>
      </c>
    </row>
    <row r="13" spans="1:6" x14ac:dyDescent="0.25">
      <c r="A13" t="s">
        <v>36</v>
      </c>
      <c r="B13">
        <f>B4-1</f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I7" sqref="I7"/>
    </sheetView>
  </sheetViews>
  <sheetFormatPr defaultRowHeight="15" x14ac:dyDescent="0.25"/>
  <cols>
    <col min="1" max="1" width="32.42578125" bestFit="1" customWidth="1"/>
    <col min="3" max="3" width="12" bestFit="1" customWidth="1"/>
    <col min="4" max="4" width="12.5703125" bestFit="1" customWidth="1"/>
    <col min="5" max="6" width="12" bestFit="1" customWidth="1"/>
  </cols>
  <sheetData>
    <row r="1" spans="1:6" x14ac:dyDescent="0.25">
      <c r="A1" s="3" t="s">
        <v>38</v>
      </c>
      <c r="B1" s="3" t="s">
        <v>39</v>
      </c>
      <c r="C1" s="6" t="s">
        <v>25</v>
      </c>
      <c r="D1" s="6" t="s">
        <v>26</v>
      </c>
      <c r="E1" s="4" t="s">
        <v>27</v>
      </c>
      <c r="F1" s="4" t="s">
        <v>28</v>
      </c>
    </row>
    <row r="2" spans="1:6" x14ac:dyDescent="0.25">
      <c r="A2" s="3"/>
      <c r="B2" s="3">
        <v>0.25</v>
      </c>
      <c r="C2" s="5">
        <f>_xlfn.NORM.S.INV(1-B10)</f>
        <v>1.9599639845400536</v>
      </c>
      <c r="D2" s="5">
        <f>C2*B8</f>
        <v>2.683791215575735E-2</v>
      </c>
      <c r="E2" s="1">
        <f>B2-D2</f>
        <v>0.22316208784424266</v>
      </c>
      <c r="F2" s="1">
        <f>B2+D2</f>
        <v>0.27683791215575737</v>
      </c>
    </row>
    <row r="3" spans="1:6" x14ac:dyDescent="0.25">
      <c r="A3" s="3" t="s">
        <v>12</v>
      </c>
      <c r="B3" s="3" t="s">
        <v>11</v>
      </c>
    </row>
    <row r="4" spans="1:6" x14ac:dyDescent="0.25">
      <c r="A4" s="3"/>
      <c r="B4" s="3">
        <v>1000</v>
      </c>
      <c r="D4" t="s">
        <v>42</v>
      </c>
    </row>
    <row r="5" spans="1:6" x14ac:dyDescent="0.25">
      <c r="A5" s="3" t="s">
        <v>22</v>
      </c>
      <c r="B5" s="3" t="s">
        <v>23</v>
      </c>
    </row>
    <row r="6" spans="1:6" x14ac:dyDescent="0.25">
      <c r="A6" s="3"/>
      <c r="B6" s="3">
        <v>0.95</v>
      </c>
    </row>
    <row r="7" spans="1:6" x14ac:dyDescent="0.25">
      <c r="A7" s="5" t="s">
        <v>41</v>
      </c>
      <c r="B7" s="5" t="s">
        <v>40</v>
      </c>
    </row>
    <row r="8" spans="1:6" x14ac:dyDescent="0.25">
      <c r="A8" s="5"/>
      <c r="B8" s="5">
        <f>SQRT(B2*(1-B2)/B4)</f>
        <v>1.3693063937629153E-2</v>
      </c>
    </row>
    <row r="9" spans="1:6" x14ac:dyDescent="0.25">
      <c r="A9" s="5" t="s">
        <v>29</v>
      </c>
      <c r="B9" s="6" t="s">
        <v>24</v>
      </c>
    </row>
    <row r="10" spans="1:6" x14ac:dyDescent="0.25">
      <c r="A10" s="5" t="s">
        <v>30</v>
      </c>
      <c r="B10" s="5">
        <f>(1-B6)/2</f>
        <v>2.5000000000000022E-2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opLeftCell="A7" zoomScale="230" zoomScaleNormal="230" workbookViewId="0">
      <selection activeCell="B18" sqref="B18"/>
    </sheetView>
  </sheetViews>
  <sheetFormatPr defaultRowHeight="15" x14ac:dyDescent="0.25"/>
  <cols>
    <col min="1" max="1" width="22" bestFit="1" customWidth="1"/>
    <col min="2" max="2" width="12.5703125" bestFit="1" customWidth="1"/>
  </cols>
  <sheetData>
    <row r="1" spans="1:2" x14ac:dyDescent="0.25">
      <c r="A1" s="3" t="s">
        <v>48</v>
      </c>
      <c r="B1" s="3"/>
    </row>
    <row r="2" spans="1:2" ht="16.5" customHeight="1" x14ac:dyDescent="0.25">
      <c r="A2" s="7" t="s">
        <v>49</v>
      </c>
      <c r="B2" s="3">
        <v>203</v>
      </c>
    </row>
    <row r="3" spans="1:2" x14ac:dyDescent="0.25">
      <c r="A3" s="3" t="s">
        <v>15</v>
      </c>
      <c r="B3" s="3" t="s">
        <v>19</v>
      </c>
    </row>
    <row r="4" spans="1:2" x14ac:dyDescent="0.25">
      <c r="A4" s="3"/>
      <c r="B4" s="3">
        <v>200.3</v>
      </c>
    </row>
    <row r="5" spans="1:2" x14ac:dyDescent="0.25">
      <c r="A5" s="3" t="s">
        <v>12</v>
      </c>
      <c r="B5" s="3" t="s">
        <v>11</v>
      </c>
    </row>
    <row r="6" spans="1:2" x14ac:dyDescent="0.25">
      <c r="A6" s="3"/>
      <c r="B6" s="3">
        <v>3310</v>
      </c>
    </row>
    <row r="7" spans="1:2" x14ac:dyDescent="0.25">
      <c r="A7" s="3" t="s">
        <v>31</v>
      </c>
      <c r="B7" s="3" t="s">
        <v>32</v>
      </c>
    </row>
    <row r="8" spans="1:2" x14ac:dyDescent="0.25">
      <c r="A8" s="3"/>
      <c r="B8" s="3">
        <v>36.799999999999997</v>
      </c>
    </row>
    <row r="9" spans="1:2" x14ac:dyDescent="0.25">
      <c r="A9" s="3" t="s">
        <v>43</v>
      </c>
      <c r="B9" s="7" t="s">
        <v>44</v>
      </c>
    </row>
    <row r="10" spans="1:2" x14ac:dyDescent="0.25">
      <c r="A10" s="3"/>
      <c r="B10" s="3">
        <v>0.05</v>
      </c>
    </row>
    <row r="11" spans="1:2" s="8" customFormat="1" x14ac:dyDescent="0.25">
      <c r="A11" s="8" t="s">
        <v>37</v>
      </c>
      <c r="B11" s="8" t="s">
        <v>33</v>
      </c>
    </row>
    <row r="12" spans="1:2" s="8" customFormat="1" x14ac:dyDescent="0.25">
      <c r="B12" s="8">
        <f>B8/SQRT(B6)</f>
        <v>0.63963735949491829</v>
      </c>
    </row>
    <row r="13" spans="1:2" s="8" customFormat="1" x14ac:dyDescent="0.25">
      <c r="A13" s="8" t="s">
        <v>52</v>
      </c>
      <c r="B13" s="8">
        <v>2</v>
      </c>
    </row>
    <row r="14" spans="1:2" s="8" customFormat="1" x14ac:dyDescent="0.25">
      <c r="A14" s="8" t="s">
        <v>46</v>
      </c>
      <c r="B14" s="8">
        <f>B10/B13</f>
        <v>2.5000000000000001E-2</v>
      </c>
    </row>
    <row r="15" spans="1:2" x14ac:dyDescent="0.25">
      <c r="A15" t="s">
        <v>36</v>
      </c>
      <c r="B15">
        <f>B6-1</f>
        <v>3309</v>
      </c>
    </row>
    <row r="16" spans="1:2" x14ac:dyDescent="0.25">
      <c r="A16" s="8" t="s">
        <v>47</v>
      </c>
      <c r="B16">
        <f>ABS((B4-B2)/B12)</f>
        <v>4.2211418078081149</v>
      </c>
    </row>
    <row r="17" spans="1:3" x14ac:dyDescent="0.25">
      <c r="A17" s="8" t="s">
        <v>45</v>
      </c>
      <c r="B17">
        <f>_xlfn.T.DIST.2T(B16,B15)</f>
        <v>2.4960385013697256E-5</v>
      </c>
    </row>
    <row r="19" spans="1:3" x14ac:dyDescent="0.25">
      <c r="A19" s="8" t="s">
        <v>50</v>
      </c>
      <c r="B19">
        <f>IF(B17&lt;B10,0,1)</f>
        <v>0</v>
      </c>
      <c r="C19" t="s">
        <v>51</v>
      </c>
    </row>
    <row r="20" spans="1:3" x14ac:dyDescent="0.25">
      <c r="C20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="180" zoomScaleNormal="180" workbookViewId="0">
      <selection activeCell="B17" sqref="B17"/>
    </sheetView>
  </sheetViews>
  <sheetFormatPr defaultRowHeight="15" x14ac:dyDescent="0.25"/>
  <cols>
    <col min="1" max="1" width="37.140625" bestFit="1" customWidth="1"/>
    <col min="2" max="2" width="12" bestFit="1" customWidth="1"/>
    <col min="3" max="3" width="38.140625" bestFit="1" customWidth="1"/>
  </cols>
  <sheetData>
    <row r="1" spans="1:3" x14ac:dyDescent="0.25">
      <c r="A1" s="3" t="s">
        <v>48</v>
      </c>
      <c r="B1" s="3"/>
    </row>
    <row r="2" spans="1:3" x14ac:dyDescent="0.25">
      <c r="A2" s="7" t="s">
        <v>49</v>
      </c>
      <c r="B2" s="3">
        <v>203</v>
      </c>
    </row>
    <row r="3" spans="1:3" x14ac:dyDescent="0.25">
      <c r="A3" s="3" t="s">
        <v>15</v>
      </c>
      <c r="B3" s="3" t="s">
        <v>19</v>
      </c>
    </row>
    <row r="4" spans="1:3" x14ac:dyDescent="0.25">
      <c r="A4" s="3"/>
      <c r="B4" s="3">
        <v>200.3</v>
      </c>
    </row>
    <row r="5" spans="1:3" x14ac:dyDescent="0.25">
      <c r="A5" s="3" t="s">
        <v>12</v>
      </c>
      <c r="B5" s="3" t="s">
        <v>11</v>
      </c>
    </row>
    <row r="6" spans="1:3" x14ac:dyDescent="0.25">
      <c r="A6" s="3"/>
      <c r="B6" s="3">
        <v>3310</v>
      </c>
    </row>
    <row r="7" spans="1:3" x14ac:dyDescent="0.25">
      <c r="A7" s="3" t="s">
        <v>31</v>
      </c>
      <c r="B7" s="3" t="s">
        <v>32</v>
      </c>
    </row>
    <row r="8" spans="1:3" x14ac:dyDescent="0.25">
      <c r="A8" s="3"/>
      <c r="B8" s="3">
        <v>36.799999999999997</v>
      </c>
    </row>
    <row r="9" spans="1:3" x14ac:dyDescent="0.25">
      <c r="A9" s="3" t="s">
        <v>43</v>
      </c>
      <c r="B9" s="7" t="s">
        <v>44</v>
      </c>
    </row>
    <row r="10" spans="1:3" x14ac:dyDescent="0.25">
      <c r="A10" s="3"/>
      <c r="B10" s="3">
        <v>0.05</v>
      </c>
    </row>
    <row r="11" spans="1:3" x14ac:dyDescent="0.25">
      <c r="A11" s="8" t="s">
        <v>37</v>
      </c>
      <c r="B11" s="8" t="s">
        <v>33</v>
      </c>
      <c r="C11" s="8"/>
    </row>
    <row r="12" spans="1:3" x14ac:dyDescent="0.25">
      <c r="A12" s="8"/>
      <c r="B12" s="8">
        <f>B8/SQRT(B6)</f>
        <v>0.63963735949491829</v>
      </c>
      <c r="C12" s="8"/>
    </row>
    <row r="13" spans="1:3" x14ac:dyDescent="0.25">
      <c r="A13" s="8" t="s">
        <v>54</v>
      </c>
      <c r="B13" s="8">
        <v>1</v>
      </c>
      <c r="C13" s="8"/>
    </row>
    <row r="14" spans="1:3" x14ac:dyDescent="0.25">
      <c r="A14" s="8" t="s">
        <v>46</v>
      </c>
      <c r="B14" s="8">
        <f>B10/B13</f>
        <v>0.05</v>
      </c>
      <c r="C14" s="8"/>
    </row>
    <row r="15" spans="1:3" x14ac:dyDescent="0.25">
      <c r="A15" t="s">
        <v>36</v>
      </c>
      <c r="B15">
        <f>B6-1</f>
        <v>3309</v>
      </c>
    </row>
    <row r="16" spans="1:3" x14ac:dyDescent="0.25">
      <c r="A16" s="8" t="s">
        <v>47</v>
      </c>
      <c r="B16">
        <f>(B4-B2)/B12</f>
        <v>-4.2211418078081149</v>
      </c>
    </row>
    <row r="17" spans="1:3" x14ac:dyDescent="0.25">
      <c r="A17" s="8" t="s">
        <v>45</v>
      </c>
      <c r="B17">
        <f>_xlfn.T.DIST.RT(B16,B15)</f>
        <v>0.99998751980749312</v>
      </c>
    </row>
    <row r="19" spans="1:3" x14ac:dyDescent="0.25">
      <c r="A19" s="8" t="s">
        <v>50</v>
      </c>
      <c r="B19">
        <f>IF(B17&lt;B10,0,1)</f>
        <v>1</v>
      </c>
      <c r="C19" t="s">
        <v>51</v>
      </c>
    </row>
    <row r="20" spans="1:3" x14ac:dyDescent="0.25">
      <c r="C20" t="s">
        <v>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zoomScale="160" zoomScaleNormal="160" workbookViewId="0">
      <selection activeCell="B17" sqref="B17"/>
    </sheetView>
  </sheetViews>
  <sheetFormatPr defaultRowHeight="15" x14ac:dyDescent="0.25"/>
  <cols>
    <col min="1" max="1" width="37.140625" bestFit="1" customWidth="1"/>
    <col min="2" max="2" width="12.7109375" bestFit="1" customWidth="1"/>
    <col min="3" max="3" width="38.140625" bestFit="1" customWidth="1"/>
  </cols>
  <sheetData>
    <row r="1" spans="1:3" x14ac:dyDescent="0.25">
      <c r="A1" s="3" t="s">
        <v>48</v>
      </c>
      <c r="B1" s="3"/>
    </row>
    <row r="2" spans="1:3" x14ac:dyDescent="0.25">
      <c r="A2" s="7" t="s">
        <v>49</v>
      </c>
      <c r="B2" s="3">
        <v>203</v>
      </c>
    </row>
    <row r="3" spans="1:3" x14ac:dyDescent="0.25">
      <c r="A3" s="3" t="s">
        <v>15</v>
      </c>
      <c r="B3" s="3" t="s">
        <v>19</v>
      </c>
    </row>
    <row r="4" spans="1:3" x14ac:dyDescent="0.25">
      <c r="A4" s="3"/>
      <c r="B4" s="3">
        <v>200.3</v>
      </c>
    </row>
    <row r="5" spans="1:3" x14ac:dyDescent="0.25">
      <c r="A5" s="3" t="s">
        <v>12</v>
      </c>
      <c r="B5" s="3" t="s">
        <v>11</v>
      </c>
    </row>
    <row r="6" spans="1:3" x14ac:dyDescent="0.25">
      <c r="A6" s="3"/>
      <c r="B6" s="3">
        <v>3310</v>
      </c>
    </row>
    <row r="7" spans="1:3" x14ac:dyDescent="0.25">
      <c r="A7" s="3" t="s">
        <v>31</v>
      </c>
      <c r="B7" s="3" t="s">
        <v>32</v>
      </c>
    </row>
    <row r="8" spans="1:3" x14ac:dyDescent="0.25">
      <c r="A8" s="3"/>
      <c r="B8" s="3">
        <v>36.799999999999997</v>
      </c>
    </row>
    <row r="9" spans="1:3" x14ac:dyDescent="0.25">
      <c r="A9" s="3" t="s">
        <v>43</v>
      </c>
      <c r="B9" s="7" t="s">
        <v>44</v>
      </c>
    </row>
    <row r="10" spans="1:3" x14ac:dyDescent="0.25">
      <c r="A10" s="3"/>
      <c r="B10" s="3">
        <v>0.05</v>
      </c>
    </row>
    <row r="11" spans="1:3" x14ac:dyDescent="0.25">
      <c r="A11" s="8" t="s">
        <v>37</v>
      </c>
      <c r="B11" s="8" t="s">
        <v>33</v>
      </c>
      <c r="C11" s="8"/>
    </row>
    <row r="12" spans="1:3" x14ac:dyDescent="0.25">
      <c r="A12" s="8"/>
      <c r="B12" s="8">
        <f>B8/SQRT(B6)</f>
        <v>0.63963735949491829</v>
      </c>
      <c r="C12" s="8"/>
    </row>
    <row r="13" spans="1:3" x14ac:dyDescent="0.25">
      <c r="A13" s="8" t="s">
        <v>54</v>
      </c>
      <c r="B13" s="8">
        <v>1</v>
      </c>
      <c r="C13" s="8"/>
    </row>
    <row r="14" spans="1:3" x14ac:dyDescent="0.25">
      <c r="A14" s="8" t="s">
        <v>46</v>
      </c>
      <c r="B14" s="8">
        <f>B10/B13</f>
        <v>0.05</v>
      </c>
      <c r="C14" s="8"/>
    </row>
    <row r="15" spans="1:3" x14ac:dyDescent="0.25">
      <c r="A15" t="s">
        <v>36</v>
      </c>
      <c r="B15">
        <f>B6-1</f>
        <v>3309</v>
      </c>
    </row>
    <row r="16" spans="1:3" x14ac:dyDescent="0.25">
      <c r="A16" s="8" t="s">
        <v>47</v>
      </c>
      <c r="B16">
        <f>(B4-B2)/B12</f>
        <v>-4.2211418078081149</v>
      </c>
    </row>
    <row r="17" spans="1:3" x14ac:dyDescent="0.25">
      <c r="A17" s="8" t="s">
        <v>45</v>
      </c>
      <c r="B17">
        <f>_xlfn.T.DIST(B16,B15,TRUE)</f>
        <v>1.2480192506848628E-5</v>
      </c>
    </row>
    <row r="19" spans="1:3" x14ac:dyDescent="0.25">
      <c r="A19" s="8" t="s">
        <v>50</v>
      </c>
      <c r="B19">
        <f>IF(B17&lt;B10,0,1)</f>
        <v>0</v>
      </c>
      <c r="C19" t="s">
        <v>51</v>
      </c>
    </row>
    <row r="20" spans="1:3" x14ac:dyDescent="0.25">
      <c r="C20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Normal_Dist</vt:lpstr>
      <vt:lpstr>inverseNorm</vt:lpstr>
      <vt:lpstr>sampling_dist</vt:lpstr>
      <vt:lpstr>CIofmeans_z</vt:lpstr>
      <vt:lpstr>CI_means_t</vt:lpstr>
      <vt:lpstr>CI_proportion</vt:lpstr>
      <vt:lpstr>2-tail-hypo</vt:lpstr>
      <vt:lpstr>1-tail-µ&gt;</vt:lpstr>
      <vt:lpstr>1-tail-µ&lt;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Gitimoni Saikia</dc:creator>
  <cp:lastModifiedBy>Gitimoni Saikia</cp:lastModifiedBy>
  <dcterms:created xsi:type="dcterms:W3CDTF">2018-12-18T22:12:10Z</dcterms:created>
  <dcterms:modified xsi:type="dcterms:W3CDTF">2019-04-23T16:15:12Z</dcterms:modified>
</cp:coreProperties>
</file>