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ungmins\Workspace\cloudsimsdn-dev\cloudsim-cloudsim-4.0\modules\cloudsim\example-sfc\"/>
    </mc:Choice>
  </mc:AlternateContent>
  <xr:revisionPtr revIDLastSave="0" documentId="13_ncr:1_{53C5B6A2-C5D4-4DE0-8B0B-5E68C1396BA5}" xr6:coauthVersionLast="28" xr6:coauthVersionMax="28" xr10:uidLastSave="{00000000-0000-0000-0000-000000000000}"/>
  <bookViews>
    <workbookView xWindow="0" yWindow="0" windowWidth="28800" windowHeight="12210" xr2:uid="{A9791E4C-A078-46C0-995F-7C12C5E2B3C0}"/>
  </bookViews>
  <sheets>
    <sheet name="cpu_over" sheetId="3" r:id="rId1"/>
    <sheet name="net_over" sheetId="2" r:id="rId2"/>
    <sheet name="no_over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3" l="1"/>
  <c r="F23" i="3"/>
  <c r="E23" i="3"/>
  <c r="F22" i="3"/>
  <c r="E22" i="3"/>
  <c r="F21" i="3"/>
  <c r="E21" i="3"/>
  <c r="F20" i="3"/>
  <c r="E20" i="3"/>
  <c r="F11" i="3"/>
  <c r="E11" i="3"/>
  <c r="F10" i="3"/>
  <c r="E10" i="3"/>
  <c r="N3" i="3" s="1"/>
  <c r="F9" i="3"/>
  <c r="E9" i="3"/>
  <c r="M4" i="3"/>
  <c r="L4" i="3"/>
  <c r="K4" i="3"/>
  <c r="I4" i="3"/>
  <c r="F23" i="2"/>
  <c r="E23" i="2"/>
  <c r="F22" i="2"/>
  <c r="E22" i="2"/>
  <c r="F21" i="2"/>
  <c r="E21" i="2"/>
  <c r="F20" i="2"/>
  <c r="E20" i="2"/>
  <c r="N4" i="2" s="1"/>
  <c r="O4" i="2" s="1"/>
  <c r="F11" i="2"/>
  <c r="E11" i="2"/>
  <c r="F10" i="2"/>
  <c r="E10" i="2"/>
  <c r="F9" i="2"/>
  <c r="E9" i="2"/>
  <c r="M4" i="2"/>
  <c r="K4" i="2"/>
  <c r="L4" i="2" s="1"/>
  <c r="I4" i="2"/>
  <c r="M3" i="2"/>
  <c r="K3" i="2"/>
  <c r="L3" i="2" s="1"/>
  <c r="I3" i="2"/>
  <c r="L4" i="1"/>
  <c r="L3" i="1"/>
  <c r="F11" i="1"/>
  <c r="F10" i="1"/>
  <c r="F9" i="1"/>
  <c r="F23" i="1"/>
  <c r="F22" i="1"/>
  <c r="F21" i="1"/>
  <c r="F20" i="1"/>
  <c r="K3" i="3" l="1"/>
  <c r="L3" i="3" s="1"/>
  <c r="O3" i="3"/>
  <c r="N4" i="3"/>
  <c r="O4" i="3" s="1"/>
  <c r="N3" i="2"/>
  <c r="O3" i="2" s="1"/>
  <c r="I3" i="1"/>
  <c r="K3" i="1" s="1"/>
  <c r="Q3" i="3" l="1"/>
  <c r="Q4" i="3" s="1"/>
  <c r="P3" i="3"/>
  <c r="P4" i="3" s="1"/>
  <c r="P3" i="2"/>
  <c r="P4" i="2" s="1"/>
  <c r="Q3" i="2"/>
  <c r="Q4" i="2" s="1"/>
  <c r="E11" i="1"/>
  <c r="I4" i="1"/>
  <c r="K4" i="1" s="1"/>
  <c r="M3" i="1"/>
  <c r="M4" i="1"/>
  <c r="E10" i="1"/>
  <c r="E9" i="1"/>
  <c r="E23" i="1"/>
  <c r="E22" i="1"/>
  <c r="E21" i="1"/>
  <c r="E20" i="1"/>
  <c r="N4" i="1" l="1"/>
  <c r="O4" i="1" s="1"/>
  <c r="N3" i="1"/>
  <c r="O3" i="1" s="1"/>
  <c r="P3" i="1" l="1"/>
  <c r="P4" i="1" s="1"/>
  <c r="Q3" i="1"/>
  <c r="Q4" i="1" s="1"/>
</calcChain>
</file>

<file path=xl/sharedStrings.xml><?xml version="1.0" encoding="utf-8"?>
<sst xmlns="http://schemas.openxmlformats.org/spreadsheetml/2006/main" count="186" uniqueCount="43">
  <si>
    <t>[Policy]</t>
  </si>
  <si>
    <t>Name</t>
  </si>
  <si>
    <t>Source</t>
  </si>
  <si>
    <t>Destination</t>
  </si>
  <si>
    <t>Flow</t>
  </si>
  <si>
    <t>p1</t>
  </si>
  <si>
    <t>vm01</t>
  </si>
  <si>
    <t>vm02</t>
  </si>
  <si>
    <t>default</t>
  </si>
  <si>
    <t>vnf1</t>
  </si>
  <si>
    <t>p2</t>
  </si>
  <si>
    <t>vm03</t>
  </si>
  <si>
    <t>sf chain</t>
  </si>
  <si>
    <t>vnf2</t>
  </si>
  <si>
    <t>MIPS</t>
  </si>
  <si>
    <t>MI / Oper</t>
  </si>
  <si>
    <t>[VMs]</t>
  </si>
  <si>
    <t>[SFs]</t>
  </si>
  <si>
    <t>vnf3</t>
  </si>
  <si>
    <t>vnf4</t>
  </si>
  <si>
    <t>Time / Oper (sec)</t>
  </si>
  <si>
    <t>Workload MI</t>
  </si>
  <si>
    <t>[Physical]</t>
  </si>
  <si>
    <t>Host MIPS</t>
  </si>
  <si>
    <t>Host Number</t>
  </si>
  <si>
    <t>BW</t>
  </si>
  <si>
    <t>Host Pes</t>
  </si>
  <si>
    <t>Network BW</t>
  </si>
  <si>
    <t>Topology</t>
  </si>
  <si>
    <t>2-tier Tree</t>
  </si>
  <si>
    <t xml:space="preserve">Expected Time </t>
  </si>
  <si>
    <t>CPU</t>
  </si>
  <si>
    <t>Network</t>
  </si>
  <si>
    <t>Packet Size</t>
  </si>
  <si>
    <t>Time</t>
  </si>
  <si>
    <t>Total</t>
  </si>
  <si>
    <t>Hops</t>
  </si>
  <si>
    <t>Error Tolerant</t>
  </si>
  <si>
    <t>Threshold</t>
  </si>
  <si>
    <t>[VM Link]</t>
  </si>
  <si>
    <t>l12</t>
  </si>
  <si>
    <t>Req / sec</t>
  </si>
  <si>
    <t>Req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</si>
</sst>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0" xfId="0" applyFill="1"/>
    <xf numFmtId="9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C7C5-6206-48E8-8CCA-B5860B234962}">
  <dimension ref="B1:Q28"/>
  <sheetViews>
    <sheetView tabSelected="1" workbookViewId="0">
      <selection activeCell="D20" sqref="D20"/>
    </sheetView>
  </sheetViews>
  <sheetFormatPr defaultRowHeight="15" x14ac:dyDescent="0.25"/>
  <cols>
    <col min="3" max="4" width="12.85546875" customWidth="1"/>
    <col min="5" max="5" width="16.42578125" bestFit="1" customWidth="1"/>
    <col min="8" max="8" width="10.85546875" bestFit="1" customWidth="1"/>
    <col min="16" max="16" width="13.28515625" bestFit="1" customWidth="1"/>
  </cols>
  <sheetData>
    <row r="1" spans="2:17" x14ac:dyDescent="0.25">
      <c r="B1" t="s">
        <v>0</v>
      </c>
      <c r="M1" t="s">
        <v>30</v>
      </c>
      <c r="P1" t="s">
        <v>37</v>
      </c>
      <c r="Q1" t="s">
        <v>38</v>
      </c>
    </row>
    <row r="2" spans="2:17" x14ac:dyDescent="0.25">
      <c r="B2" t="s">
        <v>1</v>
      </c>
      <c r="C2" t="s">
        <v>2</v>
      </c>
      <c r="D2" t="s">
        <v>3</v>
      </c>
      <c r="E2" t="s">
        <v>4</v>
      </c>
      <c r="F2" t="s">
        <v>12</v>
      </c>
      <c r="H2" t="s">
        <v>33</v>
      </c>
      <c r="I2" t="s">
        <v>25</v>
      </c>
      <c r="J2" t="s">
        <v>36</v>
      </c>
      <c r="K2" s="4" t="s">
        <v>41</v>
      </c>
      <c r="L2" s="2" t="s">
        <v>42</v>
      </c>
      <c r="M2" t="s">
        <v>32</v>
      </c>
      <c r="N2" t="s">
        <v>31</v>
      </c>
      <c r="O2" s="2" t="s">
        <v>35</v>
      </c>
      <c r="P2" s="3">
        <v>0.01</v>
      </c>
      <c r="Q2" s="3">
        <v>0.2</v>
      </c>
    </row>
    <row r="3" spans="2:17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H3" s="1">
        <v>10000</v>
      </c>
      <c r="I3">
        <v>50000</v>
      </c>
      <c r="J3">
        <v>2</v>
      </c>
      <c r="K3" s="4">
        <f>I3/H3</f>
        <v>5</v>
      </c>
      <c r="L3" s="2">
        <f>1/K3</f>
        <v>0.2</v>
      </c>
      <c r="M3">
        <f>H3/I3*J3</f>
        <v>0.4</v>
      </c>
      <c r="N3">
        <f>E20+E9+E10</f>
        <v>0.27</v>
      </c>
      <c r="O3" s="2">
        <f>M3+N3</f>
        <v>0.67</v>
      </c>
      <c r="P3">
        <f>O3*(1+P2)</f>
        <v>0.67670000000000008</v>
      </c>
      <c r="Q3">
        <f>O3*(1+Q2)</f>
        <v>0.80400000000000005</v>
      </c>
    </row>
    <row r="4" spans="2:17" x14ac:dyDescent="0.25">
      <c r="B4" t="s">
        <v>10</v>
      </c>
      <c r="C4" t="s">
        <v>7</v>
      </c>
      <c r="D4" t="s">
        <v>11</v>
      </c>
      <c r="E4" t="s">
        <v>8</v>
      </c>
      <c r="F4" t="s">
        <v>9</v>
      </c>
      <c r="G4" t="s">
        <v>13</v>
      </c>
      <c r="H4" s="1">
        <v>50000</v>
      </c>
      <c r="I4">
        <f>$E$28</f>
        <v>100000</v>
      </c>
      <c r="J4">
        <v>3</v>
      </c>
      <c r="K4" s="4">
        <f>I4/H4</f>
        <v>2</v>
      </c>
      <c r="L4" s="2">
        <f>1/K4</f>
        <v>0.5</v>
      </c>
      <c r="M4">
        <f>H4/I4*J4</f>
        <v>1.5</v>
      </c>
      <c r="N4">
        <f>E10+E11+E20+E21</f>
        <v>0.28500000000000003</v>
      </c>
      <c r="O4" s="2">
        <f>M4+N4</f>
        <v>1.7850000000000001</v>
      </c>
      <c r="P4">
        <f>O4*(1+P3)</f>
        <v>2.9929095000000006</v>
      </c>
      <c r="Q4">
        <f>O4*(1+Q3)</f>
        <v>3.2201400000000002</v>
      </c>
    </row>
    <row r="7" spans="2:17" x14ac:dyDescent="0.25">
      <c r="B7" t="s">
        <v>16</v>
      </c>
    </row>
    <row r="8" spans="2:17" x14ac:dyDescent="0.25">
      <c r="B8" t="s">
        <v>1</v>
      </c>
      <c r="C8" t="s">
        <v>14</v>
      </c>
      <c r="D8" t="s">
        <v>21</v>
      </c>
      <c r="E8" t="s">
        <v>34</v>
      </c>
      <c r="F8" s="4" t="s">
        <v>41</v>
      </c>
    </row>
    <row r="9" spans="2:17" x14ac:dyDescent="0.25">
      <c r="B9" t="s">
        <v>6</v>
      </c>
      <c r="C9">
        <v>500</v>
      </c>
      <c r="D9" s="1">
        <v>5</v>
      </c>
      <c r="E9">
        <f>D9/C9</f>
        <v>0.01</v>
      </c>
      <c r="F9" s="4">
        <f>C9/D9</f>
        <v>100</v>
      </c>
    </row>
    <row r="10" spans="2:17" x14ac:dyDescent="0.25">
      <c r="B10" t="s">
        <v>7</v>
      </c>
      <c r="C10">
        <v>500</v>
      </c>
      <c r="D10" s="1">
        <v>5</v>
      </c>
      <c r="E10">
        <f>D10/C10</f>
        <v>0.01</v>
      </c>
      <c r="F10" s="4">
        <f t="shared" ref="F10:F11" si="0">C10/D10</f>
        <v>100</v>
      </c>
    </row>
    <row r="11" spans="2:17" x14ac:dyDescent="0.25">
      <c r="B11" t="s">
        <v>11</v>
      </c>
      <c r="C11">
        <v>500</v>
      </c>
      <c r="D11" s="1">
        <v>0</v>
      </c>
      <c r="E11">
        <f>D11/C11</f>
        <v>0</v>
      </c>
      <c r="F11" s="4" t="e">
        <f t="shared" si="0"/>
        <v>#DIV/0!</v>
      </c>
    </row>
    <row r="13" spans="2:17" x14ac:dyDescent="0.25">
      <c r="B13" t="s">
        <v>39</v>
      </c>
    </row>
    <row r="14" spans="2:17" x14ac:dyDescent="0.25">
      <c r="B14" t="s">
        <v>1</v>
      </c>
      <c r="C14" t="s">
        <v>2</v>
      </c>
      <c r="D14" t="s">
        <v>3</v>
      </c>
      <c r="E14" t="s">
        <v>25</v>
      </c>
    </row>
    <row r="15" spans="2:17" x14ac:dyDescent="0.25">
      <c r="B15" t="s">
        <v>40</v>
      </c>
      <c r="C15" t="s">
        <v>6</v>
      </c>
      <c r="D15" t="s">
        <v>7</v>
      </c>
      <c r="E15">
        <v>25000</v>
      </c>
    </row>
    <row r="18" spans="2:6" x14ac:dyDescent="0.25">
      <c r="B18" t="s">
        <v>17</v>
      </c>
    </row>
    <row r="19" spans="2:6" x14ac:dyDescent="0.25">
      <c r="B19" t="s">
        <v>1</v>
      </c>
      <c r="C19" t="s">
        <v>14</v>
      </c>
      <c r="D19" t="s">
        <v>15</v>
      </c>
      <c r="E19" t="s">
        <v>20</v>
      </c>
      <c r="F19" s="4" t="s">
        <v>41</v>
      </c>
    </row>
    <row r="20" spans="2:6" x14ac:dyDescent="0.25">
      <c r="B20" t="s">
        <v>9</v>
      </c>
      <c r="C20">
        <v>1000</v>
      </c>
      <c r="D20" s="1">
        <v>250</v>
      </c>
      <c r="E20">
        <f>D20/C20</f>
        <v>0.25</v>
      </c>
      <c r="F20" s="4">
        <f>C20/D20</f>
        <v>4</v>
      </c>
    </row>
    <row r="21" spans="2:6" x14ac:dyDescent="0.25">
      <c r="B21" t="s">
        <v>13</v>
      </c>
      <c r="C21">
        <v>1000</v>
      </c>
      <c r="D21" s="1">
        <v>25</v>
      </c>
      <c r="E21">
        <f t="shared" ref="E21:E23" si="1">D21/C21</f>
        <v>2.5000000000000001E-2</v>
      </c>
      <c r="F21" s="4">
        <f t="shared" ref="F21:F23" si="2">C21/D21</f>
        <v>40</v>
      </c>
    </row>
    <row r="22" spans="2:6" x14ac:dyDescent="0.25">
      <c r="B22" t="s">
        <v>18</v>
      </c>
      <c r="C22">
        <v>1000</v>
      </c>
      <c r="D22" s="1">
        <v>100</v>
      </c>
      <c r="E22">
        <f t="shared" si="1"/>
        <v>0.1</v>
      </c>
      <c r="F22" s="4">
        <f t="shared" si="2"/>
        <v>10</v>
      </c>
    </row>
    <row r="23" spans="2:6" x14ac:dyDescent="0.25">
      <c r="B23" t="s">
        <v>19</v>
      </c>
      <c r="C23">
        <v>1000</v>
      </c>
      <c r="D23" s="1">
        <v>100</v>
      </c>
      <c r="E23">
        <f t="shared" si="1"/>
        <v>0.1</v>
      </c>
      <c r="F23" s="4">
        <f t="shared" si="2"/>
        <v>10</v>
      </c>
    </row>
    <row r="26" spans="2:6" x14ac:dyDescent="0.25">
      <c r="B26" t="s">
        <v>22</v>
      </c>
    </row>
    <row r="27" spans="2:6" x14ac:dyDescent="0.25">
      <c r="B27" t="s">
        <v>23</v>
      </c>
      <c r="C27" t="s">
        <v>26</v>
      </c>
      <c r="D27" t="s">
        <v>24</v>
      </c>
      <c r="E27" t="s">
        <v>27</v>
      </c>
      <c r="F27" t="s">
        <v>28</v>
      </c>
    </row>
    <row r="28" spans="2:6" x14ac:dyDescent="0.25">
      <c r="B28">
        <v>3000</v>
      </c>
      <c r="C28">
        <v>2</v>
      </c>
      <c r="D28">
        <v>4</v>
      </c>
      <c r="E28">
        <v>100000</v>
      </c>
      <c r="F2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D8B4-78EB-484A-99E9-A0520EF78B64}">
  <dimension ref="B1:Q28"/>
  <sheetViews>
    <sheetView workbookViewId="0">
      <selection activeCell="K17" sqref="K17"/>
    </sheetView>
  </sheetViews>
  <sheetFormatPr defaultRowHeight="15" x14ac:dyDescent="0.25"/>
  <cols>
    <col min="3" max="4" width="12.85546875" customWidth="1"/>
    <col min="5" max="5" width="16.42578125" bestFit="1" customWidth="1"/>
    <col min="8" max="8" width="10.85546875" bestFit="1" customWidth="1"/>
    <col min="16" max="16" width="13.28515625" bestFit="1" customWidth="1"/>
  </cols>
  <sheetData>
    <row r="1" spans="2:17" x14ac:dyDescent="0.25">
      <c r="B1" t="s">
        <v>0</v>
      </c>
      <c r="M1" t="s">
        <v>30</v>
      </c>
      <c r="P1" t="s">
        <v>37</v>
      </c>
      <c r="Q1" t="s">
        <v>38</v>
      </c>
    </row>
    <row r="2" spans="2:17" x14ac:dyDescent="0.25">
      <c r="B2" t="s">
        <v>1</v>
      </c>
      <c r="C2" t="s">
        <v>2</v>
      </c>
      <c r="D2" t="s">
        <v>3</v>
      </c>
      <c r="E2" t="s">
        <v>4</v>
      </c>
      <c r="F2" t="s">
        <v>12</v>
      </c>
      <c r="H2" t="s">
        <v>33</v>
      </c>
      <c r="I2" t="s">
        <v>25</v>
      </c>
      <c r="J2" t="s">
        <v>36</v>
      </c>
      <c r="K2" s="4" t="s">
        <v>41</v>
      </c>
      <c r="L2" s="2" t="s">
        <v>42</v>
      </c>
      <c r="M2" t="s">
        <v>32</v>
      </c>
      <c r="N2" t="s">
        <v>31</v>
      </c>
      <c r="O2" s="2" t="s">
        <v>35</v>
      </c>
      <c r="P2" s="3">
        <v>0.01</v>
      </c>
      <c r="Q2" s="3">
        <v>0.2</v>
      </c>
    </row>
    <row r="3" spans="2:17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H3" s="1">
        <v>10000</v>
      </c>
      <c r="I3">
        <f>E15</f>
        <v>25000</v>
      </c>
      <c r="J3">
        <v>2</v>
      </c>
      <c r="K3" s="4">
        <f>I3/H3</f>
        <v>2.5</v>
      </c>
      <c r="L3" s="2">
        <f>1/K3</f>
        <v>0.4</v>
      </c>
      <c r="M3">
        <f>H3/I3*J3</f>
        <v>0.8</v>
      </c>
      <c r="N3">
        <f>E20+E9+E10</f>
        <v>0.12</v>
      </c>
      <c r="O3" s="2">
        <f>M3+N3</f>
        <v>0.92</v>
      </c>
      <c r="P3">
        <f>O3*(1+P2)</f>
        <v>0.92920000000000003</v>
      </c>
      <c r="Q3">
        <f>O3*(1+Q2)</f>
        <v>1.1040000000000001</v>
      </c>
    </row>
    <row r="4" spans="2:17" x14ac:dyDescent="0.25">
      <c r="B4" t="s">
        <v>10</v>
      </c>
      <c r="C4" t="s">
        <v>7</v>
      </c>
      <c r="D4" t="s">
        <v>11</v>
      </c>
      <c r="E4" t="s">
        <v>8</v>
      </c>
      <c r="F4" t="s">
        <v>9</v>
      </c>
      <c r="G4" t="s">
        <v>13</v>
      </c>
      <c r="H4" s="1">
        <v>50000</v>
      </c>
      <c r="I4">
        <f>$E$28</f>
        <v>100000</v>
      </c>
      <c r="J4">
        <v>3</v>
      </c>
      <c r="K4" s="4">
        <f>I4/H4</f>
        <v>2</v>
      </c>
      <c r="L4" s="2">
        <f>1/K4</f>
        <v>0.5</v>
      </c>
      <c r="M4">
        <f>H4/I4*J4</f>
        <v>1.5</v>
      </c>
      <c r="N4">
        <f>E10+E11+E20+E21</f>
        <v>0.13500000000000001</v>
      </c>
      <c r="O4" s="2">
        <f>M4+N4</f>
        <v>1.635</v>
      </c>
      <c r="P4">
        <f>O4*(1+P3)</f>
        <v>3.154242</v>
      </c>
      <c r="Q4">
        <f>O4*(1+Q3)</f>
        <v>3.4400400000000002</v>
      </c>
    </row>
    <row r="7" spans="2:17" x14ac:dyDescent="0.25">
      <c r="B7" t="s">
        <v>16</v>
      </c>
    </row>
    <row r="8" spans="2:17" x14ac:dyDescent="0.25">
      <c r="B8" t="s">
        <v>1</v>
      </c>
      <c r="C8" t="s">
        <v>14</v>
      </c>
      <c r="D8" t="s">
        <v>21</v>
      </c>
      <c r="E8" t="s">
        <v>34</v>
      </c>
      <c r="F8" s="4" t="s">
        <v>41</v>
      </c>
    </row>
    <row r="9" spans="2:17" x14ac:dyDescent="0.25">
      <c r="B9" t="s">
        <v>6</v>
      </c>
      <c r="C9">
        <v>500</v>
      </c>
      <c r="D9" s="1">
        <v>5</v>
      </c>
      <c r="E9">
        <f>D9/C9</f>
        <v>0.01</v>
      </c>
      <c r="F9" s="4">
        <f>C9/D9</f>
        <v>100</v>
      </c>
    </row>
    <row r="10" spans="2:17" x14ac:dyDescent="0.25">
      <c r="B10" t="s">
        <v>7</v>
      </c>
      <c r="C10">
        <v>500</v>
      </c>
      <c r="D10" s="1">
        <v>5</v>
      </c>
      <c r="E10">
        <f>D10/C10</f>
        <v>0.01</v>
      </c>
      <c r="F10" s="4">
        <f t="shared" ref="F10:F11" si="0">C10/D10</f>
        <v>100</v>
      </c>
    </row>
    <row r="11" spans="2:17" x14ac:dyDescent="0.25">
      <c r="B11" t="s">
        <v>11</v>
      </c>
      <c r="C11">
        <v>500</v>
      </c>
      <c r="D11" s="1">
        <v>0</v>
      </c>
      <c r="E11">
        <f>D11/C11</f>
        <v>0</v>
      </c>
      <c r="F11" s="4" t="e">
        <f t="shared" si="0"/>
        <v>#DIV/0!</v>
      </c>
    </row>
    <row r="13" spans="2:17" x14ac:dyDescent="0.25">
      <c r="B13" t="s">
        <v>39</v>
      </c>
    </row>
    <row r="14" spans="2:17" x14ac:dyDescent="0.25">
      <c r="B14" t="s">
        <v>1</v>
      </c>
      <c r="C14" t="s">
        <v>2</v>
      </c>
      <c r="D14" t="s">
        <v>3</v>
      </c>
      <c r="E14" t="s">
        <v>25</v>
      </c>
    </row>
    <row r="15" spans="2:17" x14ac:dyDescent="0.25">
      <c r="B15" t="s">
        <v>40</v>
      </c>
      <c r="C15" t="s">
        <v>6</v>
      </c>
      <c r="D15" t="s">
        <v>7</v>
      </c>
      <c r="E15">
        <v>25000</v>
      </c>
    </row>
    <row r="18" spans="2:6" x14ac:dyDescent="0.25">
      <c r="B18" t="s">
        <v>17</v>
      </c>
    </row>
    <row r="19" spans="2:6" x14ac:dyDescent="0.25">
      <c r="B19" t="s">
        <v>1</v>
      </c>
      <c r="C19" t="s">
        <v>14</v>
      </c>
      <c r="D19" t="s">
        <v>15</v>
      </c>
      <c r="E19" t="s">
        <v>20</v>
      </c>
      <c r="F19" s="4" t="s">
        <v>41</v>
      </c>
    </row>
    <row r="20" spans="2:6" x14ac:dyDescent="0.25">
      <c r="B20" t="s">
        <v>9</v>
      </c>
      <c r="C20">
        <v>1000</v>
      </c>
      <c r="D20" s="1">
        <v>100</v>
      </c>
      <c r="E20">
        <f>D20/C20</f>
        <v>0.1</v>
      </c>
      <c r="F20" s="4">
        <f>C20/D20</f>
        <v>10</v>
      </c>
    </row>
    <row r="21" spans="2:6" x14ac:dyDescent="0.25">
      <c r="B21" t="s">
        <v>13</v>
      </c>
      <c r="C21">
        <v>1000</v>
      </c>
      <c r="D21" s="1">
        <v>25</v>
      </c>
      <c r="E21">
        <f t="shared" ref="E21:E23" si="1">D21/C21</f>
        <v>2.5000000000000001E-2</v>
      </c>
      <c r="F21" s="4">
        <f t="shared" ref="F21:F23" si="2">C21/D21</f>
        <v>40</v>
      </c>
    </row>
    <row r="22" spans="2:6" x14ac:dyDescent="0.25">
      <c r="B22" t="s">
        <v>18</v>
      </c>
      <c r="C22">
        <v>1000</v>
      </c>
      <c r="D22" s="1">
        <v>100</v>
      </c>
      <c r="E22">
        <f t="shared" si="1"/>
        <v>0.1</v>
      </c>
      <c r="F22" s="4">
        <f t="shared" si="2"/>
        <v>10</v>
      </c>
    </row>
    <row r="23" spans="2:6" x14ac:dyDescent="0.25">
      <c r="B23" t="s">
        <v>19</v>
      </c>
      <c r="C23">
        <v>1000</v>
      </c>
      <c r="D23" s="1">
        <v>100</v>
      </c>
      <c r="E23">
        <f t="shared" si="1"/>
        <v>0.1</v>
      </c>
      <c r="F23" s="4">
        <f t="shared" si="2"/>
        <v>10</v>
      </c>
    </row>
    <row r="26" spans="2:6" x14ac:dyDescent="0.25">
      <c r="B26" t="s">
        <v>22</v>
      </c>
    </row>
    <row r="27" spans="2:6" x14ac:dyDescent="0.25">
      <c r="B27" t="s">
        <v>23</v>
      </c>
      <c r="C27" t="s">
        <v>26</v>
      </c>
      <c r="D27" t="s">
        <v>24</v>
      </c>
      <c r="E27" t="s">
        <v>27</v>
      </c>
      <c r="F27" t="s">
        <v>28</v>
      </c>
    </row>
    <row r="28" spans="2:6" x14ac:dyDescent="0.25">
      <c r="B28">
        <v>3000</v>
      </c>
      <c r="C28">
        <v>2</v>
      </c>
      <c r="D28">
        <v>4</v>
      </c>
      <c r="E28">
        <v>100000</v>
      </c>
      <c r="F28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E27E-057A-4D97-B30C-B16E8E8AFC50}">
  <dimension ref="B1:Q28"/>
  <sheetViews>
    <sheetView workbookViewId="0">
      <selection activeCell="L2" sqref="L2"/>
    </sheetView>
  </sheetViews>
  <sheetFormatPr defaultRowHeight="15" x14ac:dyDescent="0.25"/>
  <cols>
    <col min="3" max="4" width="12.85546875" customWidth="1"/>
    <col min="5" max="5" width="16.42578125" bestFit="1" customWidth="1"/>
    <col min="8" max="8" width="10.85546875" bestFit="1" customWidth="1"/>
    <col min="16" max="16" width="13.28515625" bestFit="1" customWidth="1"/>
  </cols>
  <sheetData>
    <row r="1" spans="2:17" x14ac:dyDescent="0.25">
      <c r="B1" t="s">
        <v>0</v>
      </c>
      <c r="M1" t="s">
        <v>30</v>
      </c>
      <c r="P1" t="s">
        <v>37</v>
      </c>
      <c r="Q1" t="s">
        <v>38</v>
      </c>
    </row>
    <row r="2" spans="2:17" x14ac:dyDescent="0.25">
      <c r="B2" t="s">
        <v>1</v>
      </c>
      <c r="C2" t="s">
        <v>2</v>
      </c>
      <c r="D2" t="s">
        <v>3</v>
      </c>
      <c r="E2" t="s">
        <v>4</v>
      </c>
      <c r="F2" t="s">
        <v>12</v>
      </c>
      <c r="H2" t="s">
        <v>33</v>
      </c>
      <c r="I2" t="s">
        <v>25</v>
      </c>
      <c r="J2" t="s">
        <v>36</v>
      </c>
      <c r="K2" s="4" t="s">
        <v>41</v>
      </c>
      <c r="L2" s="2" t="s">
        <v>42</v>
      </c>
      <c r="M2" t="s">
        <v>32</v>
      </c>
      <c r="N2" t="s">
        <v>31</v>
      </c>
      <c r="O2" s="2" t="s">
        <v>35</v>
      </c>
      <c r="P2" s="3">
        <v>0.01</v>
      </c>
      <c r="Q2" s="3">
        <v>0.2</v>
      </c>
    </row>
    <row r="3" spans="2:17" x14ac:dyDescent="0.25">
      <c r="B3" t="s">
        <v>5</v>
      </c>
      <c r="C3" t="s">
        <v>6</v>
      </c>
      <c r="D3" t="s">
        <v>7</v>
      </c>
      <c r="E3" t="s">
        <v>8</v>
      </c>
      <c r="F3" t="s">
        <v>9</v>
      </c>
      <c r="H3" s="1">
        <v>10000</v>
      </c>
      <c r="I3">
        <f>E15</f>
        <v>25000</v>
      </c>
      <c r="J3">
        <v>2</v>
      </c>
      <c r="K3" s="4">
        <f>I3/H3</f>
        <v>2.5</v>
      </c>
      <c r="L3" s="2">
        <f>1/K3</f>
        <v>0.4</v>
      </c>
      <c r="M3">
        <f>H3/I3*J3</f>
        <v>0.8</v>
      </c>
      <c r="N3">
        <f>E20+E9+E10</f>
        <v>0.12</v>
      </c>
      <c r="O3" s="2">
        <f>M3+N3</f>
        <v>0.92</v>
      </c>
      <c r="P3">
        <f>O3*(1+P2)</f>
        <v>0.92920000000000003</v>
      </c>
      <c r="Q3">
        <f>O3*(1+Q2)</f>
        <v>1.1040000000000001</v>
      </c>
    </row>
    <row r="4" spans="2:17" x14ac:dyDescent="0.25">
      <c r="B4" t="s">
        <v>10</v>
      </c>
      <c r="C4" t="s">
        <v>7</v>
      </c>
      <c r="D4" t="s">
        <v>11</v>
      </c>
      <c r="E4" t="s">
        <v>8</v>
      </c>
      <c r="F4" t="s">
        <v>9</v>
      </c>
      <c r="G4" t="s">
        <v>13</v>
      </c>
      <c r="H4" s="1">
        <v>50000</v>
      </c>
      <c r="I4">
        <f>$E$28</f>
        <v>100000</v>
      </c>
      <c r="J4">
        <v>3</v>
      </c>
      <c r="K4" s="4">
        <f>I4/H4</f>
        <v>2</v>
      </c>
      <c r="L4" s="2">
        <f>1/K4</f>
        <v>0.5</v>
      </c>
      <c r="M4">
        <f>H4/I4*J4</f>
        <v>1.5</v>
      </c>
      <c r="N4">
        <f>E10+E11+E20+E21</f>
        <v>0.13500000000000001</v>
      </c>
      <c r="O4" s="2">
        <f>M4+N4</f>
        <v>1.635</v>
      </c>
      <c r="P4">
        <f>O4*(1+P3)</f>
        <v>3.154242</v>
      </c>
      <c r="Q4">
        <f>O4*(1+Q3)</f>
        <v>3.4400400000000002</v>
      </c>
    </row>
    <row r="7" spans="2:17" x14ac:dyDescent="0.25">
      <c r="B7" t="s">
        <v>16</v>
      </c>
    </row>
    <row r="8" spans="2:17" x14ac:dyDescent="0.25">
      <c r="B8" t="s">
        <v>1</v>
      </c>
      <c r="C8" t="s">
        <v>14</v>
      </c>
      <c r="D8" t="s">
        <v>21</v>
      </c>
      <c r="E8" t="s">
        <v>34</v>
      </c>
      <c r="F8" s="4" t="s">
        <v>41</v>
      </c>
    </row>
    <row r="9" spans="2:17" x14ac:dyDescent="0.25">
      <c r="B9" t="s">
        <v>6</v>
      </c>
      <c r="C9">
        <v>500</v>
      </c>
      <c r="D9" s="1">
        <v>5</v>
      </c>
      <c r="E9">
        <f>D9/C9</f>
        <v>0.01</v>
      </c>
      <c r="F9" s="4">
        <f>C9/D9</f>
        <v>100</v>
      </c>
    </row>
    <row r="10" spans="2:17" x14ac:dyDescent="0.25">
      <c r="B10" t="s">
        <v>7</v>
      </c>
      <c r="C10">
        <v>500</v>
      </c>
      <c r="D10" s="1">
        <v>5</v>
      </c>
      <c r="E10">
        <f>D10/C10</f>
        <v>0.01</v>
      </c>
      <c r="F10" s="4">
        <f t="shared" ref="F10:F11" si="0">C10/D10</f>
        <v>100</v>
      </c>
    </row>
    <row r="11" spans="2:17" x14ac:dyDescent="0.25">
      <c r="B11" t="s">
        <v>11</v>
      </c>
      <c r="C11">
        <v>500</v>
      </c>
      <c r="D11" s="1">
        <v>0</v>
      </c>
      <c r="E11">
        <f>D11/C11</f>
        <v>0</v>
      </c>
      <c r="F11" s="4" t="e">
        <f t="shared" si="0"/>
        <v>#DIV/0!</v>
      </c>
    </row>
    <row r="13" spans="2:17" x14ac:dyDescent="0.25">
      <c r="B13" t="s">
        <v>39</v>
      </c>
    </row>
    <row r="14" spans="2:17" x14ac:dyDescent="0.25">
      <c r="B14" t="s">
        <v>1</v>
      </c>
      <c r="C14" t="s">
        <v>2</v>
      </c>
      <c r="D14" t="s">
        <v>3</v>
      </c>
      <c r="E14" t="s">
        <v>25</v>
      </c>
    </row>
    <row r="15" spans="2:17" x14ac:dyDescent="0.25">
      <c r="B15" t="s">
        <v>40</v>
      </c>
      <c r="C15" t="s">
        <v>6</v>
      </c>
      <c r="D15" t="s">
        <v>7</v>
      </c>
      <c r="E15">
        <v>25000</v>
      </c>
    </row>
    <row r="18" spans="2:6" x14ac:dyDescent="0.25">
      <c r="B18" t="s">
        <v>17</v>
      </c>
    </row>
    <row r="19" spans="2:6" x14ac:dyDescent="0.25">
      <c r="B19" t="s">
        <v>1</v>
      </c>
      <c r="C19" t="s">
        <v>14</v>
      </c>
      <c r="D19" t="s">
        <v>15</v>
      </c>
      <c r="E19" t="s">
        <v>20</v>
      </c>
      <c r="F19" s="4" t="s">
        <v>41</v>
      </c>
    </row>
    <row r="20" spans="2:6" x14ac:dyDescent="0.25">
      <c r="B20" t="s">
        <v>9</v>
      </c>
      <c r="C20">
        <v>1000</v>
      </c>
      <c r="D20" s="1">
        <v>100</v>
      </c>
      <c r="E20">
        <f>D20/C20</f>
        <v>0.1</v>
      </c>
      <c r="F20" s="4">
        <f>C20/D20</f>
        <v>10</v>
      </c>
    </row>
    <row r="21" spans="2:6" x14ac:dyDescent="0.25">
      <c r="B21" t="s">
        <v>13</v>
      </c>
      <c r="C21">
        <v>1000</v>
      </c>
      <c r="D21" s="1">
        <v>25</v>
      </c>
      <c r="E21">
        <f t="shared" ref="E21:E23" si="1">D21/C21</f>
        <v>2.5000000000000001E-2</v>
      </c>
      <c r="F21" s="4">
        <f t="shared" ref="F21:F23" si="2">C21/D21</f>
        <v>40</v>
      </c>
    </row>
    <row r="22" spans="2:6" x14ac:dyDescent="0.25">
      <c r="B22" t="s">
        <v>18</v>
      </c>
      <c r="C22">
        <v>1000</v>
      </c>
      <c r="D22" s="1">
        <v>100</v>
      </c>
      <c r="E22">
        <f t="shared" si="1"/>
        <v>0.1</v>
      </c>
      <c r="F22" s="4">
        <f t="shared" si="2"/>
        <v>10</v>
      </c>
    </row>
    <row r="23" spans="2:6" x14ac:dyDescent="0.25">
      <c r="B23" t="s">
        <v>19</v>
      </c>
      <c r="C23">
        <v>1000</v>
      </c>
      <c r="D23" s="1">
        <v>100</v>
      </c>
      <c r="E23">
        <f t="shared" si="1"/>
        <v>0.1</v>
      </c>
      <c r="F23" s="4">
        <f t="shared" si="2"/>
        <v>10</v>
      </c>
    </row>
    <row r="26" spans="2:6" x14ac:dyDescent="0.25">
      <c r="B26" t="s">
        <v>22</v>
      </c>
    </row>
    <row r="27" spans="2:6" x14ac:dyDescent="0.25">
      <c r="B27" t="s">
        <v>23</v>
      </c>
      <c r="C27" t="s">
        <v>26</v>
      </c>
      <c r="D27" t="s">
        <v>24</v>
      </c>
      <c r="E27" t="s">
        <v>27</v>
      </c>
      <c r="F27" t="s">
        <v>28</v>
      </c>
    </row>
    <row r="28" spans="2:6" x14ac:dyDescent="0.25">
      <c r="B28">
        <v>3000</v>
      </c>
      <c r="C28">
        <v>2</v>
      </c>
      <c r="D28">
        <v>4</v>
      </c>
      <c r="E28">
        <v>100000</v>
      </c>
      <c r="F2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cpu_over</vt:lpstr>
      <vt:lpstr>net_over</vt:lpstr>
      <vt:lpstr>no_over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fogon</dc:creator>
  <cp:lastModifiedBy>fogon</cp:lastModifiedBy>
  <dcterms:created xsi:type="dcterms:W3CDTF">2018-03-26T12:06:27Z</dcterms:created>
  <dcterms:modified xsi:type="dcterms:W3CDTF">2018-03-28T04:45:07Z</dcterms:modified>
</cp:coreProperties>
</file>