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Documents\"/>
    </mc:Choice>
  </mc:AlternateContent>
  <xr:revisionPtr revIDLastSave="0" documentId="8_{12BD0E53-B944-4E9D-8C13-91A0A45F89C6}" xr6:coauthVersionLast="47" xr6:coauthVersionMax="47" xr10:uidLastSave="{00000000-0000-0000-0000-000000000000}"/>
  <bookViews>
    <workbookView xWindow="-108" yWindow="-108" windowWidth="23256" windowHeight="12456" xr2:uid="{48573969-2D15-4B21-8143-CC674B8A79B9}"/>
  </bookViews>
  <sheets>
    <sheet name="3798" sheetId="2" r:id="rId1"/>
  </sheets>
  <externalReferences>
    <externalReference r:id="rId2"/>
    <externalReference r:id="rId3"/>
  </externalReferences>
  <definedNames>
    <definedName name="ExternalData_1" localSheetId="0" hidden="1">'3798'!$A$1:$T$11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5" i="2"/>
  <c r="I5" i="2"/>
  <c r="I6" i="2"/>
  <c r="I7" i="2"/>
  <c r="I8" i="2"/>
  <c r="I9" i="2"/>
  <c r="I10" i="2"/>
  <c r="I11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6" i="2"/>
  <c r="F7" i="2"/>
  <c r="F8" i="2"/>
  <c r="F9" i="2"/>
  <c r="F10" i="2"/>
  <c r="F11" i="2"/>
  <c r="F5" i="2"/>
  <c r="E6" i="2"/>
  <c r="E7" i="2"/>
  <c r="E8" i="2"/>
  <c r="E9" i="2"/>
  <c r="E10" i="2"/>
  <c r="E11" i="2"/>
  <c r="E5" i="2"/>
  <c r="D6" i="2"/>
  <c r="D7" i="2"/>
  <c r="D8" i="2"/>
  <c r="D9" i="2"/>
  <c r="D10" i="2"/>
  <c r="D11" i="2"/>
  <c r="D5" i="2"/>
  <c r="S4" i="2"/>
  <c r="L4" i="2"/>
  <c r="K4" i="2"/>
  <c r="J4" i="2"/>
  <c r="I4" i="2"/>
  <c r="H4" i="2"/>
  <c r="G4" i="2"/>
  <c r="F4" i="2"/>
  <c r="E4" i="2"/>
  <c r="D4" i="2"/>
  <c r="B4" i="2"/>
  <c r="N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</author>
  </authors>
  <commentList>
    <comment ref="C4" authorId="0" shapeId="0" xr:uid="{BDFB33FC-DB0D-4F3A-8DA2-2CD53C8BDC61}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[isRevision]
This field data is not available in AX..Need custom check box of revision
If(isRevisionCheckbox is Checked){
   Value = 1;
}else{
   Value = 0;
}</t>
        </r>
      </text>
    </comment>
    <comment ref="L4" authorId="0" shapeId="0" xr:uid="{D0801913-B5E3-447E-816B-A18F7BC32205}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VAT With Round to Down
</t>
        </r>
      </text>
    </comment>
    <comment ref="N4" authorId="0" shapeId="0" xr:uid="{FF4A92B8-B298-4051-9518-6D397254FBB8}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[Detail Code]
If(Column B4 = "07"){
   Value ="18";
}else{
   Value ="";
}</t>
        </r>
      </text>
    </comment>
    <comment ref="T4" authorId="0" shapeId="0" xr:uid="{69B2A30E-43A9-4530-A734-BDE04A2790D0}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[Additional Document Code]
This Data Not Available in AX…Need Custom Textbox to input Additional Document Code (If Any)</t>
        </r>
      </text>
    </comment>
    <comment ref="C5" authorId="0" shapeId="0" xr:uid="{171D7BCB-9C94-4E9F-B0F4-D0909908E0EF}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If(Column B4 = "07"){
  Value = "Busi " &amp; [Item Number] &amp; " (HS : 8511.10.20)"
}else{
  Value = [Item Number] &amp; [External Item Number](If Any)
}
Note : 
External Item Number is based on the customer code..
Some Customer Have different External Item Number, And Some Customer doesn't have a External Item Number </t>
        </r>
      </text>
    </comment>
    <comment ref="I5" authorId="0" shapeId="0" xr:uid="{4C7DE5D6-5EDC-49BC-970A-AB8D0F1547FF}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VAT 11% (Default)
This VAT can be selected from VAT List On AX..
So User can select Which VAT is used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5CF75-6AB2-42FB-9157-2AC83CEEFC85}" keepAlive="1" name="Query - 3798 (2)" description="Connection to the '3798 (2)' query in the workbook." type="5" refreshedVersion="8" background="1" saveData="1">
    <dbPr connection="Provider=Microsoft.Mashup.OleDb.1;Data Source=$Workbook$;Location=&quot;3798 (2)&quot;;Extended Properties=&quot;&quot;" command="SELECT * FROM [3798 (2)]"/>
  </connection>
</connections>
</file>

<file path=xl/sharedStrings.xml><?xml version="1.0" encoding="utf-8"?>
<sst xmlns="http://schemas.openxmlformats.org/spreadsheetml/2006/main" count="149" uniqueCount="46">
  <si>
    <t>FK</t>
  </si>
  <si>
    <t>KD_JENIS_TRANSAKSI</t>
  </si>
  <si>
    <t>FG_PENGGANTI</t>
  </si>
  <si>
    <t>NOMOR_FAKTUR</t>
  </si>
  <si>
    <t>MASA_PAJAK</t>
  </si>
  <si>
    <t>TAHUN_PAJAK</t>
  </si>
  <si>
    <t>TANGGAL_FAKTUR</t>
  </si>
  <si>
    <t>NPWP</t>
  </si>
  <si>
    <t xml:space="preserve"> NAMA </t>
  </si>
  <si>
    <t>ALAMAT_LENGKAP</t>
  </si>
  <si>
    <t>JUMLAH_DPP</t>
  </si>
  <si>
    <t>JUMLAH_PPN</t>
  </si>
  <si>
    <t>JUMLAH_PPNBM</t>
  </si>
  <si>
    <t>ID_KETERANGAN_TAMBAHAN</t>
  </si>
  <si>
    <t>FG_UANG_MUKA</t>
  </si>
  <si>
    <t>UANG_MUKA_DPP</t>
  </si>
  <si>
    <t>UANG_MUKA_PPN</t>
  </si>
  <si>
    <t>UANG_MUKA_PPNBM</t>
  </si>
  <si>
    <t>REFERENSI</t>
  </si>
  <si>
    <t>KODE_DOKUMEN_PENDUKUNG</t>
  </si>
  <si>
    <t>LT</t>
  </si>
  <si>
    <t>NAMA</t>
  </si>
  <si>
    <t>JALAN</t>
  </si>
  <si>
    <t>BLOK</t>
  </si>
  <si>
    <t>NOMOR</t>
  </si>
  <si>
    <t>RT</t>
  </si>
  <si>
    <t>RW</t>
  </si>
  <si>
    <t xml:space="preserve"> KECAMATAN </t>
  </si>
  <si>
    <t>KELURAHAN</t>
  </si>
  <si>
    <t>KABUPATEN</t>
  </si>
  <si>
    <t>PROPINSI</t>
  </si>
  <si>
    <t>KODE_POS</t>
  </si>
  <si>
    <t>NOMOR_TELEPON</t>
  </si>
  <si>
    <t/>
  </si>
  <si>
    <t>OF</t>
  </si>
  <si>
    <t>KODE_OBJEK</t>
  </si>
  <si>
    <t>HARGA_SATUAN</t>
  </si>
  <si>
    <t>JUMLAH_BARANG</t>
  </si>
  <si>
    <t>HARGA_TOTAL</t>
  </si>
  <si>
    <t>DISKON</t>
  </si>
  <si>
    <t>DPP</t>
  </si>
  <si>
    <t xml:space="preserve"> PPN </t>
  </si>
  <si>
    <t>TARIF_PPNBM</t>
  </si>
  <si>
    <t>PPNBM</t>
  </si>
  <si>
    <t>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</si>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</sst>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x%20Invoice\NGK%20Invoice%20Report%2036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x%20Invoice\NGK%20Invoice%20Report%2037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GKSalesInvoice.Report_Domesti"/>
    </sheetNames>
    <sheetDataSet>
      <sheetData sheetId="0">
        <row r="5">
          <cell r="F5" t="str">
            <v>PT. Astra Honda Motor</v>
          </cell>
        </row>
        <row r="6">
          <cell r="F6" t="str">
            <v>JI. Yos Sudarso, Sunter I, Tanjung Priok, Jakarta Utara, DKI Jakarta 14350</v>
          </cell>
        </row>
        <row r="8">
          <cell r="J8" t="str">
            <v>01.000.746.6-092.000</v>
          </cell>
        </row>
        <row r="9">
          <cell r="K9" t="str">
            <v>010.007-22.44548828</v>
          </cell>
        </row>
        <row r="13">
          <cell r="D13" t="str">
            <v>INV22-000003798</v>
          </cell>
          <cell r="L13" t="str">
            <v>03-Sep-2022</v>
          </cell>
        </row>
        <row r="34">
          <cell r="AF34">
            <v>336377300</v>
          </cell>
        </row>
        <row r="35">
          <cell r="AD35">
            <v>37001503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GKSalesInvoice.Report_Domesti"/>
    </sheetNames>
    <sheetDataSet>
      <sheetData sheetId="0">
        <row r="18">
          <cell r="G18" t="str">
            <v>ZSJ0005-HG002/01
36532-K01 -6110-M1</v>
          </cell>
          <cell r="M18">
            <v>100</v>
          </cell>
          <cell r="U18">
            <v>68887</v>
          </cell>
          <cell r="Z18">
            <v>6888700</v>
          </cell>
          <cell r="AD18">
            <v>0</v>
          </cell>
          <cell r="AF18">
            <v>6888700</v>
          </cell>
        </row>
        <row r="19">
          <cell r="G19" t="str">
            <v>MR8K-9/03
31918-K97 -T011-M1</v>
          </cell>
          <cell r="M19">
            <v>100</v>
          </cell>
          <cell r="U19">
            <v>11128</v>
          </cell>
          <cell r="Z19">
            <v>1112800</v>
          </cell>
          <cell r="AD19">
            <v>0</v>
          </cell>
          <cell r="AF19">
            <v>1112800</v>
          </cell>
        </row>
        <row r="20">
          <cell r="G20" t="str">
            <v>LD05FTJK/01
30700-K97 -N010-M1</v>
          </cell>
          <cell r="M20">
            <v>100</v>
          </cell>
          <cell r="U20">
            <v>9160</v>
          </cell>
          <cell r="Z20">
            <v>916000</v>
          </cell>
          <cell r="AD20">
            <v>0</v>
          </cell>
          <cell r="AF20">
            <v>916000</v>
          </cell>
        </row>
        <row r="21">
          <cell r="G21" t="str">
            <v>AZD5001-HG002/02
36531-K1Z -J110-M1</v>
          </cell>
          <cell r="M21">
            <v>1200</v>
          </cell>
          <cell r="U21">
            <v>113166</v>
          </cell>
          <cell r="Z21">
            <v>135799200</v>
          </cell>
          <cell r="AD21">
            <v>0</v>
          </cell>
          <cell r="AF21">
            <v>135799200</v>
          </cell>
        </row>
        <row r="22">
          <cell r="G22" t="str">
            <v>LMAR8L-9/05
31917-K0R -V010-M1</v>
          </cell>
          <cell r="M22">
            <v>1600</v>
          </cell>
          <cell r="U22">
            <v>18296</v>
          </cell>
          <cell r="Z22">
            <v>29273600</v>
          </cell>
          <cell r="AD22">
            <v>0</v>
          </cell>
          <cell r="AF22">
            <v>29273600</v>
          </cell>
        </row>
        <row r="23">
          <cell r="G23" t="str">
            <v>MR9C-9N/05
31919-K25 -6010-M1</v>
          </cell>
          <cell r="M23">
            <v>1500</v>
          </cell>
          <cell r="U23">
            <v>11128</v>
          </cell>
          <cell r="Z23">
            <v>16692000</v>
          </cell>
          <cell r="AD23">
            <v>0</v>
          </cell>
          <cell r="AF23">
            <v>16692000</v>
          </cell>
        </row>
        <row r="24">
          <cell r="G24" t="str">
            <v>ZSD1005-HG001/01
36532-K1A -N012-M1</v>
          </cell>
          <cell r="M24">
            <v>3000</v>
          </cell>
          <cell r="U24">
            <v>48565</v>
          </cell>
          <cell r="Z24">
            <v>145695000</v>
          </cell>
          <cell r="AD24">
            <v>0</v>
          </cell>
          <cell r="AF24">
            <v>145695000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F654C1-CF4B-41A0-B3BE-69B0909A1C91}" autoFormatId="16" applyNumberFormats="0" applyBorderFormats="0" applyFontFormats="0" applyPatternFormats="0" applyAlignmentFormats="0" applyWidthHeightFormats="0">
  <queryTableRefresh nextId="21">
    <queryTableFields count="20">
      <queryTableField id="1" name="FK" tableColumnId="1"/>
      <queryTableField id="2" name="KD_JENIS_TRANSAKSI" tableColumnId="2"/>
      <queryTableField id="3" name="FG_PENGGANTI" tableColumnId="3"/>
      <queryTableField id="4" name="NOMOR_FAKTUR" tableColumnId="4"/>
      <queryTableField id="5" name="MASA_PAJAK" tableColumnId="5"/>
      <queryTableField id="6" name="TAHUN_PAJAK" tableColumnId="6"/>
      <queryTableField id="7" name="TANGGAL_FAKTUR" tableColumnId="7"/>
      <queryTableField id="8" name="NPWP" tableColumnId="8"/>
      <queryTableField id="9" name=" NAMA " tableColumnId="9"/>
      <queryTableField id="10" name="ALAMAT_LENGKAP" tableColumnId="10"/>
      <queryTableField id="11" name="JUMLAH_DPP" tableColumnId="11"/>
      <queryTableField id="12" name="JUMLAH_PPN" tableColumnId="12"/>
      <queryTableField id="13" name="JUMLAH_PPNBM" tableColumnId="13"/>
      <queryTableField id="14" name="ID_KETERANGAN_TAMBAHAN" tableColumnId="14"/>
      <queryTableField id="15" name="FG_UANG_MUKA" tableColumnId="15"/>
      <queryTableField id="16" name="UANG_MUKA_DPP" tableColumnId="16"/>
      <queryTableField id="17" name="UANG_MUKA_PPN" tableColumnId="17"/>
      <queryTableField id="18" name="UANG_MUKA_PPNBM" tableColumnId="18"/>
      <queryTableField id="19" name="REFERENSI" tableColumnId="19"/>
      <queryTableField id="20" name="KODE_DOKUMEN_PENDUKUNG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34CFB-8DC6-4732-AB69-201277175DC9}" name="_3798__2" displayName="_3798__2" ref="A1:T11" tableType="queryTable" totalsRowShown="0">
  <autoFilter ref="A1:T11" xr:uid="{11434CFB-8DC6-4732-AB69-201277175D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C158943-BC75-4D91-B523-E4B46DD879AD}" uniqueName="1" name="Column1" queryTableFieldId="1" dataDxfId="18"/>
    <tableColumn id="2" xr3:uid="{52F562C7-5542-44E4-98E4-1BFDE132E72A}" uniqueName="2" name="KD_JENIS_TRANSAKSI" queryTableFieldId="2" dataDxfId="17"/>
    <tableColumn id="3" xr3:uid="{82F0F684-8E79-45D2-AA28-D4F2A6277900}" uniqueName="3" name="FG_PENGGANTI" queryTableFieldId="3" dataDxfId="16"/>
    <tableColumn id="4" xr3:uid="{E585C0DA-D6C7-48BE-B974-B77D2FCCCD6E}" uniqueName="4" name="NOMOR_FAKTUR" queryTableFieldId="4" dataDxfId="15"/>
    <tableColumn id="5" xr3:uid="{E50558CE-DBFA-44CA-8EB2-285F27256E55}" uniqueName="5" name="MASA_PAJAK" queryTableFieldId="5" dataDxfId="14"/>
    <tableColumn id="6" xr3:uid="{791CA313-38CB-472B-A293-D037C86610CD}" uniqueName="6" name="TAHUN_PAJAK" queryTableFieldId="6" dataDxfId="13"/>
    <tableColumn id="7" xr3:uid="{AC1DD949-EB0C-4C33-B4E1-5DC990AAA073}" uniqueName="7" name="TANGGAL_FAKTUR" queryTableFieldId="7" dataDxfId="12"/>
    <tableColumn id="8" xr3:uid="{68BFF33A-94E7-4108-823C-FC03E0CDD297}" uniqueName="8" name="NPWP" queryTableFieldId="8" dataDxfId="11"/>
    <tableColumn id="9" xr3:uid="{EF4618D6-1686-4D87-A64B-F7FAEC75B6E8}" uniqueName="9" name=" NAMA " queryTableFieldId="9" dataDxfId="10"/>
    <tableColumn id="10" xr3:uid="{05A840A4-EC8F-4707-9CA3-91625574702B}" uniqueName="10" name="ALAMAT_LENGKAP" queryTableFieldId="10" dataDxfId="9"/>
    <tableColumn id="11" xr3:uid="{EA1AA7D8-58AE-49B1-9C6A-7BA55DC64AD5}" uniqueName="11" name="JUMLAH_DPP" queryTableFieldId="11" dataDxfId="8"/>
    <tableColumn id="12" xr3:uid="{8D914E3C-ADAE-410C-A548-177FB671F0E3}" uniqueName="12" name="JUMLAH_PPN" queryTableFieldId="12" dataDxfId="7"/>
    <tableColumn id="13" xr3:uid="{1279528C-CA02-49CF-98AB-B49287497596}" uniqueName="13" name="JUMLAH_PPNBM" queryTableFieldId="13" dataDxfId="6"/>
    <tableColumn id="14" xr3:uid="{DA35F554-01F4-46B3-8CC8-838BC9587BC4}" uniqueName="14" name="ID_KETERANGAN_TAMBAHAN" queryTableFieldId="14" dataDxfId="5"/>
    <tableColumn id="15" xr3:uid="{753EB679-8E63-4B41-B329-EEEF8F2B1557}" uniqueName="15" name="FG_UANG_MUKA" queryTableFieldId="15"/>
    <tableColumn id="16" xr3:uid="{A56D04E2-B8FE-4907-8ABB-0E424B87EDE6}" uniqueName="16" name="UANG_MUKA_DPP" queryTableFieldId="16" dataDxfId="4"/>
    <tableColumn id="17" xr3:uid="{0122C456-03CF-4973-89D5-A04D4BDABC4C}" uniqueName="17" name="UANG_MUKA_PPN" queryTableFieldId="17" dataDxfId="3"/>
    <tableColumn id="18" xr3:uid="{D886DC56-95D1-4BD0-A3C0-68E9092C6314}" uniqueName="18" name="UANG_MUKA_PPNBM" queryTableFieldId="18" dataDxfId="2"/>
    <tableColumn id="19" xr3:uid="{45886FB8-B0C5-4C13-ADFB-4744887F9D73}" uniqueName="19" name="REFERENSI" queryTableFieldId="19" dataDxfId="1"/>
    <tableColumn id="20" xr3:uid="{678B6D32-7C9B-4A30-BC75-3F20280476AD}" uniqueName="20" name="KODE_DOKUMEN_PENDUKUNG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7455-43AC-43FD-A8AE-CC6131760FCA}">
  <dimension ref="A1:T11"/>
  <sheetViews>
    <sheetView tabSelected="1" workbookViewId="0">
      <selection activeCell="C14" sqref="C14"/>
    </sheetView>
  </sheetViews>
  <sheetFormatPr defaultRowHeight="14.4" x14ac:dyDescent="0.3"/>
  <cols>
    <col min="1" max="1" width="5.21875" bestFit="1" customWidth="1"/>
    <col min="2" max="2" width="21.88671875" bestFit="1" customWidth="1"/>
    <col min="3" max="3" width="35.109375" bestFit="1" customWidth="1"/>
    <col min="4" max="4" width="17.88671875" bestFit="1" customWidth="1"/>
    <col min="5" max="5" width="16" bestFit="1" customWidth="1"/>
    <col min="6" max="6" width="15.77734375" bestFit="1" customWidth="1"/>
    <col min="7" max="7" width="19.109375" bestFit="1" customWidth="1"/>
    <col min="8" max="8" width="16.109375" bestFit="1" customWidth="1"/>
    <col min="9" max="9" width="19.88671875" bestFit="1" customWidth="1"/>
    <col min="10" max="10" width="60.5546875" bestFit="1" customWidth="1"/>
    <col min="11" max="11" width="14.77734375" bestFit="1" customWidth="1"/>
    <col min="12" max="12" width="14.88671875" bestFit="1" customWidth="1"/>
    <col min="13" max="13" width="17.88671875" bestFit="1" customWidth="1"/>
    <col min="14" max="14" width="29.109375" bestFit="1" customWidth="1"/>
    <col min="15" max="15" width="18" bestFit="1" customWidth="1"/>
    <col min="16" max="16" width="19.44140625" bestFit="1" customWidth="1"/>
    <col min="17" max="17" width="19.5546875" bestFit="1" customWidth="1"/>
    <col min="18" max="18" width="22.44140625" bestFit="1" customWidth="1"/>
    <col min="19" max="19" width="15.77734375" bestFit="1" customWidth="1"/>
    <col min="20" max="20" width="30.44140625" bestFit="1" customWidth="1"/>
  </cols>
  <sheetData>
    <row r="1" spans="1:20" x14ac:dyDescent="0.3">
      <c r="A1" t="s">
        <v>45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2" t="s">
        <v>20</v>
      </c>
      <c r="B2" s="2" t="s">
        <v>7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3"/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</row>
    <row r="3" spans="1:20" x14ac:dyDescent="0.3">
      <c r="A3" s="2" t="s">
        <v>34</v>
      </c>
      <c r="B3" s="2" t="s">
        <v>35</v>
      </c>
      <c r="C3" s="2" t="s">
        <v>21</v>
      </c>
      <c r="D3" s="2" t="s">
        <v>36</v>
      </c>
      <c r="E3" s="2" t="s">
        <v>37</v>
      </c>
      <c r="F3" s="2" t="s">
        <v>38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s="2" t="s">
        <v>33</v>
      </c>
      <c r="M3" s="2" t="s">
        <v>33</v>
      </c>
      <c r="N3" s="2" t="s">
        <v>33</v>
      </c>
      <c r="O3" s="3"/>
      <c r="P3" s="2" t="s">
        <v>33</v>
      </c>
      <c r="Q3" s="2" t="s">
        <v>33</v>
      </c>
      <c r="R3" s="2" t="s">
        <v>33</v>
      </c>
      <c r="S3" s="2" t="s">
        <v>33</v>
      </c>
      <c r="T3" s="2" t="s">
        <v>33</v>
      </c>
    </row>
    <row r="4" spans="1:20" x14ac:dyDescent="0.3">
      <c r="A4" t="s">
        <v>0</v>
      </c>
      <c r="B4" t="str">
        <f>LEFT([1]MNGKSalesInvoice.Report_Domesti!$K$9,2)</f>
        <v>01</v>
      </c>
      <c r="C4" t="s">
        <v>44</v>
      </c>
      <c r="D4" t="str">
        <f>SUBSTITUTE(SUBSTITUTE(RIGHT([1]MNGKSalesInvoice.Report_Domesti!$K$9,LEN([1]MNGKSalesInvoice.Report_Domesti!$K$9)-4),"-",""),".","")</f>
        <v>0072244548828</v>
      </c>
      <c r="E4">
        <f>MONTH([1]MNGKSalesInvoice.Report_Domesti!$L$13)</f>
        <v>9</v>
      </c>
      <c r="F4">
        <f>YEAR([1]MNGKSalesInvoice.Report_Domesti!$L$13)</f>
        <v>2022</v>
      </c>
      <c r="G4" t="str">
        <f>[1]MNGKSalesInvoice.Report_Domesti!$L$13</f>
        <v>03-Sep-2022</v>
      </c>
      <c r="H4" t="str">
        <f>SUBSTITUTE(SUBSTITUTE([1]MNGKSalesInvoice.Report_Domesti!$J$8,"-",""),".","")</f>
        <v>010007466092000</v>
      </c>
      <c r="I4" t="str">
        <f>[1]MNGKSalesInvoice.Report_Domesti!$F$5</f>
        <v>PT. Astra Honda Motor</v>
      </c>
      <c r="J4" t="str">
        <f>[1]MNGKSalesInvoice.Report_Domesti!$F$6</f>
        <v>JI. Yos Sudarso, Sunter I, Tanjung Priok, Jakarta Utara, DKI Jakarta 14350</v>
      </c>
      <c r="K4">
        <f>[1]MNGKSalesInvoice.Report_Domesti!$AF$34</f>
        <v>336377300</v>
      </c>
      <c r="L4">
        <f>_xlfn.FLOOR.MATH([1]MNGKSalesInvoice.Report_Domesti!$AD$35)</f>
        <v>37001503</v>
      </c>
      <c r="M4" t="s">
        <v>44</v>
      </c>
      <c r="N4" t="str">
        <f>IF(B4="07",18,"")</f>
        <v/>
      </c>
      <c r="O4">
        <v>0</v>
      </c>
      <c r="P4" t="s">
        <v>33</v>
      </c>
      <c r="Q4" t="s">
        <v>33</v>
      </c>
      <c r="R4" t="s">
        <v>33</v>
      </c>
      <c r="S4" t="str">
        <f>[1]MNGKSalesInvoice.Report_Domesti!$D$13</f>
        <v>INV22-000003798</v>
      </c>
      <c r="T4" t="s">
        <v>33</v>
      </c>
    </row>
    <row r="5" spans="1:20" x14ac:dyDescent="0.3">
      <c r="A5" s="1" t="s">
        <v>34</v>
      </c>
      <c r="B5" s="1" t="s">
        <v>33</v>
      </c>
      <c r="C5" s="1" t="str">
        <f>IF(B4="07","",[2]MNGKSalesInvoice.Report_Domesti!$G18)</f>
        <v>ZSJ0005-HG002/01
36532-K01 -6110-M1</v>
      </c>
      <c r="D5" s="1">
        <f>[2]MNGKSalesInvoice.Report_Domesti!$U18</f>
        <v>68887</v>
      </c>
      <c r="E5" s="1">
        <f>[2]MNGKSalesInvoice.Report_Domesti!$M18</f>
        <v>100</v>
      </c>
      <c r="F5" s="1">
        <f>[2]MNGKSalesInvoice.Report_Domesti!$Z18</f>
        <v>6888700</v>
      </c>
      <c r="G5" s="1">
        <f>[2]MNGKSalesInvoice.Report_Domesti!$AD18</f>
        <v>0</v>
      </c>
      <c r="H5" s="1">
        <f>[2]MNGKSalesInvoice.Report_Domesti!$AF18</f>
        <v>6888700</v>
      </c>
      <c r="I5" s="1">
        <f>H5*11%</f>
        <v>757757</v>
      </c>
      <c r="J5" s="1" t="s">
        <v>44</v>
      </c>
      <c r="K5" s="1" t="s">
        <v>44</v>
      </c>
      <c r="L5" s="1" t="s">
        <v>33</v>
      </c>
      <c r="M5" s="1" t="s">
        <v>33</v>
      </c>
      <c r="N5" s="1" t="s">
        <v>33</v>
      </c>
      <c r="P5" s="1" t="s">
        <v>33</v>
      </c>
      <c r="Q5" s="1" t="s">
        <v>33</v>
      </c>
      <c r="R5" s="1" t="s">
        <v>33</v>
      </c>
      <c r="S5" s="1" t="s">
        <v>33</v>
      </c>
      <c r="T5" s="1" t="s">
        <v>33</v>
      </c>
    </row>
    <row r="6" spans="1:20" x14ac:dyDescent="0.3">
      <c r="A6" s="1" t="s">
        <v>34</v>
      </c>
      <c r="B6" s="1" t="s">
        <v>33</v>
      </c>
      <c r="C6" s="1" t="str">
        <f>IF(B5="07","",[2]MNGKSalesInvoice.Report_Domesti!$G19)</f>
        <v>MR8K-9/03
31918-K97 -T011-M1</v>
      </c>
      <c r="D6" s="1">
        <f>[2]MNGKSalesInvoice.Report_Domesti!$U19</f>
        <v>11128</v>
      </c>
      <c r="E6" s="1">
        <f>[2]MNGKSalesInvoice.Report_Domesti!$M19</f>
        <v>100</v>
      </c>
      <c r="F6" s="1">
        <f>[2]MNGKSalesInvoice.Report_Domesti!$Z19</f>
        <v>1112800</v>
      </c>
      <c r="G6" s="1">
        <f>[2]MNGKSalesInvoice.Report_Domesti!$AD19</f>
        <v>0</v>
      </c>
      <c r="H6" s="1">
        <f>[2]MNGKSalesInvoice.Report_Domesti!$AF19</f>
        <v>1112800</v>
      </c>
      <c r="I6" s="1">
        <f t="shared" ref="I6:I11" si="0">H6*11%</f>
        <v>122408</v>
      </c>
      <c r="J6" s="1" t="s">
        <v>44</v>
      </c>
      <c r="K6" s="1" t="s">
        <v>44</v>
      </c>
      <c r="L6" s="1" t="s">
        <v>33</v>
      </c>
      <c r="M6" s="1" t="s">
        <v>33</v>
      </c>
      <c r="N6" s="1" t="s">
        <v>33</v>
      </c>
      <c r="P6" s="1" t="s">
        <v>33</v>
      </c>
      <c r="Q6" s="1" t="s">
        <v>33</v>
      </c>
      <c r="R6" s="1" t="s">
        <v>33</v>
      </c>
      <c r="S6" s="1" t="s">
        <v>33</v>
      </c>
      <c r="T6" s="1" t="s">
        <v>33</v>
      </c>
    </row>
    <row r="7" spans="1:20" x14ac:dyDescent="0.3">
      <c r="A7" s="1" t="s">
        <v>34</v>
      </c>
      <c r="B7" s="1" t="s">
        <v>33</v>
      </c>
      <c r="C7" s="1" t="str">
        <f>IF(B6="07","",[2]MNGKSalesInvoice.Report_Domesti!$G20)</f>
        <v>LD05FTJK/01
30700-K97 -N010-M1</v>
      </c>
      <c r="D7" s="1">
        <f>[2]MNGKSalesInvoice.Report_Domesti!$U20</f>
        <v>9160</v>
      </c>
      <c r="E7" s="1">
        <f>[2]MNGKSalesInvoice.Report_Domesti!$M20</f>
        <v>100</v>
      </c>
      <c r="F7" s="1">
        <f>[2]MNGKSalesInvoice.Report_Domesti!$Z20</f>
        <v>916000</v>
      </c>
      <c r="G7" s="1">
        <f>[2]MNGKSalesInvoice.Report_Domesti!$AD20</f>
        <v>0</v>
      </c>
      <c r="H7" s="1">
        <f>[2]MNGKSalesInvoice.Report_Domesti!$AF20</f>
        <v>916000</v>
      </c>
      <c r="I7" s="1">
        <f t="shared" si="0"/>
        <v>100760</v>
      </c>
      <c r="J7" s="1" t="s">
        <v>44</v>
      </c>
      <c r="K7" s="1" t="s">
        <v>44</v>
      </c>
      <c r="L7" s="1" t="s">
        <v>33</v>
      </c>
      <c r="M7" s="1" t="s">
        <v>33</v>
      </c>
      <c r="N7" s="1" t="s">
        <v>33</v>
      </c>
      <c r="P7" s="1" t="s">
        <v>33</v>
      </c>
      <c r="Q7" s="1" t="s">
        <v>33</v>
      </c>
      <c r="R7" s="1" t="s">
        <v>33</v>
      </c>
      <c r="S7" s="1" t="s">
        <v>33</v>
      </c>
      <c r="T7" s="1" t="s">
        <v>33</v>
      </c>
    </row>
    <row r="8" spans="1:20" x14ac:dyDescent="0.3">
      <c r="A8" s="1" t="s">
        <v>34</v>
      </c>
      <c r="B8" s="1" t="s">
        <v>33</v>
      </c>
      <c r="C8" s="1" t="str">
        <f>IF(B7="07","",[2]MNGKSalesInvoice.Report_Domesti!$G21)</f>
        <v>AZD5001-HG002/02
36531-K1Z -J110-M1</v>
      </c>
      <c r="D8" s="1">
        <f>[2]MNGKSalesInvoice.Report_Domesti!$U21</f>
        <v>113166</v>
      </c>
      <c r="E8" s="1">
        <f>[2]MNGKSalesInvoice.Report_Domesti!$M21</f>
        <v>1200</v>
      </c>
      <c r="F8" s="1">
        <f>[2]MNGKSalesInvoice.Report_Domesti!$Z21</f>
        <v>135799200</v>
      </c>
      <c r="G8" s="1">
        <f>[2]MNGKSalesInvoice.Report_Domesti!$AD21</f>
        <v>0</v>
      </c>
      <c r="H8" s="1">
        <f>[2]MNGKSalesInvoice.Report_Domesti!$AF21</f>
        <v>135799200</v>
      </c>
      <c r="I8" s="1">
        <f t="shared" si="0"/>
        <v>14937912</v>
      </c>
      <c r="J8" s="1" t="s">
        <v>44</v>
      </c>
      <c r="K8" s="1" t="s">
        <v>44</v>
      </c>
      <c r="L8" s="1" t="s">
        <v>33</v>
      </c>
      <c r="M8" s="1" t="s">
        <v>33</v>
      </c>
      <c r="N8" s="1" t="s">
        <v>33</v>
      </c>
      <c r="P8" s="1" t="s">
        <v>33</v>
      </c>
      <c r="Q8" s="1" t="s">
        <v>33</v>
      </c>
      <c r="R8" s="1" t="s">
        <v>33</v>
      </c>
      <c r="S8" s="1" t="s">
        <v>33</v>
      </c>
      <c r="T8" s="1" t="s">
        <v>33</v>
      </c>
    </row>
    <row r="9" spans="1:20" x14ac:dyDescent="0.3">
      <c r="A9" s="1" t="s">
        <v>34</v>
      </c>
      <c r="B9" s="1" t="s">
        <v>33</v>
      </c>
      <c r="C9" s="1" t="str">
        <f>IF(B8="07","",[2]MNGKSalesInvoice.Report_Domesti!$G22)</f>
        <v>LMAR8L-9/05
31917-K0R -V010-M1</v>
      </c>
      <c r="D9" s="1">
        <f>[2]MNGKSalesInvoice.Report_Domesti!$U22</f>
        <v>18296</v>
      </c>
      <c r="E9" s="1">
        <f>[2]MNGKSalesInvoice.Report_Domesti!$M22</f>
        <v>1600</v>
      </c>
      <c r="F9" s="1">
        <f>[2]MNGKSalesInvoice.Report_Domesti!$Z22</f>
        <v>29273600</v>
      </c>
      <c r="G9" s="1">
        <f>[2]MNGKSalesInvoice.Report_Domesti!$AD22</f>
        <v>0</v>
      </c>
      <c r="H9" s="1">
        <f>[2]MNGKSalesInvoice.Report_Domesti!$AF22</f>
        <v>29273600</v>
      </c>
      <c r="I9" s="1">
        <f t="shared" si="0"/>
        <v>3220096</v>
      </c>
      <c r="J9" s="1" t="s">
        <v>44</v>
      </c>
      <c r="K9" s="1" t="s">
        <v>44</v>
      </c>
      <c r="L9" s="1" t="s">
        <v>33</v>
      </c>
      <c r="M9" s="1" t="s">
        <v>33</v>
      </c>
      <c r="N9" s="1" t="s">
        <v>33</v>
      </c>
      <c r="P9" s="1" t="s">
        <v>33</v>
      </c>
      <c r="Q9" s="1" t="s">
        <v>33</v>
      </c>
      <c r="R9" s="1" t="s">
        <v>33</v>
      </c>
      <c r="S9" s="1" t="s">
        <v>33</v>
      </c>
      <c r="T9" s="1" t="s">
        <v>33</v>
      </c>
    </row>
    <row r="10" spans="1:20" x14ac:dyDescent="0.3">
      <c r="A10" s="1" t="s">
        <v>34</v>
      </c>
      <c r="B10" s="1" t="s">
        <v>33</v>
      </c>
      <c r="C10" s="1" t="str">
        <f>IF(B9="07","",[2]MNGKSalesInvoice.Report_Domesti!$G23)</f>
        <v>MR9C-9N/05
31919-K25 -6010-M1</v>
      </c>
      <c r="D10" s="1">
        <f>[2]MNGKSalesInvoice.Report_Domesti!$U23</f>
        <v>11128</v>
      </c>
      <c r="E10" s="1">
        <f>[2]MNGKSalesInvoice.Report_Domesti!$M23</f>
        <v>1500</v>
      </c>
      <c r="F10" s="1">
        <f>[2]MNGKSalesInvoice.Report_Domesti!$Z23</f>
        <v>16692000</v>
      </c>
      <c r="G10" s="1">
        <f>[2]MNGKSalesInvoice.Report_Domesti!$AD23</f>
        <v>0</v>
      </c>
      <c r="H10" s="1">
        <f>[2]MNGKSalesInvoice.Report_Domesti!$AF23</f>
        <v>16692000</v>
      </c>
      <c r="I10" s="1">
        <f t="shared" si="0"/>
        <v>1836120</v>
      </c>
      <c r="J10" s="1" t="s">
        <v>44</v>
      </c>
      <c r="K10" s="1" t="s">
        <v>44</v>
      </c>
      <c r="L10" s="1" t="s">
        <v>33</v>
      </c>
      <c r="M10" s="1" t="s">
        <v>33</v>
      </c>
      <c r="N10" s="1" t="s">
        <v>33</v>
      </c>
      <c r="P10" s="1" t="s">
        <v>33</v>
      </c>
      <c r="Q10" s="1" t="s">
        <v>33</v>
      </c>
      <c r="R10" s="1" t="s">
        <v>33</v>
      </c>
      <c r="S10" s="1" t="s">
        <v>33</v>
      </c>
      <c r="T10" s="1" t="s">
        <v>33</v>
      </c>
    </row>
    <row r="11" spans="1:20" x14ac:dyDescent="0.3">
      <c r="A11" s="1" t="s">
        <v>34</v>
      </c>
      <c r="B11" s="1" t="s">
        <v>33</v>
      </c>
      <c r="C11" s="1" t="str">
        <f>IF(B10="07","",[2]MNGKSalesInvoice.Report_Domesti!$G24)</f>
        <v>ZSD1005-HG001/01
36532-K1A -N012-M1</v>
      </c>
      <c r="D11" s="1">
        <f>[2]MNGKSalesInvoice.Report_Domesti!$U24</f>
        <v>48565</v>
      </c>
      <c r="E11" s="1">
        <f>[2]MNGKSalesInvoice.Report_Domesti!$M24</f>
        <v>3000</v>
      </c>
      <c r="F11" s="1">
        <f>[2]MNGKSalesInvoice.Report_Domesti!$Z24</f>
        <v>145695000</v>
      </c>
      <c r="G11" s="1">
        <f>[2]MNGKSalesInvoice.Report_Domesti!$AD24</f>
        <v>0</v>
      </c>
      <c r="H11" s="1">
        <f>[2]MNGKSalesInvoice.Report_Domesti!$AF24</f>
        <v>145695000</v>
      </c>
      <c r="I11" s="1">
        <f t="shared" si="0"/>
        <v>16026450</v>
      </c>
      <c r="J11" s="1" t="s">
        <v>44</v>
      </c>
      <c r="K11" s="1" t="s">
        <v>44</v>
      </c>
      <c r="L11" s="1" t="s">
        <v>33</v>
      </c>
      <c r="M11" s="1" t="s">
        <v>33</v>
      </c>
      <c r="N11" s="1" t="s">
        <v>33</v>
      </c>
      <c r="P11" s="1" t="s">
        <v>33</v>
      </c>
      <c r="Q11" s="1" t="s">
        <v>33</v>
      </c>
      <c r="R11" s="1" t="s">
        <v>33</v>
      </c>
      <c r="S11" s="1" t="s">
        <v>33</v>
      </c>
      <c r="T11" s="1" t="s">
        <v>33</v>
      </c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b q t i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b q t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r Y l V f d 7 M d v g E A A M A D A A A T A B w A R m 9 y b X V s Y X M v U 2 V j d G l v b j E u b S C i G A A o o B Q A A A A A A A A A A A A A A A A A A A A A A A A A A A B 9 k l 9 v m z A U x d 8 j 5 T t Y 9 I V I C K 3 Z 1 n W r e H D B 5 I + D w 8 B o D 8 1 k M f B a J L A n b L p V U b / 7 T J M t q y D j B T i / y 7 n H 9 6 J 4 o S s p Q H q 4 X 9 5 M J 9 O J e s h b X o I L 6 + 2 H j 9 f A n s 8 s 4 I G a 6 + k E m C u V X V t w o / j q 0 Q 1 k 0 T V c a D u s a u 7 6 U m j z o m z L / 7 T L F G / V b k V 3 g f w p a p m X a v f H z y 3 U o z V z 7 g J e V 0 2 l e e t Z j u U A X 9 Z d I 5 Q 3 f + M A J A p Z V u L e u 5 y / n z v g c y c 1 T / V T z b 3 T o 0 u k 4 F 9 n z i H X h R W 3 s j G s B E u e l 6 Z 5 H 5 v m 3 0 z h k R x 1 + 3 A E B 9 w d d V j X a Z H X e a s 8 3 X b / W v o P u b g 3 j v T p B z / Z 0 T Y X 6 r t s m 0 P i H i p 7 p L + z 3 1 s h N i f T p g J o / k s / O 2 B v 4 Y C t E V m l j C a Q p B C n q 0 F J u G A x I o s F J H Q I y T b a J i y E m G b J A E Y w h S y G a z j s S + E y I 2 d Z 3 2 1 z z p X E X + K B C A i M I B j I c G N k y j Y m P 4 b D r 9 Z Z t I F L F s R n U R y T / 6 D b a A B X A c O I I j N N M z B G Y X Q L l 3 D o Y Y a a m R I W Z R g a u B L 6 6 p 3 b L + + F / k W j 0 U 5 0 L N 0 r O h I w Q S F K E B l Z N N 4 G i A V b n E W I 9 C s P M p y R x a u y 5 9 l 0 U o n R P / L m N 1 B L A Q I t A B Q A A g A I A G 6 r Y l U b b P s l p A A A A P Y A A A A S A A A A A A A A A A A A A A A A A A A A A A B D b 2 5 m a W c v U G F j a 2 F n Z S 5 4 b W x Q S w E C L Q A U A A I A C A B u q 2 J V D 8 r p q 6 Q A A A D p A A A A E w A A A A A A A A A A A A A A A A D w A A A A W 0 N v b n R l b n R f V H l w Z X N d L n h t b F B L A Q I t A B Q A A g A I A G 6 r Y l V f d 7 M d v g E A A M A D A A A T A A A A A A A A A A A A A A A A A O E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U A A A A A A A A P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z k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3 O T h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Q 6 M j c 6 M j g u M j k 5 M D Q z N 1 o i I C 8 + P E V u d H J 5 I F R 5 c G U 9 I k Z p b G x D b 2 x 1 b W 5 U e X B l c y I g V m F s d W U 9 I n N C Z 1 l H Q m d Z R 0 J n W U d C Z 1 l H Q m d Z R E J n W U d C Z 1 k 9 I i A v P j x F b n R y e S B U e X B l P S J G a W x s Q 2 9 s d W 1 u T m F t Z X M i I F Z h b H V l P S J z W y Z x d W 9 0 O 0 Z L J n F 1 b 3 Q 7 L C Z x d W 9 0 O 0 t E X 0 p F T k l T X 1 R S Q U 5 T Q U t T S S Z x d W 9 0 O y w m c X V v d D t G R 1 9 Q R U 5 H R 0 F O V E k m c X V v d D s s J n F 1 b 3 Q 7 T k 9 N T 1 J f R k F L V F V S J n F 1 b 3 Q 7 L C Z x d W 9 0 O 0 1 B U 0 F f U E F K Q U s m c X V v d D s s J n F 1 b 3 Q 7 V E F I V U 5 f U E F K Q U s m c X V v d D s s J n F 1 b 3 Q 7 V E F O R 0 d B T F 9 G Q U t U V V I m c X V v d D s s J n F 1 b 3 Q 7 T l B X U C Z x d W 9 0 O y w m c X V v d D s g T k F N Q S A m c X V v d D s s J n F 1 b 3 Q 7 Q U x B T U F U X 0 x F T k d L Q V A m c X V v d D s s J n F 1 b 3 Q 7 S l V N T E F I X 0 R Q U C Z x d W 9 0 O y w m c X V v d D t K V U 1 M Q U h f U F B O J n F 1 b 3 Q 7 L C Z x d W 9 0 O 0 p V T U x B S F 9 Q U E 5 C T S Z x d W 9 0 O y w m c X V v d D t J R F 9 L R V R F U k F O R 0 F O X 1 R B T U J B S E F O J n F 1 b 3 Q 7 L C Z x d W 9 0 O 0 Z H X 1 V B T k d f T V V L Q S Z x d W 9 0 O y w m c X V v d D t V Q U 5 H X 0 1 V S 0 F f R F B Q J n F 1 b 3 Q 7 L C Z x d W 9 0 O 1 V B T k d f T V V L Q V 9 Q U E 4 m c X V v d D s s J n F 1 b 3 Q 7 V U F O R 1 9 N V U t B X 1 B Q T k J N J n F 1 b 3 Q 7 L C Z x d W 9 0 O 1 J F R k V S R U 5 T S S Z x d W 9 0 O y w m c X V v d D t L T 0 R F X 0 R P S 1 V N R U 5 f U E V O R F V L V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3 O T g g K D I p L 0 F 1 d G 9 S Z W 1 v d m V k Q 2 9 s d W 1 u c z E u e 0 Z L L D B 9 J n F 1 b 3 Q 7 L C Z x d W 9 0 O 1 N l Y 3 R p b 2 4 x L z M 3 O T g g K D I p L 0 F 1 d G 9 S Z W 1 v d m V k Q 2 9 s d W 1 u c z E u e 0 t E X 0 p F T k l T X 1 R S Q U 5 T Q U t T S S w x f S Z x d W 9 0 O y w m c X V v d D t T Z W N 0 a W 9 u M S 8 z N z k 4 I C g y K S 9 B d X R v U m V t b 3 Z l Z E N v b H V t b n M x L n t G R 1 9 Q R U 5 H R 0 F O V E k s M n 0 m c X V v d D s s J n F 1 b 3 Q 7 U 2 V j d G l v b j E v M z c 5 O C A o M i k v Q X V 0 b 1 J l b W 9 2 Z W R D b 2 x 1 b W 5 z M S 5 7 T k 9 N T 1 J f R k F L V F V S L D N 9 J n F 1 b 3 Q 7 L C Z x d W 9 0 O 1 N l Y 3 R p b 2 4 x L z M 3 O T g g K D I p L 0 F 1 d G 9 S Z W 1 v d m V k Q 2 9 s d W 1 u c z E u e 0 1 B U 0 F f U E F K Q U s s N H 0 m c X V v d D s s J n F 1 b 3 Q 7 U 2 V j d G l v b j E v M z c 5 O C A o M i k v Q X V 0 b 1 J l b W 9 2 Z W R D b 2 x 1 b W 5 z M S 5 7 V E F I V U 5 f U E F K Q U s s N X 0 m c X V v d D s s J n F 1 b 3 Q 7 U 2 V j d G l v b j E v M z c 5 O C A o M i k v Q X V 0 b 1 J l b W 9 2 Z W R D b 2 x 1 b W 5 z M S 5 7 V E F O R 0 d B T F 9 G Q U t U V V I s N n 0 m c X V v d D s s J n F 1 b 3 Q 7 U 2 V j d G l v b j E v M z c 5 O C A o M i k v Q X V 0 b 1 J l b W 9 2 Z W R D b 2 x 1 b W 5 z M S 5 7 T l B X U C w 3 f S Z x d W 9 0 O y w m c X V v d D t T Z W N 0 a W 9 u M S 8 z N z k 4 I C g y K S 9 B d X R v U m V t b 3 Z l Z E N v b H V t b n M x L n s g T k F N Q S A s O H 0 m c X V v d D s s J n F 1 b 3 Q 7 U 2 V j d G l v b j E v M z c 5 O C A o M i k v Q X V 0 b 1 J l b W 9 2 Z W R D b 2 x 1 b W 5 z M S 5 7 Q U x B T U F U X 0 x F T k d L Q V A s O X 0 m c X V v d D s s J n F 1 b 3 Q 7 U 2 V j d G l v b j E v M z c 5 O C A o M i k v Q X V 0 b 1 J l b W 9 2 Z W R D b 2 x 1 b W 5 z M S 5 7 S l V N T E F I X 0 R Q U C w x M H 0 m c X V v d D s s J n F 1 b 3 Q 7 U 2 V j d G l v b j E v M z c 5 O C A o M i k v Q X V 0 b 1 J l b W 9 2 Z W R D b 2 x 1 b W 5 z M S 5 7 S l V N T E F I X 1 B Q T i w x M X 0 m c X V v d D s s J n F 1 b 3 Q 7 U 2 V j d G l v b j E v M z c 5 O C A o M i k v Q X V 0 b 1 J l b W 9 2 Z W R D b 2 x 1 b W 5 z M S 5 7 S l V N T E F I X 1 B Q T k J N L D E y f S Z x d W 9 0 O y w m c X V v d D t T Z W N 0 a W 9 u M S 8 z N z k 4 I C g y K S 9 B d X R v U m V t b 3 Z l Z E N v b H V t b n M x L n t J R F 9 L R V R F U k F O R 0 F O X 1 R B T U J B S E F O L D E z f S Z x d W 9 0 O y w m c X V v d D t T Z W N 0 a W 9 u M S 8 z N z k 4 I C g y K S 9 B d X R v U m V t b 3 Z l Z E N v b H V t b n M x L n t G R 1 9 V Q U 5 H X 0 1 V S 0 E s M T R 9 J n F 1 b 3 Q 7 L C Z x d W 9 0 O 1 N l Y 3 R p b 2 4 x L z M 3 O T g g K D I p L 0 F 1 d G 9 S Z W 1 v d m V k Q 2 9 s d W 1 u c z E u e 1 V B T k d f T V V L Q V 9 E U F A s M T V 9 J n F 1 b 3 Q 7 L C Z x d W 9 0 O 1 N l Y 3 R p b 2 4 x L z M 3 O T g g K D I p L 0 F 1 d G 9 S Z W 1 v d m V k Q 2 9 s d W 1 u c z E u e 1 V B T k d f T V V L Q V 9 Q U E 4 s M T Z 9 J n F 1 b 3 Q 7 L C Z x d W 9 0 O 1 N l Y 3 R p b 2 4 x L z M 3 O T g g K D I p L 0 F 1 d G 9 S Z W 1 v d m V k Q 2 9 s d W 1 u c z E u e 1 V B T k d f T V V L Q V 9 Q U E 5 C T S w x N 3 0 m c X V v d D s s J n F 1 b 3 Q 7 U 2 V j d G l v b j E v M z c 5 O C A o M i k v Q X V 0 b 1 J l b W 9 2 Z W R D b 2 x 1 b W 5 z M S 5 7 U k V G R V J F T l N J L D E 4 f S Z x d W 9 0 O y w m c X V v d D t T Z W N 0 a W 9 u M S 8 z N z k 4 I C g y K S 9 B d X R v U m V t b 3 Z l Z E N v b H V t b n M x L n t L T 0 R F X 0 R P S 1 V N R U 5 f U E V O R F V L V U 5 H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z c 5 O C A o M i k v Q X V 0 b 1 J l b W 9 2 Z W R D b 2 x 1 b W 5 z M S 5 7 R k s s M H 0 m c X V v d D s s J n F 1 b 3 Q 7 U 2 V j d G l v b j E v M z c 5 O C A o M i k v Q X V 0 b 1 J l b W 9 2 Z W R D b 2 x 1 b W 5 z M S 5 7 S 0 R f S k V O S V N f V F J B T l N B S 1 N J L D F 9 J n F 1 b 3 Q 7 L C Z x d W 9 0 O 1 N l Y 3 R p b 2 4 x L z M 3 O T g g K D I p L 0 F 1 d G 9 S Z W 1 v d m V k Q 2 9 s d W 1 u c z E u e 0 Z H X 1 B F T k d H Q U 5 U S S w y f S Z x d W 9 0 O y w m c X V v d D t T Z W N 0 a W 9 u M S 8 z N z k 4 I C g y K S 9 B d X R v U m V t b 3 Z l Z E N v b H V t b n M x L n t O T 0 1 P U l 9 G Q U t U V V I s M 3 0 m c X V v d D s s J n F 1 b 3 Q 7 U 2 V j d G l v b j E v M z c 5 O C A o M i k v Q X V 0 b 1 J l b W 9 2 Z W R D b 2 x 1 b W 5 z M S 5 7 T U F T Q V 9 Q Q U p B S y w 0 f S Z x d W 9 0 O y w m c X V v d D t T Z W N 0 a W 9 u M S 8 z N z k 4 I C g y K S 9 B d X R v U m V t b 3 Z l Z E N v b H V t b n M x L n t U Q U h V T l 9 Q Q U p B S y w 1 f S Z x d W 9 0 O y w m c X V v d D t T Z W N 0 a W 9 u M S 8 z N z k 4 I C g y K S 9 B d X R v U m V t b 3 Z l Z E N v b H V t b n M x L n t U Q U 5 H R 0 F M X 0 Z B S 1 R V U i w 2 f S Z x d W 9 0 O y w m c X V v d D t T Z W N 0 a W 9 u M S 8 z N z k 4 I C g y K S 9 B d X R v U m V t b 3 Z l Z E N v b H V t b n M x L n t O U F d Q L D d 9 J n F 1 b 3 Q 7 L C Z x d W 9 0 O 1 N l Y 3 R p b 2 4 x L z M 3 O T g g K D I p L 0 F 1 d G 9 S Z W 1 v d m V k Q 2 9 s d W 1 u c z E u e y B O Q U 1 B I C w 4 f S Z x d W 9 0 O y w m c X V v d D t T Z W N 0 a W 9 u M S 8 z N z k 4 I C g y K S 9 B d X R v U m V t b 3 Z l Z E N v b H V t b n M x L n t B T E F N Q V R f T E V O R 0 t B U C w 5 f S Z x d W 9 0 O y w m c X V v d D t T Z W N 0 a W 9 u M S 8 z N z k 4 I C g y K S 9 B d X R v U m V t b 3 Z l Z E N v b H V t b n M x L n t K V U 1 M Q U h f R F B Q L D E w f S Z x d W 9 0 O y w m c X V v d D t T Z W N 0 a W 9 u M S 8 z N z k 4 I C g y K S 9 B d X R v U m V t b 3 Z l Z E N v b H V t b n M x L n t K V U 1 M Q U h f U F B O L D E x f S Z x d W 9 0 O y w m c X V v d D t T Z W N 0 a W 9 u M S 8 z N z k 4 I C g y K S 9 B d X R v U m V t b 3 Z l Z E N v b H V t b n M x L n t K V U 1 M Q U h f U F B O Q k 0 s M T J 9 J n F 1 b 3 Q 7 L C Z x d W 9 0 O 1 N l Y 3 R p b 2 4 x L z M 3 O T g g K D I p L 0 F 1 d G 9 S Z W 1 v d m V k Q 2 9 s d W 1 u c z E u e 0 l E X 0 t F V E V S Q U 5 H Q U 5 f V E F N Q k F I Q U 4 s M T N 9 J n F 1 b 3 Q 7 L C Z x d W 9 0 O 1 N l Y 3 R p b 2 4 x L z M 3 O T g g K D I p L 0 F 1 d G 9 S Z W 1 v d m V k Q 2 9 s d W 1 u c z E u e 0 Z H X 1 V B T k d f T V V L Q S w x N H 0 m c X V v d D s s J n F 1 b 3 Q 7 U 2 V j d G l v b j E v M z c 5 O C A o M i k v Q X V 0 b 1 J l b W 9 2 Z W R D b 2 x 1 b W 5 z M S 5 7 V U F O R 1 9 N V U t B X 0 R Q U C w x N X 0 m c X V v d D s s J n F 1 b 3 Q 7 U 2 V j d G l v b j E v M z c 5 O C A o M i k v Q X V 0 b 1 J l b W 9 2 Z W R D b 2 x 1 b W 5 z M S 5 7 V U F O R 1 9 N V U t B X 1 B Q T i w x N n 0 m c X V v d D s s J n F 1 b 3 Q 7 U 2 V j d G l v b j E v M z c 5 O C A o M i k v Q X V 0 b 1 J l b W 9 2 Z W R D b 2 x 1 b W 5 z M S 5 7 V U F O R 1 9 N V U t B X 1 B Q T k J N L D E 3 f S Z x d W 9 0 O y w m c X V v d D t T Z W N 0 a W 9 u M S 8 z N z k 4 I C g y K S 9 B d X R v U m V t b 3 Z l Z E N v b H V t b n M x L n t S R U Z F U k V O U 0 k s M T h 9 J n F 1 b 3 Q 7 L C Z x d W 9 0 O 1 N l Y 3 R p b 2 4 x L z M 3 O T g g K D I p L 0 F 1 d G 9 S Z W 1 v d m V k Q 2 9 s d W 1 u c z E u e 0 t P R E V f R E 9 L V U 1 F T l 9 Q R U 5 E V U t V T k c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N z k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3 O T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c 5 O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v w X S 2 / 9 n Q o u 0 4 O T M c o t Y A A A A A A I A A A A A A B B m A A A A A Q A A I A A A A B 1 3 i N s G x P J d d w 5 P V G F j e J c Z Z g u a g X t W J P C k y k c w 8 E Z R A A A A A A 6 A A A A A A g A A I A A A A M 2 I f n p 8 j O W b i b T y m j E e A V J P x O r p L g / A G L q 7 W 1 t U / a S t U A A A A P 2 Q K I f Y q r n 2 o Q n 8 b F K V i 8 l W J K j T 1 M i 1 H j T g w l I H X Y / 6 N G l o i a M 9 a Q B g f H D U c 0 E 5 d f E 7 n b t 2 0 W 8 w o s q E t n L P 4 R I J X o n y N y G B 1 P O V o T 2 i O e 1 X Q A A A A M H W k L i o 6 R X i r p g W s 8 I 3 v a g C v + t A 9 C H Y 0 c p z o i s h e k B f l o D g S F j f P M N / z H y U k z a b c V H D + g G d 3 o 6 A k l 3 y e B O p s b s = < / D a t a M a s h u p > 
</file>

<file path=customXml/itemProps1.xml><?xml version="1.0" encoding="utf-8"?>
<ds:datastoreItem xmlns:ds="http://schemas.openxmlformats.org/officeDocument/2006/customXml" ds:itemID="{5683FCE0-F447-48A8-9137-6FA3BE5890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2022-11-02T14:26:21Z</dcterms:created>
  <dcterms:modified xsi:type="dcterms:W3CDTF">2022-11-02T14:47:52Z</dcterms:modified>
</cp:coreProperties>
</file>