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0" windowWidth="12288" windowHeight="7032"/>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45621"/>
</workbook>
</file>

<file path=xl/calcChain.xml><?xml version="1.0" encoding="utf-8"?>
<calcChain xmlns="http://schemas.openxmlformats.org/spreadsheetml/2006/main">
  <c r="B128" i="7" l="1"/>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4" i="7"/>
  <c r="B43" i="7"/>
  <c r="B46" i="7"/>
  <c r="B45" i="7"/>
  <c r="T2" i="7"/>
  <c r="T45"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E45" i="7" s="1"/>
  <c r="D2" i="7"/>
  <c r="U45" i="7"/>
  <c r="Q3" i="7" l="1"/>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authors>
    <author>TonyAdmin</author>
  </authors>
  <commentList>
    <comment ref="A2" author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List>
</comments>
</file>

<file path=xl/comments2.xml><?xml version="1.0" encoding="utf-8"?>
<comments xmlns="http://schemas.openxmlformats.org/spreadsheetml/2006/main">
  <authors>
    <author>TonyAdmin</author>
    <author>Tony C.</author>
    <author>Tony</author>
  </authors>
  <commentList>
    <comment ref="A2" author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text>
        <r>
          <rPr>
            <b/>
            <sz val="8"/>
            <color indexed="81"/>
            <rFont val="Tahoma"/>
            <family val="2"/>
          </rPr>
          <t xml:space="preserve">Vertex Size
</t>
        </r>
        <r>
          <rPr>
            <sz val="8"/>
            <color indexed="81"/>
            <rFont val="Tahoma"/>
            <family val="2"/>
          </rPr>
          <t xml:space="preserve">
Enter an optional vertex size between 1 and 1,000.</t>
        </r>
      </text>
    </comment>
    <comment ref="E2" author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<sst xmlns="http://schemas.openxmlformats.org/spreadsheetml/2006/main" count="787" uniqueCount="520">
  <si>
    <t>Vertex 1</t>
  </si>
  <si>
    <t>Vertex 2</t>
  </si>
  <si>
    <t>Color</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</si>
  <si>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</si>
  <si>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</si>
  <si>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</si>
  <si>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</si>
  <si>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</si>
  <si>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</si>
  <si>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</si>
  <si>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</si>
  <si>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</si>
  <si>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</si>
  <si>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</si>
  <si>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</si>
  <si>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</si>
  <si>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</si>
  <si>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</si>
  <si>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</si>
  <si>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</si>
  <si>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</si>
  <si>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</si>
  <si>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</si>
  <si>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</si>
  <si>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</si>
  <si>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</si>
  <si>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</si>
  <si>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</si>
  <si>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</si>
  <si>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</si>
  <si>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</si>
  <si>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</si>
  <si>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</si>
  <si>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</si>
  <si>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</si>
  <si>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</si>
  <si>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</si>
  <si>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</si>
  <si>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</si>
  <si>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</si>
  <si>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</si>
  <si>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</si>
  <si>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</si>
  <si>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</si>
  <si>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</si>
  <si>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</si>
  <si>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</si>
  <si>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</si>
  <si>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</si>
  <si>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</si>
  <si>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</si>
  <si>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</si>
  <si>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</si>
  <si>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</si>
  <si>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</si>
  <si>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</si>
  <si>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</si>
  <si>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</si>
  <si>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</si>
  <si>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</si>
  <si>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</si>
  <si>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</si>
  <si>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</si>
  <si>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</si>
  <si>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</si>
  <si>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</si>
  <si>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</si>
  <si>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</si>
  <si>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</si>
  <si>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</si>
  <si>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</si>
  <si>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</si>
  <si>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</si>
  <si>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</si>
  <si>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</si>
  <si>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</si>
  <si>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</si>
  <si>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</si>
  <si>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</si>
  <si>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</si>
  <si>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</si>
  <si>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</si>
  <si>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</si>
  <si>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</si>
  <si>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</si>
  <si>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</si>
  <si>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</si>
  <si>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</si>
  <si>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</si>
  <si>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</si>
  <si>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</si>
  <si>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</si>
  <si>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</si>
  <si>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</si>
  <si>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</si>
  <si>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</si>
  <si>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</si>
  <si>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</si>
  <si>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</si>
  <si>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</si>
  <si>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</si>
  <si>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</si>
  <si>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</si>
  <si>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</si>
  <si>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</si>
  <si>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</si>
  <si>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</si>
  <si>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</si>
  <si>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</si>
  <si>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</si>
  <si>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</si>
  <si>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</si>
  <si>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</si>
  <si>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</si>
  <si>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</si>
  <si>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</si>
  <si>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</si>
  <si>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</si>
  <si>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</si>
  <si>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</si>
  <si>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</si>
  <si>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</si>
  <si>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</si>
  <si>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</si>
  <si>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</si>
  <si>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</si>
  <si>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</si>
  <si>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</si>
  <si>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</si>
  <si>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</si>
  <si>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</si>
  <si>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</si>
  <si>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</si>
  <si>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</si>
  <si>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</si>
  <si>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</si>
  <si>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</si>
  <si>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</si>
  <si>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</si>
  <si>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</si>
  <si>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</si>
  <si>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</si>
  <si>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</si>
  <si>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</si>
  <si>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</si>
  <si>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</si>
  <si>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</si>
  <si>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</si>
  <si>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</si>
  <si>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</si>
  <si>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</si>
  <si>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</si>
  <si>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</si>
  <si>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</si>
  <si>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</si>
  <si>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</si>
  <si>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</si>
  <si>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</si>
  <si>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Graph Metric</t>
  </si>
  <si>
    <t>Readability Metric</t>
  </si>
  <si>
    <t>Valid Group Shapes</t>
  </si>
  <si>
    <t>Collapsed Properties</t>
  </si>
  <si>
    <t>Collapsed X</t>
  </si>
  <si>
    <t>Collapsed Y</t>
  </si>
  <si>
    <t>Valid Group Visibilities</t>
  </si>
  <si>
    <t>Reciprocated Vertex Pair Ratio</t>
  </si>
  <si>
    <t>Reciprocated Edge Ratio</t>
  </si>
  <si>
    <t>Workbook Settings 1</t>
  </si>
  <si>
    <t>Workbook Settings Cell Count</t>
  </si>
  <si>
    <t>Autofill Workbook Results</t>
  </si>
  <si>
    <t>▓0▓0▓0▓True▓Black▓Black▓▓▓0▓0▓0▓0▓0▓False▓▓0▓0▓0▓0▓0▓False▓▓0▓0▓0▓True▓Black▓Black▓▓▓0▓0▓0▓0▓0▓False▓▓0▓0▓0▓0▓0▓False▓▓0▓0▓0▓0▓0▓False▓▓0▓0▓0▓0▓0▓False</t>
  </si>
  <si>
    <t>Graph History</t>
  </si>
  <si>
    <t>Relationship</t>
  </si>
  <si>
    <t>Relationship Date (UTC)</t>
  </si>
  <si>
    <t>Tweet</t>
  </si>
  <si>
    <t>URLs in Tweet</t>
  </si>
  <si>
    <t>Domains in Tweet</t>
  </si>
  <si>
    <t>Hashtags in Tweet</t>
  </si>
  <si>
    <t>Tweet Date (UTC)</t>
  </si>
  <si>
    <t>Twitter Page for Tweet</t>
  </si>
  <si>
    <t>Latitude</t>
  </si>
  <si>
    <t>Longitude</t>
  </si>
  <si>
    <t>Imported ID</t>
  </si>
  <si>
    <t>In-Reply-To Tweet ID</t>
  </si>
  <si>
    <t>Mentions</t>
  </si>
  <si>
    <t>Followed</t>
  </si>
  <si>
    <t>Followers</t>
  </si>
  <si>
    <t>Tweets</t>
  </si>
  <si>
    <t>Favorites</t>
  </si>
  <si>
    <t>Time Zone UTC Offset (Seconds)</t>
  </si>
  <si>
    <t>Description</t>
  </si>
  <si>
    <t>Location</t>
  </si>
  <si>
    <t>Web</t>
  </si>
  <si>
    <t>Time Zone</t>
  </si>
  <si>
    <t>Joined Twitter Date (UTC)</t>
  </si>
  <si>
    <t>Custom Menu Item Text</t>
  </si>
  <si>
    <t>Custom Menu Item Action</t>
  </si>
  <si>
    <t>Tweeted Search Term?</t>
  </si>
  <si>
    <t>Open Twitter Page for This Person</t>
  </si>
  <si>
    <t>Directed</t>
  </si>
  <si>
    <t>&lt;?xml version="1.0" encoding="utf-8"?&gt;_x000D_
&lt;configuration&gt;_x000D_
  &lt;configSections&gt;_x000D_
    &lt;sectionGroup name="userSettings" type="System.Configuration.UserSettingsGroup, System, Version=2.0.0.0, Culture=neutral, PublicKeyToken=b77a5c561934e089"&gt;_x000D_
      &lt;section name="GraphZoomAndScaleUserSettings"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&lt;/sectionGroup&gt;_x000D_
  &lt;/configSections&gt;_x000D_
  &lt;userSettings&gt;_x000D_
    &lt;GraphZoomAndScaleUserSettings&gt;_x000D_
      &lt;setting name="GraphScale" serializeAs="String"&gt;_x000D_
        &lt;value&gt;1&lt;/value&gt;_x000D_
      &lt;/setting&gt;_x000D_
    &lt;/GraphZoomAndScaleUserSettings&gt;_x000D_
    &lt;GeneralUserSettings4&gt;_x000D_
      &lt;setting name="NewWorkbookGraphDirectedness" serializeAs="String"&gt;_x000D_
        &lt;value&gt;Directed&lt;/value&gt;_x000D_
      &lt;/setting&gt;_x000D_
      &lt;setting name="ReadGroupLabels" serializeAs="String"&gt;_x000D_
        &lt;value&gt;True&lt;/value&gt;_x000D_
      &lt;/setting&gt;_x000D_
      &lt;setting name="ReadVertexLabels" serializeAs="String"&gt;_x000D_
        &lt;value&gt;True&lt;/value&gt;_x000D_
      &lt;/setting&gt;_x000D_
      &lt;setting name="ReadEdgeLabels" serializeAs="String"&gt;_x000D_
        &lt;value&gt;True&lt;/value&gt;_x000D_
      &lt;/setting&gt;_x000D_
      &lt;setting name="ShowGraphLegend" serializeAs="String"&gt;_x000D_
        &lt;value&gt;False&lt;/value&gt;_x000D_
      &lt;/setting&gt;_x000D_
      &lt;setting name="ShowGraphAxes" serializeAs="String"&gt;_x000D_
        &lt;value&gt;False&lt;/value&gt;_x000D_
      &lt;/setting&gt;_x000D_
    &lt;/GeneralUserSettings4&gt;_x000D_
  &lt;/userSettings&gt;_x000D_
&lt;/configuration&gt;</t>
  </si>
  <si>
    <t>666mop</t>
  </si>
  <si>
    <t>imacoolkidfuq</t>
  </si>
  <si>
    <t>marcorubio</t>
  </si>
  <si>
    <t>jackposobiec</t>
  </si>
  <si>
    <t>Omnes Viae Ad Infernum. When you gaze long into The Abyss, The Abyss gazes back into you - 100 % ANTI-COMMIES</t>
  </si>
  <si>
    <t>Follower of Christ,Husband,Father,Proud AMERICAN,U.S. Senator for Florida, #GatorNation &amp; #FinsUp.Official tweets @SenRubioPress INSTAGRAM @marcorubio</t>
  </si>
  <si>
    <t>just a boy.</t>
  </si>
  <si>
    <t>Host @HumanEvents Daily. Veteran Navy intel officer. Communism disrespecter. 和平</t>
  </si>
  <si>
    <t>The Fortress Of Solitude</t>
  </si>
  <si>
    <t>United States</t>
  </si>
  <si>
    <t>DC</t>
  </si>
  <si>
    <t>https://t.co/rfH1LxC80H</t>
  </si>
  <si>
    <t>https://t.co/H66LJYLxrw</t>
  </si>
  <si>
    <t>https://t.co/fTxYG7YLmC</t>
  </si>
  <si>
    <t>http://pbs.twimg.com/profile_images/848516299269562368/WYSGIzAC_normal.jpg</t>
  </si>
  <si>
    <t>http://pbs.twimg.com/profile_images/1435638736763695105/t5ht2zyQ_normal.jpg</t>
  </si>
  <si>
    <t>http://pbs.twimg.com/profile_images/703496802499108864/cEjl3ihm_normal.jpg</t>
  </si>
  <si>
    <t>http://pbs.twimg.com/profile_images/1524871304163299329/XQqxXGe__normal.jpg</t>
  </si>
  <si>
    <t>https://twitter.com/666mop</t>
  </si>
  <si>
    <t>https://twitter.com/marcorubio</t>
  </si>
  <si>
    <t>https://twitter.com/imacoolkidfuq</t>
  </si>
  <si>
    <t>https://twitter.com/jackposobiec</t>
  </si>
  <si>
    <t>666mop
RT @marcorubio: JUST IN: We just
set a new record on the costs paid
by American industries that make
products The Producer Price Index
it…</t>
  </si>
  <si>
    <t xml:space="preserve">marcorubio
</t>
  </si>
  <si>
    <t>imacoolkidfuq
RT @JackPosobiec: Meanwhile in
America: 20 people shot outside
the Bucks game in Milwaukee last
night</t>
  </si>
  <si>
    <t xml:space="preserve">jackposobiec
</t>
  </si>
  <si>
    <t>GraphSource░TwitterSearch▓GraphTerm░America</t>
  </si>
  <si>
    <t>tughlakabad</t>
  </si>
  <si>
    <t>kufra</t>
  </si>
  <si>
    <t>arobiansyar</t>
  </si>
  <si>
    <t>terraustluna</t>
  </si>
  <si>
    <t>RT @TerraUSTLuna: I will give $250 in $LUNA soon to someone who follow me and retweet this.
#Giveaway #Bitcoin #BTC #LUNA #Crypto</t>
  </si>
  <si>
    <t>giveaway bitcoin btc luna crypto</t>
  </si>
  <si>
    <t>https://twitter.com/#!/arobiansyar/status/1525956598887112704</t>
  </si>
  <si>
    <t>1525956598887112704</t>
  </si>
  <si>
    <t>cryptovangogh21</t>
  </si>
  <si>
    <t>babyrobotclub</t>
  </si>
  <si>
    <t>RT @babyrobotclub: 🎁4 eme concours STEPN 🎁
Chaussures runner à gagner
Tirage au sort le 20 mai 2022 à 21h
Bonne chance pour participer :
🔷…</t>
  </si>
  <si>
    <t>https://twitter.com/#!/cryptovangogh21/status/1525956599696838665</t>
  </si>
  <si>
    <t>1525956599696838665</t>
  </si>
  <si>
    <t>jb3trading</t>
  </si>
  <si>
    <t>btc_archive</t>
  </si>
  <si>
    <t>RT @BTC_Archive: #Bitcoin ETF is coming…
 https://t.co/YVaTaMuezS</t>
  </si>
  <si>
    <t>bitcoin</t>
  </si>
  <si>
    <t>https://twitter.com/#!/jb3trading/status/1525956602251165696</t>
  </si>
  <si>
    <t>Chanakanuru</t>
  </si>
  <si>
    <t>1525956602251165696</t>
  </si>
  <si>
    <t>Sütun1</t>
  </si>
  <si>
    <t>ndcryptoguy</t>
  </si>
  <si>
    <t>rovercrc</t>
  </si>
  <si>
    <t>RT @rovercrc: #BITCOIN🚀 https://t.co/Vuvin3TsSk</t>
  </si>
  <si>
    <t>bıtcoın</t>
  </si>
  <si>
    <t>https://twitter.com/#!/ndcryptoguy/status/1525956609272213504</t>
  </si>
  <si>
    <t>Lauternweg</t>
  </si>
  <si>
    <t>1525956609272213504</t>
  </si>
  <si>
    <t>mh4ckluckyw1n_</t>
  </si>
  <si>
    <t>elonmusk</t>
  </si>
  <si>
    <t>RT @TerraUSTLuna: .@elonmusk we need your help for $LUNA and $UST!
#ElonMusk $LUNA #LUNA $UST #UST #Terra #Bitcoin</t>
  </si>
  <si>
    <t>elonmusk luna ust terra bitcoin</t>
  </si>
  <si>
    <t>https://twitter.com/#!/mh4ckluckyw1n_/status/1525956610774171648</t>
  </si>
  <si>
    <t>1525956610774171648</t>
  </si>
  <si>
    <t>sardoniccanuck</t>
  </si>
  <si>
    <t>lucaland97</t>
  </si>
  <si>
    <t>@DankDystopia @LucaLand97 I’m sure people are super impressed with your $50 of Bitcoin you bought</t>
  </si>
  <si>
    <t>https://twitter.com/#!/sardoniccanuck/status/1525956614594904067</t>
  </si>
  <si>
    <t>Guro</t>
  </si>
  <si>
    <t>1525956614594904067</t>
  </si>
  <si>
    <t>1525935374664704005</t>
  </si>
  <si>
    <t>dankdystopia</t>
  </si>
  <si>
    <t>Replies to</t>
  </si>
  <si>
    <t>Omaheke</t>
  </si>
  <si>
    <t>sardo</t>
  </si>
  <si>
    <t>kelly33361</t>
  </si>
  <si>
    <t>thebtcmanual</t>
  </si>
  <si>
    <t>RT @TheBTCManual: My favourite #bitcoin quote of the year has to go @saifedean https://t.co/pVgax8mizr</t>
  </si>
  <si>
    <t>https://twitter.com/#!/kelly33361/status/1525956620219719680</t>
  </si>
  <si>
    <t>Mestanza</t>
  </si>
  <si>
    <t>1525956620219719680</t>
  </si>
  <si>
    <t>khalidyoussef99</t>
  </si>
  <si>
    <t>cryptotommey</t>
  </si>
  <si>
    <t>RT @CryptoTommey: 💥 SORTEO DE 60.000 $LUNA 💥
Requisitos: ⤵️
- Seguirme @CryptoTommey 
- Dar RT + Like 
- Mencionar a 2 amigos 
Sorteo exp…</t>
  </si>
  <si>
    <t>https://twitter.com/#!/khalidyoussef99/status/1525956620576079872</t>
  </si>
  <si>
    <t>Dhofar</t>
  </si>
  <si>
    <t>1525956620576079872</t>
  </si>
  <si>
    <t>asifkhan3939</t>
  </si>
  <si>
    <t>https://twitter.com/#!/asifkhan3939/status/1525956625776918531</t>
  </si>
  <si>
    <t>Lahul</t>
  </si>
  <si>
    <t>1525956625776918531</t>
  </si>
  <si>
    <t>sadikturkk</t>
  </si>
  <si>
    <t>10 Mayısta Btc için kötü senaryonun oluşacağını belirtmiştim. 
Peki şimdi sırada ne var ?
- Kırmızı taralı alana ka… https://t.co/21tzywEEIE</t>
  </si>
  <si>
    <t>https://twitter.com/i/web/status/1525956627714785280</t>
  </si>
  <si>
    <t>twitter.com</t>
  </si>
  <si>
    <t>https://twitter.com/#!/sadikturkk/status/1525956627714785280</t>
  </si>
  <si>
    <t>1525956627714785280</t>
  </si>
  <si>
    <t>the_sicarii</t>
  </si>
  <si>
    <t>If Ergo had Bitcoin's market cap, 1 $ERG would be worth $10.8k - a potential upside of 4447x… https://t.co/xtGnmj4uqI</t>
  </si>
  <si>
    <t>https://twitter.com/i/web/status/1525956633196625925</t>
  </si>
  <si>
    <t>https://twitter.com/#!/the_sicarii/status/1525956633196625925</t>
  </si>
  <si>
    <t>1525956633196625925</t>
  </si>
  <si>
    <t>soulexisthex</t>
  </si>
  <si>
    <t>blue_chip1</t>
  </si>
  <si>
    <t>@blue_chip1 What about Bitcoin? 😂</t>
  </si>
  <si>
    <t>https://twitter.com/#!/soulexisthex/status/1525956637684473856</t>
  </si>
  <si>
    <t>Tibesti</t>
  </si>
  <si>
    <t>1525956637684473856</t>
  </si>
  <si>
    <t>1525954286873481216</t>
  </si>
  <si>
    <t>estaeslaqueva1</t>
  </si>
  <si>
    <t>#Bitcoin only. https://t.co/NRfiVhtLEA</t>
  </si>
  <si>
    <t>https://twitter.com/jimmysong/status/1525954683457753089</t>
  </si>
  <si>
    <t>https://twitter.com/#!/estaeslaqueva1/status/1525956647264346114</t>
  </si>
  <si>
    <t>1525956647264346114</t>
  </si>
  <si>
    <t>iommi77</t>
  </si>
  <si>
    <t>https://twitter.com/#!/iommi77/status/1525956649311436800</t>
  </si>
  <si>
    <t>Porteirão</t>
  </si>
  <si>
    <t>1525956649311436800</t>
  </si>
  <si>
    <t>mbozkurtramo</t>
  </si>
  <si>
    <t>https://twitter.com/#!/mbozkurtramo/status/1525956636380127239</t>
  </si>
  <si>
    <t>Maklaki</t>
  </si>
  <si>
    <t>1525956636380127239</t>
  </si>
  <si>
    <t>stablekwon</t>
  </si>
  <si>
    <t>RT @TerraUSTLuna: .@stablekwon where is the #BTC ??
#DoKwon $LUNA #Terra #Bitcoin</t>
  </si>
  <si>
    <t>btc dokwon terra bitcoin</t>
  </si>
  <si>
    <t>https://twitter.com/#!/mbozkurtramo/status/1525956676846854144</t>
  </si>
  <si>
    <t>Tsahir</t>
  </si>
  <si>
    <t>1525956676846854144</t>
  </si>
  <si>
    <t>Laibin</t>
  </si>
  <si>
    <t>newsmundo24</t>
  </si>
  <si>
    <t>lunaazul1199</t>
  </si>
  <si>
    <t>RT @LunaAzul1199: Buenos dias twiteros!!! 
-Él Bitcoin Cayo tan bajo que ya empezo a defender a @lopezobrador_ y ha Morena. 🙄
-Cafe!? ☕</t>
  </si>
  <si>
    <t>https://twitter.com/#!/newsmundo24/status/1525956690218299395</t>
  </si>
  <si>
    <t>1525956690218299395</t>
  </si>
  <si>
    <t>fr_tradingview</t>
  </si>
  <si>
    <t>#BTCUSDT - Vague de wolfe bullish sur Bitcoin - TradingView - https://t.co/nALtzjxhBv</t>
  </si>
  <si>
    <t>https://fr.tradingview.com/chart/BTCUSDT/4WYYQwde/</t>
  </si>
  <si>
    <t>tradingview.com</t>
  </si>
  <si>
    <t>btcusdt</t>
  </si>
  <si>
    <t>https://twitter.com/#!/fr_tradingview/status/1525956690889220098</t>
  </si>
  <si>
    <t>Shilou</t>
  </si>
  <si>
    <t>1525956690889220098</t>
  </si>
  <si>
    <t>it_tradingview</t>
  </si>
  <si>
    <t>#BTCUSD - BITCOIN, ANALISI CICLICA E VOLUMETRICA DEL 15 MAGGIO (STATICA) - TradingView - https://t.co/6UVsayPVLv</t>
  </si>
  <si>
    <t>https://it.tradingview.com/chart/BTCUSD/jp1L3vrL/</t>
  </si>
  <si>
    <t>btcusd</t>
  </si>
  <si>
    <t>https://twitter.com/#!/it_tradingview/status/1525956694483689474</t>
  </si>
  <si>
    <t>1525956694483689474</t>
  </si>
  <si>
    <t>seubitcoin</t>
  </si>
  <si>
    <t>Bitcoin subiu!
🇧🇷💵 BTC/BRL R$ 156.735,15
🇺🇸💵 BTC/USD $ 30.971,06
Variação 24h(%): +4.16</t>
  </si>
  <si>
    <t>https://twitter.com/#!/seubitcoin/status/1525956694542413824</t>
  </si>
  <si>
    <t>1525956694542413824</t>
  </si>
  <si>
    <t>denisaimon</t>
  </si>
  <si>
    <t>Cadê mercado bitcoin até agora nada dos R$150,00 tá me roubando! https://t.co/R8sUnwi2wS</t>
  </si>
  <si>
    <t>https://twitter.com/#!/denisaimon/status/1525956695540879362</t>
  </si>
  <si>
    <t>1525956695540879362</t>
  </si>
  <si>
    <t>dovizyorum</t>
  </si>
  <si>
    <t>00:50 - Bitcoin %2.06 artarak,
 $ 30.452 USD, 484.127 TL oldu. https://t.co/aNZJenKYyA 
 #kripto #crypto #btcusd #btctry #bitcoin #bitcoinTL</t>
  </si>
  <si>
    <t>https://dovizyorum.com</t>
  </si>
  <si>
    <t>dovizyorum.com</t>
  </si>
  <si>
    <t>kripto crypto btcusd btctry bitcoin bitcointl</t>
  </si>
  <si>
    <t>https://twitter.com/#!/dovizyorum/status/1525956698678124544</t>
  </si>
  <si>
    <t>Bugat</t>
  </si>
  <si>
    <t>1525956698678124544</t>
  </si>
  <si>
    <t>capital15c</t>
  </si>
  <si>
    <t>coinbase</t>
  </si>
  <si>
    <t>@boutreefitty @coryklippsten @mikealfred @CelsiusNetwork @coinbase Look at the data. 
YTD, minnows (with less than… https://t.co/n58G0s1Wim</t>
  </si>
  <si>
    <t>https://twitter.com/i/web/status/1525956698887884800</t>
  </si>
  <si>
    <t>https://twitter.com/#!/capital15c/status/1525956698887884800</t>
  </si>
  <si>
    <t>1525956698887884800</t>
  </si>
  <si>
    <t>1525952996869169153</t>
  </si>
  <si>
    <t>celsiusnetwork</t>
  </si>
  <si>
    <t>mikealfred</t>
  </si>
  <si>
    <t>boutreefitty</t>
  </si>
  <si>
    <t>Mandal</t>
  </si>
  <si>
    <t>0xblock0</t>
  </si>
  <si>
    <t>thedustybc</t>
  </si>
  <si>
    <t>RT @TheDustyBC: Are you holding #Bitcoin, or altcoins only?</t>
  </si>
  <si>
    <t>https://twitter.com/#!/0xblock0/status/1525956700813275136</t>
  </si>
  <si>
    <t>1525956700813275136</t>
  </si>
  <si>
    <t>zoexwin</t>
  </si>
  <si>
    <t>moonbabeeth</t>
  </si>
  <si>
    <t>RT @MoonBabeEth: $250 to one person in 48 hours 🌕
✅ Retweet &amp;amp; follow @MoonBabeEth 
✅ Turn Notifications on + post proof
Good luck ♥️🌕
#M…</t>
  </si>
  <si>
    <t>https://twitter.com/#!/zoexwin/status/1525956703774052352</t>
  </si>
  <si>
    <t>1525956703774052352</t>
  </si>
  <si>
    <t>yellowqewtip</t>
  </si>
  <si>
    <t>dennis_porter_</t>
  </si>
  <si>
    <t>@Dennis_Porter_ But they can’t print #Bitcoin</t>
  </si>
  <si>
    <t>https://twitter.com/#!/yellowqewtip/status/1525956721285468162</t>
  </si>
  <si>
    <t>Herlen</t>
  </si>
  <si>
    <t>1525956721285468162</t>
  </si>
  <si>
    <t>1525870450785431552</t>
  </si>
  <si>
    <t>ililic</t>
  </si>
  <si>
    <t>Early Bitcoiners would have LOVED Ethereum, if it was implemented into the Bitcoin core source code.
But it wasn't… https://t.co/JhUyiWmX8H</t>
  </si>
  <si>
    <t>https://twitter.com/i/web/status/1525956723416121346</t>
  </si>
  <si>
    <t>https://twitter.com/#!/ililic/status/1525956723416121346</t>
  </si>
  <si>
    <t>Yachu</t>
  </si>
  <si>
    <t>1525956723416121346</t>
  </si>
  <si>
    <t>1525956193226743808</t>
  </si>
  <si>
    <t>gh2o</t>
  </si>
  <si>
    <t>hardmoneyhist</t>
  </si>
  <si>
    <t>RT @gH2O: @HardMoneyHist PREDICTION: ppl will mass question, “why not just #Bitcoin only?” 🤷🏻‍♂️🤷🏻‍♂️🤷🏻‍♂️.</t>
  </si>
  <si>
    <t>https://twitter.com/#!/gh2o/status/1525956723726381056</t>
  </si>
  <si>
    <t>Guilin</t>
  </si>
  <si>
    <t>1525956723726381056</t>
  </si>
  <si>
    <t>jayd410</t>
  </si>
  <si>
    <t>https://twitter.com/#!/jayd410/status/1525956723734872065</t>
  </si>
  <si>
    <t>1525956723734872065</t>
  </si>
  <si>
    <t>fatihya98748820</t>
  </si>
  <si>
    <t>https://twitter.com/#!/fatihya98748820/status/1525956706055888896</t>
  </si>
  <si>
    <t>Kunming</t>
  </si>
  <si>
    <t>1525956706055888896</t>
  </si>
  <si>
    <t>https://twitter.com/#!/fatihya98748820/status/1525956723781115906</t>
  </si>
  <si>
    <t>1525956723781115906</t>
  </si>
  <si>
    <t>https://twitter.com/#!/fatihya98748820/status/1525956685709328384</t>
  </si>
  <si>
    <t>1525956685709328384</t>
  </si>
  <si>
    <t>faketakedump</t>
  </si>
  <si>
    <t>BITCOIN DIARRHEA FOR MEASLES, FARTS LUMPS BIKES WILL SUICIDE COW FECES QUEEN SLOW LEMON THE LAMESTREAM MEDIA CONSTI… https://t.co/i28kVUScql</t>
  </si>
  <si>
    <t>https://twitter.com/i/web/status/1525956727933284352</t>
  </si>
  <si>
    <t>https://twitter.com/#!/faketakedump/status/1525956727933284352</t>
  </si>
  <si>
    <t>Zixing</t>
  </si>
  <si>
    <t>1525956727933284352</t>
  </si>
  <si>
    <t>netzerocapital</t>
  </si>
  <si>
    <t>🔻We will watch closely to see how this unfolds🔺 #cryptoregulation https://t.co/1fHqlIvtq1</t>
  </si>
  <si>
    <t>https://news.bitcoin.com/global-regulators-consider-launching-a-joint-body-to-coordinate-crypto-rules/</t>
  </si>
  <si>
    <t>bitcoin.com</t>
  </si>
  <si>
    <t>cryptoregulation</t>
  </si>
  <si>
    <t>https://twitter.com/#!/netzerocapital/status/1525956728386371586</t>
  </si>
  <si>
    <t>1525956728386371586</t>
  </si>
  <si>
    <t>poriotglobal</t>
  </si>
  <si>
    <t>This Is How Low Bitcoin (BTC) Price Can Drop In This Bear Market! - Coinpedia - Fintech &amp;amp; Cryptocurreny News Media… https://t.co/AZMK0FeMtE</t>
  </si>
  <si>
    <t>https://twitter.com/i/web/status/1525956728398938112</t>
  </si>
  <si>
    <t>https://twitter.com/#!/poriotglobal/status/1525956728398938112</t>
  </si>
  <si>
    <t>1525956728398938112</t>
  </si>
  <si>
    <t>alexandre_lores</t>
  </si>
  <si>
    <t>stacks</t>
  </si>
  <si>
    <t>RT @sophiamzaller: “@Stacks plays a crucial role in expanding use cases for #Bitcoin. Its open source network allows custom smart contracts…</t>
  </si>
  <si>
    <t>https://twitter.com/#!/alexandre_lores/status/1525956729502056448</t>
  </si>
  <si>
    <t>1525956729502056448</t>
  </si>
  <si>
    <t>sophiamzaller</t>
  </si>
  <si>
    <t>sandro22</t>
  </si>
  <si>
    <t>rilley7</t>
  </si>
  <si>
    <t>zamdba</t>
  </si>
  <si>
    <t>cripto777</t>
  </si>
  <si>
    <t>İlonfsa</t>
  </si>
  <si>
    <t>Caprisaq</t>
  </si>
  <si>
    <t>Otcra7</t>
  </si>
  <si>
    <t>mzaq</t>
  </si>
  <si>
    <t>adacoinq</t>
  </si>
  <si>
    <t>w1n_glory</t>
  </si>
  <si>
    <t>https://twitter.com/#!/w1n_glory/status/1525956683134308352</t>
  </si>
  <si>
    <t>1525956683134308352</t>
  </si>
  <si>
    <t>carreasantiago</t>
  </si>
  <si>
    <t>https://twitter.com/#!/carreasantiago/status/1525956893054799873</t>
  </si>
  <si>
    <t>Prata</t>
  </si>
  <si>
    <t>1525956893054799873</t>
  </si>
  <si>
    <t>parallel_struct</t>
  </si>
  <si>
    <t>smujpot</t>
  </si>
  <si>
    <t>@William81714480 @smujpot Nothing to do with Trudeau. This is the fiat system at work. Buy #bitcoin. You can't vote your way out of this one</t>
  </si>
  <si>
    <t>https://twitter.com/#!/parallel_struct/status/1525956894535299072</t>
  </si>
  <si>
    <t>Baise</t>
  </si>
  <si>
    <t>1525956894535299072</t>
  </si>
  <si>
    <t>1524174580172177408</t>
  </si>
  <si>
    <t>ahsen7</t>
  </si>
  <si>
    <t>burcuizmir0</t>
  </si>
  <si>
    <t>je</t>
  </si>
  <si>
    <t>RT @NFTPROMOTURK: 🚨ÇEKİLİŞ ZAMANI🚨
🏆1 kişiye 15$ #USDT (225₺)
Kurallar:
1️⃣@jessicacrosnft📌Sabite RT&amp;amp;♥️
2️⃣RT&amp;amp;♥️
⏰12 SAAT
📢İsteyen @je…</t>
  </si>
  <si>
    <t>usdt</t>
  </si>
  <si>
    <t>https://twitter.com/#!/burcuizmir0/status/1525956888755847168</t>
  </si>
  <si>
    <t>1525956888755847168</t>
  </si>
  <si>
    <t>İzmir</t>
  </si>
  <si>
    <t>Bursa</t>
  </si>
  <si>
    <t>misshokibanget</t>
  </si>
  <si>
    <t>https://twitter.com/#!/misshokibanget/status/1525956847634882560</t>
  </si>
  <si>
    <t>Zaodu</t>
  </si>
  <si>
    <t>1525956847634882560</t>
  </si>
  <si>
    <t>ryzhov_alexey</t>
  </si>
  <si>
    <t>oakparadisenft</t>
  </si>
  <si>
    <t>@nftjakey @Wobblebug @OakParadiseNFT @ElectroExtant help me lol @NecMetu__
@bitcoin_escuela
@galisdurant
@Cryptolearner79</t>
  </si>
  <si>
    <t>https://twitter.com/#!/ryzhov_alexey/status/1525956845231190016</t>
  </si>
  <si>
    <t>1525956845231190016</t>
  </si>
  <si>
    <t>1525949464841682946</t>
  </si>
  <si>
    <t>filmtavsiye34</t>
  </si>
  <si>
    <t>Noah is the all-in-one #bitcoin app for everyone, everywhere ⚡️Please use my referral link to join Noah's waitlist… https://t.co/usz9ejGTxb</t>
  </si>
  <si>
    <t>https://twitter.com/i/web/status/1525956842085658624</t>
  </si>
  <si>
    <t>https://twitter.com/#!/filmtavsiye34/status/1525956842085658624</t>
  </si>
  <si>
    <t>Mapimí</t>
  </si>
  <si>
    <t>1525956842085658624</t>
  </si>
  <si>
    <t>luciassnchez_</t>
  </si>
  <si>
    <t>shymair_allen</t>
  </si>
  <si>
    <t>@KarafuruINFT @cryptow89566055 @EDjheb @shymair_allen @vodinhnam @madu64962260 @RussellLaly @TheRockGang31… https://t.co/Gp3qFnRt0U</t>
  </si>
  <si>
    <t>https://twitter.com/i/web/status/1525956841041145856</t>
  </si>
  <si>
    <t>https://twitter.com/#!/luciassnchez_/status/1525956841041145856</t>
  </si>
  <si>
    <t>Amatari</t>
  </si>
  <si>
    <t>1525956841041145856</t>
  </si>
  <si>
    <t>1525948237265387521</t>
  </si>
  <si>
    <t>russelllaly</t>
  </si>
  <si>
    <t>connnft</t>
  </si>
  <si>
    <t>A lot of times buying and holding for the LONG term  (not a couple months lmao)  and not thinking about it for year… https://t.co/mAizqL27qy</t>
  </si>
  <si>
    <t>https://twitter.com/i/web/status/1525956816458358785</t>
  </si>
  <si>
    <t>https://twitter.com/#!/connnft/status/1525956816458358785</t>
  </si>
  <si>
    <t>Panamá</t>
  </si>
  <si>
    <t>1525956816458358785</t>
  </si>
  <si>
    <t>cryptodonkey411</t>
  </si>
  <si>
    <t>hotsaucequant</t>
  </si>
  <si>
    <t>@Cryptomnomiconz @0xVoyta @stutxo @hotsaucequant @teo_leibowitz Low hash is an existential risk to Bitcoin, and the… https://t.co/WRANO6aEgY</t>
  </si>
  <si>
    <t>https://twitter.com/i/web/status/1525956807994253313</t>
  </si>
  <si>
    <t>https://twitter.com/#!/cryptodonkey411/status/1525956807994253313</t>
  </si>
  <si>
    <t>1525956807994253313</t>
  </si>
  <si>
    <t>1525918112649912320</t>
  </si>
  <si>
    <t>stutxo</t>
  </si>
  <si>
    <t>Rajnandgaon</t>
  </si>
  <si>
    <t>0xvoyta</t>
  </si>
  <si>
    <t>cryptomnomiconz</t>
  </si>
  <si>
    <t>Alshi</t>
  </si>
  <si>
    <t>crytp7</t>
  </si>
  <si>
    <t>Bitcoine</t>
  </si>
  <si>
    <t>Alex7in</t>
  </si>
  <si>
    <t>layla_san</t>
  </si>
  <si>
    <t>usanapoli</t>
  </si>
  <si>
    <t>Lunazade</t>
  </si>
  <si>
    <t>Eskişehir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</si>
</sst>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000"/>
  </numFmts>
  <fonts count="16">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
      <u/>
      <sz val="11"/>
      <color theme="10"/>
      <name val="Calibri"/>
      <family val="2"/>
      <scheme val="minor"/>
    </font>
    <font>
      <sz val="14"/>
      <color rgb="FF111111"/>
      <name val="Arial"/>
      <family val="2"/>
      <charset val="162"/>
    </font>
    <font>
      <sz val="10"/>
      <color rgb="FF6A8759"/>
      <name val="JetBrains Mono"/>
      <family val="3"/>
      <charset val="162"/>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1">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10">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xf numFmtId="0" fontId="13" fillId="0" borderId="0" applyNumberFormat="0" applyFill="0" applyBorder="0" applyAlignment="0" applyProtection="0"/>
  </cellStyleXfs>
  <cellXfs count="91">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1" fontId="5" fillId="4" borderId="1" xfId="5" applyNumberFormat="1" applyAlignment="1"/>
    <xf numFmtId="167" fontId="5" fillId="4" borderId="1" xfId="5" applyNumberFormat="1" applyAlignment="1"/>
    <xf numFmtId="167" fontId="11" fillId="4" borderId="1" xfId="5" applyNumberFormat="1" applyFont="1" applyAlignment="1"/>
    <xf numFmtId="0" fontId="5" fillId="2" borderId="1" xfId="1" applyNumberFormat="1"/>
    <xf numFmtId="0" fontId="6" fillId="6" borderId="1" xfId="6" applyNumberFormat="1"/>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49" fontId="0" fillId="0" borderId="0" xfId="3" applyNumberFormat="1" applyFont="1" applyAlignment="1"/>
    <xf numFmtId="0" fontId="0" fillId="0" borderId="0" xfId="0" applyAlignment="1"/>
    <xf numFmtId="0" fontId="0" fillId="0" borderId="0" xfId="0" applyFill="1" applyAlignment="1"/>
    <xf numFmtId="22" fontId="0" fillId="0" borderId="0" xfId="0" applyNumberFormat="1" applyAlignment="1"/>
    <xf numFmtId="22" fontId="0" fillId="0" borderId="0" xfId="0" applyNumberFormat="1" applyFill="1" applyAlignment="1"/>
    <xf numFmtId="0" fontId="13" fillId="0" borderId="0" xfId="9" applyFill="1" applyAlignment="1"/>
    <xf numFmtId="0" fontId="13" fillId="0" borderId="0" xfId="9" applyAlignment="1"/>
    <xf numFmtId="0" fontId="0" fillId="0" borderId="0" xfId="0" quotePrefix="1" applyAlignment="1"/>
    <xf numFmtId="0" fontId="0" fillId="0" borderId="0" xfId="0" quotePrefix="1" applyFill="1" applyAlignment="1"/>
    <xf numFmtId="1" fontId="11" fillId="4" borderId="1" xfId="5" applyNumberFormat="1" applyFont="1" applyAlignment="1"/>
    <xf numFmtId="0" fontId="13" fillId="5" borderId="1" xfId="9" applyNumberFormat="1" applyFill="1" applyBorder="1" applyAlignment="1"/>
    <xf numFmtId="49" fontId="6" fillId="6" borderId="1" xfId="6" applyNumberFormat="1" applyAlignment="1"/>
    <xf numFmtId="0" fontId="0" fillId="5" borderId="1" xfId="4" applyNumberFormat="1" applyFont="1" applyAlignment="1"/>
    <xf numFmtId="164" fontId="0" fillId="5" borderId="1" xfId="4" applyNumberFormat="1" applyFont="1" applyAlignment="1"/>
    <xf numFmtId="1" fontId="0" fillId="5" borderId="1" xfId="4" applyNumberFormat="1" applyFont="1" applyAlignment="1"/>
    <xf numFmtId="0" fontId="6" fillId="6" borderId="1" xfId="6" applyNumberFormat="1" applyAlignment="1"/>
    <xf numFmtId="164" fontId="0" fillId="3" borderId="1" xfId="7" applyNumberFormat="1" applyFont="1" applyAlignment="1"/>
    <xf numFmtId="165" fontId="0" fillId="3" borderId="1" xfId="7" applyNumberFormat="1" applyFont="1" applyAlignment="1"/>
    <xf numFmtId="0" fontId="0" fillId="3" borderId="1" xfId="7" applyNumberFormat="1" applyFont="1" applyAlignment="1"/>
    <xf numFmtId="166" fontId="0" fillId="3" borderId="1" xfId="7" applyNumberFormat="1" applyFont="1" applyAlignment="1"/>
    <xf numFmtId="0" fontId="0" fillId="2" borderId="1" xfId="1" applyNumberFormat="1" applyFont="1" applyAlignment="1"/>
    <xf numFmtId="0" fontId="0" fillId="0" borderId="0" xfId="2" applyNumberFormat="1" applyFont="1" applyAlignment="1"/>
    <xf numFmtId="1" fontId="0" fillId="5" borderId="1" xfId="4" applyNumberFormat="1" applyFont="1" applyBorder="1" applyAlignment="1"/>
    <xf numFmtId="0" fontId="0" fillId="5" borderId="1" xfId="4" applyNumberFormat="1" applyFont="1" applyBorder="1" applyAlignment="1"/>
    <xf numFmtId="0" fontId="6" fillId="6" borderId="1" xfId="6" applyNumberFormat="1" applyBorder="1" applyAlignment="1"/>
    <xf numFmtId="164" fontId="0" fillId="3" borderId="1" xfId="7" applyNumberFormat="1" applyFont="1" applyBorder="1" applyAlignment="1"/>
    <xf numFmtId="0" fontId="15" fillId="0" borderId="0" xfId="0" applyFont="1" applyAlignment="1">
      <alignment vertical="center"/>
    </xf>
    <xf numFmtId="3" fontId="14" fillId="0" borderId="0" xfId="0" applyNumberFormat="1" applyFont="1" applyAlignment="1"/>
  </cellXfs>
  <cellStyles count="10">
    <cellStyle name="Köprü" xfId="9" builtinId="8"/>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113">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numFmt numFmtId="166" formatCode="#,##0.000"/>
      <alignment horizontal="general" vertical="bottom" textRotation="0" wrapText="0" indent="0" justifyLastLine="0" shrinkToFit="0" readingOrder="0"/>
    </dxf>
    <dxf>
      <numFmt numFmtId="166" formatCode="#,##0.0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0.0"/>
      <alignment horizontal="general" vertical="bottom" textRotation="0" wrapText="0" indent="0" justifyLastLine="0" shrinkToFit="0" readingOrder="0"/>
    </dxf>
    <dxf>
      <numFmt numFmtId="165"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border outline="0">
        <left style="thin">
          <color theme="0"/>
        </left>
      </border>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border outline="0">
        <right style="thin">
          <color theme="0"/>
        </right>
      </border>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border outline="0">
        <left style="thin">
          <color theme="0"/>
        </left>
      </border>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border outline="0">
        <right style="thin">
          <color theme="0"/>
        </right>
      </border>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tableStyleElement type="wholeTable" dxfId="112"/>
      <tableStyleElement type="headerRow" dxfId="111"/>
    </tableStyle>
    <tableStyle name="NodeXL Table" pivot="0" count="1">
      <tableStyleElement type="headerRow" dxfId="1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Metrics'!$E$2:$E$45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03744"/>
        <c:axId val="193654720"/>
      </c:barChart>
      <c:catAx>
        <c:axId val="196703744"/>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93654720"/>
        <c:crosses val="autoZero"/>
        <c:auto val="1"/>
        <c:lblAlgn val="ctr"/>
        <c:lblOffset val="100"/>
        <c:noMultiLvlLbl val="0"/>
      </c:catAx>
      <c:valAx>
        <c:axId val="19365472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037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04768"/>
        <c:axId val="193656448"/>
      </c:barChart>
      <c:catAx>
        <c:axId val="196704768"/>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93656448"/>
        <c:crosses val="autoZero"/>
        <c:auto val="1"/>
        <c:lblAlgn val="ctr"/>
        <c:lblOffset val="100"/>
        <c:noMultiLvlLbl val="0"/>
      </c:catAx>
      <c:valAx>
        <c:axId val="19365644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0476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05792"/>
        <c:axId val="193658176"/>
      </c:barChart>
      <c:catAx>
        <c:axId val="196705792"/>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93658176"/>
        <c:crosses val="autoZero"/>
        <c:auto val="1"/>
        <c:lblAlgn val="ctr"/>
        <c:lblOffset val="100"/>
        <c:noMultiLvlLbl val="0"/>
      </c:catAx>
      <c:valAx>
        <c:axId val="19365817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0579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88224"/>
        <c:axId val="198075520"/>
      </c:barChart>
      <c:catAx>
        <c:axId val="19678822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98075520"/>
        <c:crosses val="autoZero"/>
        <c:auto val="1"/>
        <c:lblAlgn val="ctr"/>
        <c:lblOffset val="100"/>
        <c:noMultiLvlLbl val="0"/>
      </c:catAx>
      <c:valAx>
        <c:axId val="19807552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882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88736"/>
        <c:axId val="198077248"/>
      </c:barChart>
      <c:catAx>
        <c:axId val="196788736"/>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198077248"/>
        <c:crosses val="autoZero"/>
        <c:auto val="1"/>
        <c:lblAlgn val="ctr"/>
        <c:lblOffset val="100"/>
        <c:noMultiLvlLbl val="0"/>
      </c:catAx>
      <c:valAx>
        <c:axId val="19807724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8873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89248"/>
        <c:axId val="198078976"/>
      </c:barChart>
      <c:catAx>
        <c:axId val="196789248"/>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198078976"/>
        <c:crosses val="autoZero"/>
        <c:auto val="1"/>
        <c:lblAlgn val="ctr"/>
        <c:lblOffset val="100"/>
        <c:noMultiLvlLbl val="0"/>
      </c:catAx>
      <c:valAx>
        <c:axId val="19807897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892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89760"/>
        <c:axId val="198080704"/>
      </c:barChart>
      <c:catAx>
        <c:axId val="19678976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198080704"/>
        <c:crosses val="autoZero"/>
        <c:auto val="1"/>
        <c:lblAlgn val="ctr"/>
        <c:lblOffset val="100"/>
        <c:noMultiLvlLbl val="0"/>
      </c:catAx>
      <c:valAx>
        <c:axId val="19808070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8976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90272"/>
        <c:axId val="198426624"/>
      </c:barChart>
      <c:catAx>
        <c:axId val="196790272"/>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98426624"/>
        <c:crosses val="autoZero"/>
        <c:auto val="1"/>
        <c:lblAlgn val="ctr"/>
        <c:lblOffset val="100"/>
        <c:noMultiLvlLbl val="0"/>
      </c:catAx>
      <c:valAx>
        <c:axId val="19842662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9679027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tr-T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#BAŞV!</c:v>
                </c:pt>
              </c:strCache>
            </c:strRef>
          </c:tx>
          <c:spPr>
            <a:solidFill>
              <a:schemeClr val="accent1"/>
            </a:solidFill>
          </c:spPr>
          <c:invertIfNegative val="0"/>
          <c:cat>
            <c:numRef>
              <c:f>'Overall Metrics'!$T$2:$T$45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Metrics'!$U$2:$U$45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96791808"/>
        <c:axId val="198429504"/>
      </c:barChart>
      <c:catAx>
        <c:axId val="196791808"/>
        <c:scaling>
          <c:orientation val="minMax"/>
        </c:scaling>
        <c:delete val="1"/>
        <c:axPos val="b"/>
        <c:numFmt formatCode="#,##0.00" sourceLinked="1"/>
        <c:majorTickMark val="out"/>
        <c:minorTickMark val="none"/>
        <c:tickLblPos val="none"/>
        <c:crossAx val="198429504"/>
        <c:crosses val="autoZero"/>
        <c:auto val="1"/>
        <c:lblAlgn val="ctr"/>
        <c:lblOffset val="100"/>
        <c:noMultiLvlLbl val="0"/>
      </c:catAx>
      <c:valAx>
        <c:axId val="198429504"/>
        <c:scaling>
          <c:orientation val="minMax"/>
        </c:scaling>
        <c:delete val="1"/>
        <c:axPos val="l"/>
        <c:numFmt formatCode="General" sourceLinked="1"/>
        <c:majorTickMark val="out"/>
        <c:minorTickMark val="none"/>
        <c:tickLblPos val="none"/>
        <c:crossAx val="196791808"/>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O33" totalsRowShown="0" headerRowDxfId="109" dataDxfId="108" dataCellStyle="Normal">
  <autoFilter ref="A2:O33"/>
  <tableColumns count="15">
    <tableColumn id="1" name="Vertex 1" dataDxfId="107" dataCellStyle="NodeXL Required"/>
    <tableColumn id="2" name="Vertex 2" dataDxfId="106" dataCellStyle="NodeXL Required"/>
    <tableColumn id="3" name="Relationship" dataDxfId="105" dataCellStyle="Normal"/>
    <tableColumn id="4" name="Relationship Date (UTC)" dataDxfId="104" dataCellStyle="Normal"/>
    <tableColumn id="5" name="Tweet" dataDxfId="103" dataCellStyle="Normal"/>
    <tableColumn id="6" name="URLs in Tweet" dataDxfId="102" dataCellStyle="Normal"/>
    <tableColumn id="7" name="Domains in Tweet" dataDxfId="101" dataCellStyle="Normal"/>
    <tableColumn id="8" name="Hashtags in Tweet" dataDxfId="100" dataCellStyle="Normal"/>
    <tableColumn id="9" name="Tweet Date (UTC)" dataDxfId="99" dataCellStyle="Normal"/>
    <tableColumn id="10" name="Twitter Page for Tweet" dataDxfId="98" dataCellStyle="Normal"/>
    <tableColumn id="11" name="Latitude" dataDxfId="97" dataCellStyle="Normal"/>
    <tableColumn id="12" name="Longitude" dataDxfId="96" dataCellStyle="Normal"/>
    <tableColumn id="13" name="Imported ID" dataDxfId="95" dataCellStyle="Normal"/>
    <tableColumn id="14" name="In-Reply-To Tweet ID" dataDxfId="94" dataCellStyle="Normal"/>
    <tableColumn id="15" name="Sütun1" dataDxfId="93" dataCellStyle="Normal"/>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P6" totalsRowShown="0" headerRowDxfId="92" dataDxfId="91">
  <autoFilter ref="A2:AP6"/>
  <tableColumns count="42">
    <tableColumn id="1" name="Vertex" dataDxfId="90" dataCellStyle="NodeXL Required"/>
    <tableColumn id="2" name="Color" dataDxfId="89" dataCellStyle="NodeXL Visual Property"/>
    <tableColumn id="5" name="Shape" dataDxfId="88" dataCellStyle="NodeXL Visual Property"/>
    <tableColumn id="6" name="Size" dataDxfId="87" dataCellStyle="NodeXL Visual Property"/>
    <tableColumn id="4" name="Opacity" dataDxfId="86" dataCellStyle="NodeXL Visual Property"/>
    <tableColumn id="7" name="Image File" dataDxfId="85" dataCellStyle="NodeXL Visual Property"/>
    <tableColumn id="3" name="Visibility" dataDxfId="84" dataCellStyle="NodeXL Visual Property"/>
    <tableColumn id="10" name="Label" dataDxfId="83" dataCellStyle="NodeXL Label"/>
    <tableColumn id="16" name="Label Fill Color" dataDxfId="82" dataCellStyle="NodeXL Label"/>
    <tableColumn id="9" name="Label Position" dataDxfId="81" dataCellStyle="NodeXL Label"/>
    <tableColumn id="8" name="Tooltip" dataDxfId="80" dataCellStyle="NodeXL Label"/>
    <tableColumn id="18" name="Layout Order" dataDxfId="79" dataCellStyle="NodeXL Layout"/>
    <tableColumn id="13" name="X" dataDxfId="78" dataCellStyle="NodeXL Layout"/>
    <tableColumn id="14" name="Y" dataDxfId="77" dataCellStyle="NodeXL Layout"/>
    <tableColumn id="12" name="Locked?" dataDxfId="76" dataCellStyle="NodeXL Layout"/>
    <tableColumn id="19" name="Polar R" dataDxfId="75" dataCellStyle="NodeXL Layout"/>
    <tableColumn id="20" name="Polar Angle" dataDxfId="74" dataCellStyle="NodeXL Layout"/>
    <tableColumn id="21" name="Degree" dataDxfId="73" dataCellStyle="NodeXL Graph Metric"/>
    <tableColumn id="22" name="In-Degree" dataDxfId="72" dataCellStyle="NodeXL Graph Metric"/>
    <tableColumn id="23" name="Out-Degree" dataDxfId="71" dataCellStyle="NodeXL Graph Metric"/>
    <tableColumn id="24" name="Betweenness Centrality" dataDxfId="70" dataCellStyle="NodeXL Graph Metric"/>
    <tableColumn id="25" name="Closeness Centrality" dataDxfId="69" dataCellStyle="NodeXL Graph Metric"/>
    <tableColumn id="26" name="Eigenvector Centrality" dataDxfId="68" dataCellStyle="NodeXL Graph Metric"/>
    <tableColumn id="15" name="PageRank" dataDxfId="67" dataCellStyle="NodeXL Graph Metric"/>
    <tableColumn id="27" name="Clustering Coefficient" dataDxfId="66" dataCellStyle="NodeXL Graph Metric"/>
    <tableColumn id="29" name="Reciprocated Vertex Pair Ratio" dataDxfId="65" dataCellStyle="NodeXL Graph Metric"/>
    <tableColumn id="11" name="ID" dataDxfId="64" dataCellStyle="NodeXL Do Not Edit"/>
    <tableColumn id="28" name="Dynamic Filter" dataDxfId="63" dataCellStyle="NodeXL Do Not Edit"/>
    <tableColumn id="17" name="Add Your Own Columns Here" dataDxfId="62" dataCellStyle="NodeXL Other Column"/>
    <tableColumn id="30" name="Followed" dataDxfId="61" dataCellStyle="Normal"/>
    <tableColumn id="31" name="Followers" dataDxfId="60" dataCellStyle="Normal"/>
    <tableColumn id="32" name="Tweets" dataDxfId="59" dataCellStyle="Normal"/>
    <tableColumn id="33" name="Favorites" dataDxfId="58" dataCellStyle="Normal"/>
    <tableColumn id="34" name="Time Zone UTC Offset (Seconds)" dataDxfId="57" dataCellStyle="Normal"/>
    <tableColumn id="35" name="Description" dataDxfId="56" dataCellStyle="Normal"/>
    <tableColumn id="36" name="Location" dataDxfId="55" dataCellStyle="Normal"/>
    <tableColumn id="37" name="Web" dataDxfId="54" dataCellStyle="Normal"/>
    <tableColumn id="38" name="Time Zone" dataDxfId="53" dataCellStyle="Normal"/>
    <tableColumn id="39" name="Joined Twitter Date (UTC)" dataDxfId="52" dataCellStyle="Normal"/>
    <tableColumn id="40" name="Custom Menu Item Text" dataDxfId="51" dataCellStyle="Normal"/>
    <tableColumn id="41" name="Custom Menu Item Action" dataDxfId="50" dataCellStyle="Normal"/>
    <tableColumn id="42" name="Tweeted Search Term?" dataDxfId="49" dataCellStyle="Normal"/>
  </tableColumns>
  <tableStyleInfo name="NodeXL Table" showFirstColumn="0" showLastColumn="0" showRowStripes="0" showColumnStripes="0"/>
</table>
</file>

<file path=xl/tables/table3.xml><?xml version="1.0" encoding="utf-8"?>
<table xmlns="http://schemas.openxmlformats.org/spreadsheetml/2006/main" id="4" name="Groups" displayName="Groups" ref="A2:X3" insertRow="1" totalsRowShown="0" headerRowDxfId="48">
  <autoFilter ref="A2:X3"/>
  <tableColumns count="24">
    <tableColumn id="1" name="Group" dataDxfId="47" dataCellStyle="NodeXL Required"/>
    <tableColumn id="2" name="Vertex Color" dataDxfId="46" dataCellStyle="NodeXL Visual Property"/>
    <tableColumn id="3" name="Vertex Shape" dataDxfId="45" dataCellStyle="NodeXL Visual Property"/>
    <tableColumn id="22" name="Visibility" dataDxfId="44" dataCellStyle="NodeXL Visual Property"/>
    <tableColumn id="4" name="Collapsed?" dataCellStyle="NodeXL Visual Property"/>
    <tableColumn id="18" name="Label" dataDxfId="43" dataCellStyle="NodeXL Label"/>
    <tableColumn id="20" name="Collapsed X" dataCellStyle="NodeXL Layout"/>
    <tableColumn id="21" name="Collapsed Y" dataCellStyle="NodeXL Layout"/>
    <tableColumn id="6" name="ID" dataDxfId="42" dataCellStyle="NodeXL Do Not Edit"/>
    <tableColumn id="19" name="Collapsed Properties" dataDxfId="41" dataCellStyle="NodeXL Do Not Edit"/>
    <tableColumn id="5" name="Vertices" dataDxfId="40" dataCellStyle="NodeXL Graph Metric"/>
    <tableColumn id="7" name="Unique Edges" dataDxfId="39" dataCellStyle="NodeXL Graph Metric"/>
    <tableColumn id="8" name="Edges With Duplicates" dataDxfId="38" dataCellStyle="NodeXL Graph Metric"/>
    <tableColumn id="9" name="Total Edges" dataDxfId="37" dataCellStyle="NodeXL Graph Metric"/>
    <tableColumn id="10" name="Self-Loops" dataDxfId="36" dataCellStyle="NodeXL Graph Metric"/>
    <tableColumn id="24" name="Reciprocated Vertex Pair Ratio" dataDxfId="35" dataCellStyle="NodeXL Graph Metric"/>
    <tableColumn id="25" name="Reciprocated Edge Ratio" dataDxfId="34" dataCellStyle="NodeXL Graph Metric"/>
    <tableColumn id="11" name="Connected Components" dataDxfId="33" dataCellStyle="NodeXL Graph Metric"/>
    <tableColumn id="12" name="Single-Vertex Connected Components" dataDxfId="32" dataCellStyle="NodeXL Graph Metric"/>
    <tableColumn id="13" name="Maximum Vertices in a Connected Component" dataDxfId="31" dataCellStyle="NodeXL Graph Metric"/>
    <tableColumn id="14" name="Maximum Edges in a Connected Component" dataDxfId="30" dataCellStyle="NodeXL Graph Metric"/>
    <tableColumn id="15" name="Maximum Geodesic Distance (Diameter)" dataDxfId="29" dataCellStyle="NodeXL Graph Metric"/>
    <tableColumn id="16" name="Average Geodesic Distance" dataDxfId="28" dataCellStyle="NodeXL Graph Metric"/>
    <tableColumn id="17" name="Graph Density" dataDxfId="27"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2" totalsRowShown="0" headerRowDxfId="26" dataDxfId="25">
  <autoFilter ref="A1:C2"/>
  <tableColumns count="3">
    <tableColumn id="1" name="Group" dataDxfId="24"/>
    <tableColumn id="2" name="Vertex" dataDxfId="23"/>
    <tableColumn id="3" name="Vertex ID" dataDxfId="22"/>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 insertRow="1" totalsRowShown="0" dataCellStyle="NodeXL Graph Metric">
  <autoFilter ref="A1:B2"/>
  <tableColumns count="2">
    <tableColumn id="1" name="Graph Metric" dataDxfId="21" dataCellStyle="NodeXL Graph Metric"/>
    <tableColumn id="2" name="Value" dataDxfId="20"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45" totalsRowShown="0">
  <autoFilter ref="D1:U45"/>
  <tableColumns count="18">
    <tableColumn id="1" name="Degree Bin" dataDxfId="19"/>
    <tableColumn id="2" name="Degree Frequency" dataDxfId="18">
      <calculatedColumnFormula>COUNTIF(Vertices[Degree], "&gt;= " &amp; D2) - COUNTIF(Vertices[Degree], "&gt;=" &amp; D3)</calculatedColumnFormula>
    </tableColumn>
    <tableColumn id="3" name="In-Degree Bin" dataDxfId="17"/>
    <tableColumn id="4" name="In-Degree Frequency" dataDxfId="16">
      <calculatedColumnFormula>COUNTIF(Vertices[In-Degree], "&gt;= " &amp; F2) - COUNTIF(Vertices[In-Degree], "&gt;=" &amp; F3)</calculatedColumnFormula>
    </tableColumn>
    <tableColumn id="5" name="Out-Degree Bin" dataDxfId="15"/>
    <tableColumn id="6" name="Out-Degree Frequency" dataDxfId="14">
      <calculatedColumnFormula>COUNTIF(Vertices[Out-Degree], "&gt;= " &amp; H2) - COUNTIF(Vertices[Out-Degree], "&gt;=" &amp; H3)</calculatedColumnFormula>
    </tableColumn>
    <tableColumn id="7" name="Betweenness Centrality Bin" dataDxfId="13"/>
    <tableColumn id="8" name="Betweenness Centrality Frequency" dataDxfId="12">
      <calculatedColumnFormula>COUNTIF(Vertices[Betweenness Centrality], "&gt;= " &amp; J2) - COUNTIF(Vertices[Betweenness Centrality], "&gt;=" &amp; J3)</calculatedColumnFormula>
    </tableColumn>
    <tableColumn id="9" name="Closeness Centrality Bin" dataDxfId="11"/>
    <tableColumn id="10" name="Closeness Centrality Frequency" dataDxfId="10">
      <calculatedColumnFormula>COUNTIF(Vertices[Closeness Centrality], "&gt;= " &amp; L2) - COUNTIF(Vertices[Closeness Centrality], "&gt;=" &amp; L3)</calculatedColumnFormula>
    </tableColumn>
    <tableColumn id="11" name="Eigenvector Centrality Bin" dataDxfId="9"/>
    <tableColumn id="12" name="Eigenvector Centrality Frequency" dataDxfId="8">
      <calculatedColumnFormula>COUNTIF(Vertices[Eigenvector Centrality], "&gt;= " &amp; N2) - COUNTIF(Vertices[Eigenvector Centrality], "&gt;=" &amp; N3)</calculatedColumnFormula>
    </tableColumn>
    <tableColumn id="18" name="PageRank Bin" dataDxfId="7"/>
    <tableColumn id="17" name="PageRank Frequency" dataDxfId="6">
      <calculatedColumnFormula>COUNTIF(Vertices[Eigenvector Centrality], "&gt;= " &amp; P2) - COUNTIF(Vertices[Eigenvector Centrality], "&gt;=" &amp; P3)</calculatedColumnFormula>
    </tableColumn>
    <tableColumn id="13" name="Clustering Coefficient Bin" dataDxfId="5"/>
    <tableColumn id="14" name="Clustering Coefficient Frequency" dataDxfId="4">
      <calculatedColumnFormula>COUNTIF(Vertices[Clustering Coefficient], "&gt;= " &amp; R2) - COUNTIF(Vertices[Clustering Coefficient], "&gt;=" &amp; R3)</calculatedColumnFormula>
    </tableColumn>
    <tableColumn id="15" name="Dynamic Filter Bin" dataDxfId="3"/>
    <tableColumn id="16" name="Dynamic Filter Frequency" dataDxfId="2">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29:B30" insertRow="1" totalsRowShown="0" dataCellStyle="NodeXL Graph Metric">
  <autoFilter ref="A29:B30"/>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8" totalsRowShown="0" headerRowDxfId="1">
  <autoFilter ref="J1:K8"/>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2" totalsRowShown="0" headerRowDxfId="0">
  <autoFilter ref="M1:P2"/>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t.tradingview.com/chart/BTCUSD/jp1L3vrL/" TargetMode="External"/><Relationship Id="rId21" Type="http://schemas.openxmlformats.org/officeDocument/2006/relationships/hyperlink" Target="https://twitter.com/" TargetMode="External"/><Relationship Id="rId42" Type="http://schemas.openxmlformats.org/officeDocument/2006/relationships/hyperlink" Target="https://twitter.com/i/web/status/1525956723416121346" TargetMode="External"/><Relationship Id="rId47" Type="http://schemas.openxmlformats.org/officeDocument/2006/relationships/hyperlink" Target="https://twitter.com/" TargetMode="External"/><Relationship Id="rId63" Type="http://schemas.openxmlformats.org/officeDocument/2006/relationships/hyperlink" Target="https://twitter.com/" TargetMode="External"/><Relationship Id="rId68" Type="http://schemas.openxmlformats.org/officeDocument/2006/relationships/hyperlink" Target="https://twitter.com/i/web/status/1525956842085658624" TargetMode="External"/><Relationship Id="rId84" Type="http://schemas.openxmlformats.org/officeDocument/2006/relationships/printerSettings" Target="../printerSettings/printerSettings1.bin"/><Relationship Id="rId16" Type="http://schemas.openxmlformats.org/officeDocument/2006/relationships/hyperlink" Target="https://twitter.com/" TargetMode="External"/><Relationship Id="rId11" Type="http://schemas.openxmlformats.org/officeDocument/2006/relationships/hyperlink" Target="https://twitter.com/" TargetMode="External"/><Relationship Id="rId32" Type="http://schemas.openxmlformats.org/officeDocument/2006/relationships/hyperlink" Target="https://twitter.com/i/web/status/1525956698887884800" TargetMode="External"/><Relationship Id="rId37" Type="http://schemas.openxmlformats.org/officeDocument/2006/relationships/hyperlink" Target="https://twitter.com/" TargetMode="External"/><Relationship Id="rId53" Type="http://schemas.openxmlformats.org/officeDocument/2006/relationships/hyperlink" Target="https://twitter.com/" TargetMode="External"/><Relationship Id="rId58" Type="http://schemas.openxmlformats.org/officeDocument/2006/relationships/hyperlink" Target="https://twitter.com/" TargetMode="External"/><Relationship Id="rId74" Type="http://schemas.openxmlformats.org/officeDocument/2006/relationships/hyperlink" Target="https://twitter.com/i/web/status/1525956816458358785" TargetMode="External"/><Relationship Id="rId79" Type="http://schemas.openxmlformats.org/officeDocument/2006/relationships/hyperlink" Target="https://twitter.com/i/web/status/1525956807994253313" TargetMode="External"/><Relationship Id="rId5" Type="http://schemas.openxmlformats.org/officeDocument/2006/relationships/hyperlink" Target="https://twitter.com/" TargetMode="External"/><Relationship Id="rId19" Type="http://schemas.openxmlformats.org/officeDocument/2006/relationships/hyperlink" Target="https://twitter.com/" TargetMode="External"/><Relationship Id="rId14" Type="http://schemas.openxmlformats.org/officeDocument/2006/relationships/hyperlink" Target="https://twitter.com/" TargetMode="External"/><Relationship Id="rId22" Type="http://schemas.openxmlformats.org/officeDocument/2006/relationships/hyperlink" Target="https://twitter.com/" TargetMode="External"/><Relationship Id="rId27" Type="http://schemas.openxmlformats.org/officeDocument/2006/relationships/hyperlink" Target="https://twitter.com/" TargetMode="External"/><Relationship Id="rId30" Type="http://schemas.openxmlformats.org/officeDocument/2006/relationships/hyperlink" Target="https://dovizyorum.com/" TargetMode="External"/><Relationship Id="rId35" Type="http://schemas.openxmlformats.org/officeDocument/2006/relationships/hyperlink" Target="https://twitter.com/" TargetMode="External"/><Relationship Id="rId43" Type="http://schemas.openxmlformats.org/officeDocument/2006/relationships/hyperlink" Target="https://twitter.com/i/web/status/1525956727933284352" TargetMode="External"/><Relationship Id="rId48" Type="http://schemas.openxmlformats.org/officeDocument/2006/relationships/hyperlink" Target="https://twitter.com/" TargetMode="External"/><Relationship Id="rId56" Type="http://schemas.openxmlformats.org/officeDocument/2006/relationships/hyperlink" Target="https://twitter.com/" TargetMode="External"/><Relationship Id="rId64" Type="http://schemas.openxmlformats.org/officeDocument/2006/relationships/hyperlink" Target="https://twitter.com/" TargetMode="External"/><Relationship Id="rId69" Type="http://schemas.openxmlformats.org/officeDocument/2006/relationships/hyperlink" Target="https://twitter.com/" TargetMode="External"/><Relationship Id="rId77" Type="http://schemas.openxmlformats.org/officeDocument/2006/relationships/hyperlink" Target="https://twitter.com/i/web/status/1525956807994253313" TargetMode="External"/><Relationship Id="rId8" Type="http://schemas.openxmlformats.org/officeDocument/2006/relationships/hyperlink" Target="https://twitter.com/" TargetMode="External"/><Relationship Id="rId51" Type="http://schemas.openxmlformats.org/officeDocument/2006/relationships/hyperlink" Target="https://twitter.com/" TargetMode="External"/><Relationship Id="rId72" Type="http://schemas.openxmlformats.org/officeDocument/2006/relationships/hyperlink" Target="https://twitter.com/i/web/status/1525956841041145856" TargetMode="External"/><Relationship Id="rId80" Type="http://schemas.openxmlformats.org/officeDocument/2006/relationships/hyperlink" Target="https://twitter.com/" TargetMode="External"/><Relationship Id="rId85" Type="http://schemas.openxmlformats.org/officeDocument/2006/relationships/vmlDrawing" Target="../drawings/vmlDrawing1.vml"/><Relationship Id="rId3" Type="http://schemas.openxmlformats.org/officeDocument/2006/relationships/hyperlink" Target="https://twitter.com/" TargetMode="External"/><Relationship Id="rId12" Type="http://schemas.openxmlformats.org/officeDocument/2006/relationships/hyperlink" Target="https://twitter.com/i/web/status/1525956627714785280" TargetMode="External"/><Relationship Id="rId17" Type="http://schemas.openxmlformats.org/officeDocument/2006/relationships/hyperlink" Target="https://twitter.com/jimmysong/status/1525954683457753089" TargetMode="External"/><Relationship Id="rId25" Type="http://schemas.openxmlformats.org/officeDocument/2006/relationships/hyperlink" Target="https://twitter.com/" TargetMode="External"/><Relationship Id="rId33" Type="http://schemas.openxmlformats.org/officeDocument/2006/relationships/hyperlink" Target="https://twitter.com/i/web/status/1525956698887884800" TargetMode="External"/><Relationship Id="rId38" Type="http://schemas.openxmlformats.org/officeDocument/2006/relationships/hyperlink" Target="https://twitter.com/" TargetMode="External"/><Relationship Id="rId46" Type="http://schemas.openxmlformats.org/officeDocument/2006/relationships/hyperlink" Target="https://twitter.com/" TargetMode="External"/><Relationship Id="rId59" Type="http://schemas.openxmlformats.org/officeDocument/2006/relationships/hyperlink" Target="https://twitter.com/" TargetMode="External"/><Relationship Id="rId67" Type="http://schemas.openxmlformats.org/officeDocument/2006/relationships/hyperlink" Target="https://twitter.com/" TargetMode="External"/><Relationship Id="rId20" Type="http://schemas.openxmlformats.org/officeDocument/2006/relationships/hyperlink" Target="https://twitter.com/" TargetMode="External"/><Relationship Id="rId41" Type="http://schemas.openxmlformats.org/officeDocument/2006/relationships/hyperlink" Target="https://twitter.com/" TargetMode="External"/><Relationship Id="rId54" Type="http://schemas.openxmlformats.org/officeDocument/2006/relationships/hyperlink" Target="https://twitter.com/" TargetMode="External"/><Relationship Id="rId62" Type="http://schemas.openxmlformats.org/officeDocument/2006/relationships/hyperlink" Target="https://twitter.com/" TargetMode="External"/><Relationship Id="rId70" Type="http://schemas.openxmlformats.org/officeDocument/2006/relationships/hyperlink" Target="https://twitter.com/i/web/status/1525956841041145856" TargetMode="External"/><Relationship Id="rId75" Type="http://schemas.openxmlformats.org/officeDocument/2006/relationships/hyperlink" Target="https://twitter.com/" TargetMode="External"/><Relationship Id="rId83" Type="http://schemas.openxmlformats.org/officeDocument/2006/relationships/hyperlink" Target="https://twitter.com/" TargetMode="External"/><Relationship Id="rId1" Type="http://schemas.openxmlformats.org/officeDocument/2006/relationships/hyperlink" Target="https://twitter.com/" TargetMode="External"/><Relationship Id="rId6" Type="http://schemas.openxmlformats.org/officeDocument/2006/relationships/hyperlink" Target="https://twitter.com/" TargetMode="External"/><Relationship Id="rId15" Type="http://schemas.openxmlformats.org/officeDocument/2006/relationships/hyperlink" Target="https://twitter.com/" TargetMode="External"/><Relationship Id="rId23" Type="http://schemas.openxmlformats.org/officeDocument/2006/relationships/hyperlink" Target="https://fr.tradingview.com/chart/BTCUSDT/4WYYQwde/" TargetMode="External"/><Relationship Id="rId28" Type="http://schemas.openxmlformats.org/officeDocument/2006/relationships/hyperlink" Target="https://twitter.com/" TargetMode="External"/><Relationship Id="rId36" Type="http://schemas.openxmlformats.org/officeDocument/2006/relationships/hyperlink" Target="https://twitter.com/" TargetMode="External"/><Relationship Id="rId49" Type="http://schemas.openxmlformats.org/officeDocument/2006/relationships/hyperlink" Target="https://twitter.com/" TargetMode="External"/><Relationship Id="rId57" Type="http://schemas.openxmlformats.org/officeDocument/2006/relationships/hyperlink" Target="https://twitter.com/" TargetMode="External"/><Relationship Id="rId10" Type="http://schemas.openxmlformats.org/officeDocument/2006/relationships/hyperlink" Target="https://twitter.com/" TargetMode="External"/><Relationship Id="rId31" Type="http://schemas.openxmlformats.org/officeDocument/2006/relationships/hyperlink" Target="https://twitter.com/i/web/status/1525956698887884800" TargetMode="External"/><Relationship Id="rId44" Type="http://schemas.openxmlformats.org/officeDocument/2006/relationships/hyperlink" Target="https://news.bitcoin.com/global-regulators-consider-launching-a-joint-body-to-coordinate-crypto-rules/" TargetMode="External"/><Relationship Id="rId52" Type="http://schemas.openxmlformats.org/officeDocument/2006/relationships/hyperlink" Target="https://twitter.com/" TargetMode="External"/><Relationship Id="rId60" Type="http://schemas.openxmlformats.org/officeDocument/2006/relationships/hyperlink" Target="https://twitter.com/" TargetMode="External"/><Relationship Id="rId65" Type="http://schemas.openxmlformats.org/officeDocument/2006/relationships/hyperlink" Target="https://twitter.com/" TargetMode="External"/><Relationship Id="rId73" Type="http://schemas.openxmlformats.org/officeDocument/2006/relationships/hyperlink" Target="https://twitter.com/" TargetMode="External"/><Relationship Id="rId78" Type="http://schemas.openxmlformats.org/officeDocument/2006/relationships/hyperlink" Target="https://twitter.com/i/web/status/1525956807994253313" TargetMode="External"/><Relationship Id="rId81" Type="http://schemas.openxmlformats.org/officeDocument/2006/relationships/hyperlink" Target="https://twitter.com/" TargetMode="External"/><Relationship Id="rId86" Type="http://schemas.openxmlformats.org/officeDocument/2006/relationships/table" Target="../tables/table1.xml"/><Relationship Id="rId4" Type="http://schemas.openxmlformats.org/officeDocument/2006/relationships/hyperlink" Target="https://twitter.com/" TargetMode="External"/><Relationship Id="rId9" Type="http://schemas.openxmlformats.org/officeDocument/2006/relationships/hyperlink" Target="https://twitter.com/" TargetMode="External"/><Relationship Id="rId13" Type="http://schemas.openxmlformats.org/officeDocument/2006/relationships/hyperlink" Target="https://twitter.com/i/web/status/1525956633196625925" TargetMode="External"/><Relationship Id="rId18" Type="http://schemas.openxmlformats.org/officeDocument/2006/relationships/hyperlink" Target="https://twitter.com/" TargetMode="External"/><Relationship Id="rId39" Type="http://schemas.openxmlformats.org/officeDocument/2006/relationships/hyperlink" Target="https://twitter.com/" TargetMode="External"/><Relationship Id="rId34" Type="http://schemas.openxmlformats.org/officeDocument/2006/relationships/hyperlink" Target="https://twitter.com/i/web/status/1525956698887884800" TargetMode="External"/><Relationship Id="rId50" Type="http://schemas.openxmlformats.org/officeDocument/2006/relationships/hyperlink" Target="https://twitter.com/" TargetMode="External"/><Relationship Id="rId55" Type="http://schemas.openxmlformats.org/officeDocument/2006/relationships/hyperlink" Target="https://twitter.com/" TargetMode="External"/><Relationship Id="rId76" Type="http://schemas.openxmlformats.org/officeDocument/2006/relationships/hyperlink" Target="https://twitter.com/i/web/status/1525956807994253313" TargetMode="External"/><Relationship Id="rId7" Type="http://schemas.openxmlformats.org/officeDocument/2006/relationships/hyperlink" Target="https://twitter.com/" TargetMode="External"/><Relationship Id="rId71" Type="http://schemas.openxmlformats.org/officeDocument/2006/relationships/hyperlink" Target="https://twitter.com/" TargetMode="External"/><Relationship Id="rId2" Type="http://schemas.openxmlformats.org/officeDocument/2006/relationships/hyperlink" Target="https://twitter.com/" TargetMode="External"/><Relationship Id="rId29" Type="http://schemas.openxmlformats.org/officeDocument/2006/relationships/hyperlink" Target="https://twitter.com/" TargetMode="External"/><Relationship Id="rId24" Type="http://schemas.openxmlformats.org/officeDocument/2006/relationships/hyperlink" Target="https://twitter.com/" TargetMode="External"/><Relationship Id="rId40" Type="http://schemas.openxmlformats.org/officeDocument/2006/relationships/hyperlink" Target="https://twitter.com/" TargetMode="External"/><Relationship Id="rId45" Type="http://schemas.openxmlformats.org/officeDocument/2006/relationships/hyperlink" Target="https://twitter.com/i/web/status/1525956728398938112" TargetMode="External"/><Relationship Id="rId66" Type="http://schemas.openxmlformats.org/officeDocument/2006/relationships/hyperlink" Target="https://twitter.com/" TargetMode="External"/><Relationship Id="rId87" Type="http://schemas.openxmlformats.org/officeDocument/2006/relationships/comments" Target="../comments1.xml"/><Relationship Id="rId61" Type="http://schemas.openxmlformats.org/officeDocument/2006/relationships/hyperlink" Target="https://twitter.com/" TargetMode="External"/><Relationship Id="rId82" Type="http://schemas.openxmlformats.org/officeDocument/2006/relationships/hyperlink" Target="https://twitter.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witter.com/666mop" TargetMode="External"/><Relationship Id="rId13" Type="http://schemas.openxmlformats.org/officeDocument/2006/relationships/vmlDrawing" Target="../drawings/vmlDrawing2.vml"/><Relationship Id="rId3" Type="http://schemas.openxmlformats.org/officeDocument/2006/relationships/hyperlink" Target="https://t.co/fTxYG7YLmC" TargetMode="External"/><Relationship Id="rId7" Type="http://schemas.openxmlformats.org/officeDocument/2006/relationships/hyperlink" Target="http://pbs.twimg.com/profile_images/1524871304163299329/XQqxXGe__normal.jpg" TargetMode="External"/><Relationship Id="rId12" Type="http://schemas.openxmlformats.org/officeDocument/2006/relationships/printerSettings" Target="../printerSettings/printerSettings2.bin"/><Relationship Id="rId2" Type="http://schemas.openxmlformats.org/officeDocument/2006/relationships/hyperlink" Target="https://t.co/H66LJYLxrw" TargetMode="External"/><Relationship Id="rId1" Type="http://schemas.openxmlformats.org/officeDocument/2006/relationships/hyperlink" Target="https://t.co/rfH1LxC80H" TargetMode="External"/><Relationship Id="rId6" Type="http://schemas.openxmlformats.org/officeDocument/2006/relationships/hyperlink" Target="http://pbs.twimg.com/profile_images/703496802499108864/cEjl3ihm_normal.jpg" TargetMode="External"/><Relationship Id="rId11" Type="http://schemas.openxmlformats.org/officeDocument/2006/relationships/hyperlink" Target="https://twitter.com/jackposobiec" TargetMode="External"/><Relationship Id="rId5" Type="http://schemas.openxmlformats.org/officeDocument/2006/relationships/hyperlink" Target="http://pbs.twimg.com/profile_images/1435638736763695105/t5ht2zyQ_normal.jpg" TargetMode="External"/><Relationship Id="rId15" Type="http://schemas.openxmlformats.org/officeDocument/2006/relationships/comments" Target="../comments2.xml"/><Relationship Id="rId10" Type="http://schemas.openxmlformats.org/officeDocument/2006/relationships/hyperlink" Target="https://twitter.com/imacoolkidfuq" TargetMode="External"/><Relationship Id="rId4" Type="http://schemas.openxmlformats.org/officeDocument/2006/relationships/hyperlink" Target="http://pbs.twimg.com/profile_images/848516299269562368/WYSGIzAC_normal.jpg" TargetMode="External"/><Relationship Id="rId9" Type="http://schemas.openxmlformats.org/officeDocument/2006/relationships/hyperlink" Target="https://twitter.com/marcorubio" TargetMode="External"/><Relationship Id="rId1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O2356"/>
  <sheetViews>
    <sheetView tabSelected="1" zoomScale="130" zoomScaleNormal="130" workbookViewId="0">
      <pane xSplit="2" ySplit="2" topLeftCell="H60" activePane="bottomRight" state="frozen"/>
      <selection pane="topRight" activeCell="C1" sqref="C1"/>
      <selection pane="bottomLeft" activeCell="A3" sqref="A3"/>
      <selection pane="bottomRight" activeCell="K8" sqref="K8"/>
    </sheetView>
  </sheetViews>
  <sheetFormatPr defaultRowHeight="14.4"/>
  <cols>
    <col min="1" max="1" width="14.21875" style="1" customWidth="1"/>
    <col min="2" max="2" width="10.44140625" style="1" customWidth="1"/>
    <col min="3" max="3" width="12.21875" bestFit="1" customWidth="1"/>
    <col min="4" max="4" width="13.6640625" bestFit="1" customWidth="1"/>
    <col min="5" max="5" width="8.33203125" bestFit="1" customWidth="1"/>
    <col min="6" max="6" width="9.6640625" bestFit="1" customWidth="1"/>
    <col min="7" max="7" width="12.6640625" bestFit="1" customWidth="1"/>
    <col min="8" max="8" width="12.88671875" bestFit="1" customWidth="1"/>
    <col min="9" max="9" width="15" customWidth="1"/>
    <col min="10" max="10" width="62.109375" customWidth="1"/>
    <col min="11" max="11" width="22.77734375" customWidth="1"/>
    <col min="12" max="12" width="16.77734375" customWidth="1"/>
    <col min="13" max="13" width="13" bestFit="1" customWidth="1"/>
    <col min="14" max="14" width="13.109375" bestFit="1" customWidth="1"/>
  </cols>
  <sheetData>
    <row r="2" spans="1:15" ht="30" customHeight="1">
      <c r="A2" s="11" t="s">
        <v>0</v>
      </c>
      <c r="B2" s="11" t="s">
        <v>1</v>
      </c>
      <c r="C2" s="13" t="s">
        <v>172</v>
      </c>
      <c r="D2" s="13" t="s">
        <v>173</v>
      </c>
      <c r="E2" s="13" t="s">
        <v>174</v>
      </c>
      <c r="F2" s="13" t="s">
        <v>175</v>
      </c>
      <c r="G2" s="13" t="s">
        <v>176</v>
      </c>
      <c r="H2" s="13" t="s">
        <v>177</v>
      </c>
      <c r="I2" s="13" t="s">
        <v>178</v>
      </c>
      <c r="J2" s="13" t="s">
        <v>179</v>
      </c>
      <c r="K2" s="13" t="s">
        <v>180</v>
      </c>
      <c r="L2" s="13" t="s">
        <v>181</v>
      </c>
      <c r="M2" s="13" t="s">
        <v>182</v>
      </c>
      <c r="N2" s="13" t="s">
        <v>183</v>
      </c>
      <c r="O2" s="13" t="s">
        <v>248</v>
      </c>
    </row>
    <row r="3" spans="1:15" ht="15" customHeight="1">
      <c r="A3" s="63" t="s">
        <v>230</v>
      </c>
      <c r="B3" s="63" t="s">
        <v>231</v>
      </c>
      <c r="C3" s="64" t="s">
        <v>184</v>
      </c>
      <c r="D3" s="66">
        <v>44696.909467592595</v>
      </c>
      <c r="E3" s="64" t="s">
        <v>232</v>
      </c>
      <c r="F3" s="69"/>
      <c r="G3" s="64"/>
      <c r="H3" s="64" t="s">
        <v>233</v>
      </c>
      <c r="I3" s="66">
        <v>44696.909467592595</v>
      </c>
      <c r="J3" s="69" t="s">
        <v>234</v>
      </c>
      <c r="K3" s="89" t="s">
        <v>228</v>
      </c>
      <c r="L3" s="90"/>
      <c r="M3" s="70" t="s">
        <v>235</v>
      </c>
      <c r="N3" s="70"/>
      <c r="O3" s="65"/>
    </row>
    <row r="4" spans="1:15" ht="15" customHeight="1">
      <c r="A4" s="63" t="s">
        <v>236</v>
      </c>
      <c r="B4" s="63" t="s">
        <v>237</v>
      </c>
      <c r="C4" s="65" t="s">
        <v>184</v>
      </c>
      <c r="D4" s="67">
        <v>44696.909467592595</v>
      </c>
      <c r="E4" s="65" t="s">
        <v>238</v>
      </c>
      <c r="F4" s="65"/>
      <c r="G4" s="65"/>
      <c r="H4" s="65"/>
      <c r="I4" s="67">
        <v>44696.909467592595</v>
      </c>
      <c r="J4" s="68" t="s">
        <v>239</v>
      </c>
      <c r="K4" s="65" t="s">
        <v>229</v>
      </c>
      <c r="L4" s="65"/>
      <c r="M4" s="71" t="s">
        <v>240</v>
      </c>
      <c r="N4" s="65"/>
      <c r="O4" s="65"/>
    </row>
    <row r="5" spans="1:15">
      <c r="A5" s="63" t="s">
        <v>241</v>
      </c>
      <c r="B5" s="63" t="s">
        <v>242</v>
      </c>
      <c r="C5" s="65" t="s">
        <v>184</v>
      </c>
      <c r="D5" s="67">
        <v>44696.909479166665</v>
      </c>
      <c r="E5" s="65" t="s">
        <v>243</v>
      </c>
      <c r="F5" s="65"/>
      <c r="G5" s="65"/>
      <c r="H5" s="65" t="s">
        <v>244</v>
      </c>
      <c r="I5" s="67">
        <v>44696.909479166665</v>
      </c>
      <c r="J5" s="68" t="s">
        <v>245</v>
      </c>
      <c r="K5" s="65" t="s">
        <v>246</v>
      </c>
      <c r="L5" s="65"/>
      <c r="M5" s="71" t="s">
        <v>247</v>
      </c>
      <c r="N5" s="65"/>
      <c r="O5" s="65"/>
    </row>
    <row r="6" spans="1:15">
      <c r="A6" s="63" t="s">
        <v>249</v>
      </c>
      <c r="B6" s="63" t="s">
        <v>250</v>
      </c>
      <c r="C6" s="65" t="s">
        <v>184</v>
      </c>
      <c r="D6" s="67">
        <v>44696.909502314818</v>
      </c>
      <c r="E6" s="65" t="s">
        <v>251</v>
      </c>
      <c r="F6" s="65"/>
      <c r="G6" s="65"/>
      <c r="H6" s="65" t="s">
        <v>252</v>
      </c>
      <c r="I6" s="67">
        <v>44696.909502314818</v>
      </c>
      <c r="J6" s="68" t="s">
        <v>253</v>
      </c>
      <c r="K6" s="65" t="s">
        <v>254</v>
      </c>
      <c r="L6" s="65"/>
      <c r="M6" s="71" t="s">
        <v>255</v>
      </c>
      <c r="N6" s="65"/>
      <c r="O6" s="65"/>
    </row>
    <row r="7" spans="1:15">
      <c r="A7" s="63" t="s">
        <v>256</v>
      </c>
      <c r="B7" s="63" t="s">
        <v>257</v>
      </c>
      <c r="C7" s="65" t="s">
        <v>184</v>
      </c>
      <c r="D7" s="67">
        <v>44696.909502314818</v>
      </c>
      <c r="E7" s="65" t="s">
        <v>258</v>
      </c>
      <c r="F7" s="65"/>
      <c r="G7" s="65"/>
      <c r="H7" s="65" t="s">
        <v>259</v>
      </c>
      <c r="I7" s="67">
        <v>44696.909502314818</v>
      </c>
      <c r="J7" s="68" t="s">
        <v>260</v>
      </c>
      <c r="K7" s="65" t="s">
        <v>254</v>
      </c>
      <c r="L7" s="65"/>
      <c r="M7" s="71" t="s">
        <v>261</v>
      </c>
      <c r="N7" s="65"/>
      <c r="O7" s="65"/>
    </row>
    <row r="8" spans="1:15">
      <c r="A8" s="63" t="s">
        <v>518</v>
      </c>
      <c r="B8" s="63" t="s">
        <v>231</v>
      </c>
      <c r="C8" s="65" t="s">
        <v>184</v>
      </c>
      <c r="D8" s="67">
        <v>44696.909502314818</v>
      </c>
      <c r="E8" s="65" t="s">
        <v>258</v>
      </c>
      <c r="F8" s="65"/>
      <c r="G8" s="65"/>
      <c r="H8" s="65" t="s">
        <v>259</v>
      </c>
      <c r="I8" s="67">
        <v>44696.909502314818</v>
      </c>
      <c r="J8" s="68" t="s">
        <v>260</v>
      </c>
      <c r="K8" s="65" t="s">
        <v>519</v>
      </c>
      <c r="L8" s="65"/>
      <c r="M8" s="71" t="s">
        <v>261</v>
      </c>
      <c r="N8" s="65"/>
    </row>
    <row r="9" spans="1:15">
      <c r="A9" s="63" t="s">
        <v>262</v>
      </c>
      <c r="B9" s="63" t="s">
        <v>263</v>
      </c>
      <c r="C9" s="65" t="s">
        <v>184</v>
      </c>
      <c r="D9" s="67">
        <v>44696.909513888888</v>
      </c>
      <c r="E9" s="65" t="s">
        <v>264</v>
      </c>
      <c r="F9" s="65"/>
      <c r="G9" s="65"/>
      <c r="H9" s="65"/>
      <c r="I9" s="67">
        <v>44696.909513888888</v>
      </c>
      <c r="J9" s="68" t="s">
        <v>265</v>
      </c>
      <c r="K9" s="65" t="s">
        <v>266</v>
      </c>
      <c r="L9" s="65"/>
      <c r="M9" s="71" t="s">
        <v>267</v>
      </c>
      <c r="N9" s="71" t="s">
        <v>268</v>
      </c>
    </row>
    <row r="10" spans="1:15">
      <c r="A10" s="63" t="s">
        <v>272</v>
      </c>
      <c r="B10" s="63" t="s">
        <v>269</v>
      </c>
      <c r="C10" s="65" t="s">
        <v>270</v>
      </c>
      <c r="D10" s="67">
        <v>44696.909513888888</v>
      </c>
      <c r="E10" s="65" t="s">
        <v>264</v>
      </c>
      <c r="F10" s="65"/>
      <c r="G10" s="65"/>
      <c r="H10" s="65"/>
      <c r="I10" s="67">
        <v>44696.909513888888</v>
      </c>
      <c r="J10" s="68" t="s">
        <v>265</v>
      </c>
      <c r="K10" s="65" t="s">
        <v>271</v>
      </c>
      <c r="L10" s="65"/>
      <c r="M10" s="71" t="s">
        <v>267</v>
      </c>
      <c r="N10" s="71" t="s">
        <v>268</v>
      </c>
    </row>
    <row r="11" spans="1:15">
      <c r="A11" s="63" t="s">
        <v>273</v>
      </c>
      <c r="B11" s="63" t="s">
        <v>274</v>
      </c>
      <c r="C11" s="65" t="s">
        <v>184</v>
      </c>
      <c r="D11" s="67">
        <v>44696.909525462965</v>
      </c>
      <c r="E11" s="65" t="s">
        <v>275</v>
      </c>
      <c r="F11" s="65"/>
      <c r="G11" s="65"/>
      <c r="H11" s="65" t="s">
        <v>244</v>
      </c>
      <c r="I11" s="67">
        <v>44696.909525462965</v>
      </c>
      <c r="J11" s="68" t="s">
        <v>276</v>
      </c>
      <c r="K11" s="65" t="s">
        <v>277</v>
      </c>
      <c r="L11" s="65"/>
      <c r="M11" s="71" t="s">
        <v>278</v>
      </c>
      <c r="N11" s="65"/>
      <c r="O11" s="65"/>
    </row>
    <row r="12" spans="1:15">
      <c r="A12" s="63" t="s">
        <v>279</v>
      </c>
      <c r="B12" s="63" t="s">
        <v>280</v>
      </c>
      <c r="C12" s="65" t="s">
        <v>184</v>
      </c>
      <c r="D12" s="67">
        <v>44696.909525462965</v>
      </c>
      <c r="E12" s="65" t="s">
        <v>281</v>
      </c>
      <c r="F12" s="65"/>
      <c r="G12" s="65"/>
      <c r="H12" s="65"/>
      <c r="I12" s="67">
        <v>44696.909525462965</v>
      </c>
      <c r="J12" s="68" t="s">
        <v>282</v>
      </c>
      <c r="K12" s="65" t="s">
        <v>283</v>
      </c>
      <c r="L12" s="65"/>
      <c r="M12" s="71" t="s">
        <v>284</v>
      </c>
      <c r="N12" s="65"/>
      <c r="O12" s="65"/>
    </row>
    <row r="13" spans="1:15">
      <c r="A13" s="63" t="s">
        <v>285</v>
      </c>
      <c r="B13" s="63" t="s">
        <v>231</v>
      </c>
      <c r="C13" s="65" t="s">
        <v>184</v>
      </c>
      <c r="D13" s="67">
        <v>44696.909548611111</v>
      </c>
      <c r="E13" s="65" t="s">
        <v>232</v>
      </c>
      <c r="F13" s="65"/>
      <c r="G13" s="65"/>
      <c r="H13" s="65" t="s">
        <v>233</v>
      </c>
      <c r="I13" s="67">
        <v>44696.909548611111</v>
      </c>
      <c r="J13" s="68" t="s">
        <v>286</v>
      </c>
      <c r="K13" s="65" t="s">
        <v>287</v>
      </c>
      <c r="L13" s="65"/>
      <c r="M13" s="71" t="s">
        <v>288</v>
      </c>
      <c r="N13" s="65"/>
      <c r="O13" s="65"/>
    </row>
    <row r="14" spans="1:15">
      <c r="A14" s="63" t="s">
        <v>289</v>
      </c>
      <c r="B14" s="63" t="s">
        <v>289</v>
      </c>
      <c r="C14" s="65" t="s">
        <v>174</v>
      </c>
      <c r="D14" s="67">
        <v>44696.909548611111</v>
      </c>
      <c r="E14" s="65" t="s">
        <v>290</v>
      </c>
      <c r="F14" s="68" t="s">
        <v>291</v>
      </c>
      <c r="G14" s="65" t="s">
        <v>292</v>
      </c>
      <c r="H14" s="65"/>
      <c r="I14" s="67">
        <v>44696.909548611111</v>
      </c>
      <c r="J14" s="68" t="s">
        <v>293</v>
      </c>
      <c r="K14" s="65" t="s">
        <v>287</v>
      </c>
      <c r="L14" s="65"/>
      <c r="M14" s="71" t="s">
        <v>294</v>
      </c>
      <c r="N14" s="65"/>
    </row>
    <row r="15" spans="1:15">
      <c r="A15" s="63" t="s">
        <v>295</v>
      </c>
      <c r="B15" s="63" t="s">
        <v>295</v>
      </c>
      <c r="C15" s="65" t="s">
        <v>174</v>
      </c>
      <c r="D15" s="67">
        <v>44696.909560185188</v>
      </c>
      <c r="E15" s="65" t="s">
        <v>296</v>
      </c>
      <c r="F15" s="68" t="s">
        <v>297</v>
      </c>
      <c r="G15" s="65" t="s">
        <v>292</v>
      </c>
      <c r="H15" s="65"/>
      <c r="I15" s="67">
        <v>44696.909560185188</v>
      </c>
      <c r="J15" s="68" t="s">
        <v>298</v>
      </c>
      <c r="K15" s="65" t="s">
        <v>228</v>
      </c>
      <c r="L15" s="65"/>
      <c r="M15" s="71" t="s">
        <v>299</v>
      </c>
      <c r="N15" s="65"/>
    </row>
    <row r="16" spans="1:15">
      <c r="A16" s="63" t="s">
        <v>300</v>
      </c>
      <c r="B16" s="63" t="s">
        <v>301</v>
      </c>
      <c r="C16" s="65" t="s">
        <v>270</v>
      </c>
      <c r="D16" s="67">
        <v>44696.909571759257</v>
      </c>
      <c r="E16" s="65" t="s">
        <v>302</v>
      </c>
      <c r="F16" s="65"/>
      <c r="G16" s="65"/>
      <c r="H16" s="65"/>
      <c r="I16" s="67">
        <v>44696.909571759257</v>
      </c>
      <c r="J16" s="68" t="s">
        <v>303</v>
      </c>
      <c r="K16" s="65" t="s">
        <v>304</v>
      </c>
      <c r="L16" s="65"/>
      <c r="M16" s="71" t="s">
        <v>305</v>
      </c>
      <c r="N16" s="71" t="s">
        <v>306</v>
      </c>
    </row>
    <row r="17" spans="1:15">
      <c r="A17" s="63" t="s">
        <v>307</v>
      </c>
      <c r="B17" s="63" t="s">
        <v>307</v>
      </c>
      <c r="C17" s="65" t="s">
        <v>174</v>
      </c>
      <c r="D17" s="67">
        <v>44696.90960648148</v>
      </c>
      <c r="E17" s="65" t="s">
        <v>308</v>
      </c>
      <c r="F17" s="68" t="s">
        <v>309</v>
      </c>
      <c r="G17" s="65" t="s">
        <v>292</v>
      </c>
      <c r="H17" s="65" t="s">
        <v>244</v>
      </c>
      <c r="I17" s="67">
        <v>44696.90960648148</v>
      </c>
      <c r="J17" s="68" t="s">
        <v>310</v>
      </c>
      <c r="K17" s="65" t="s">
        <v>287</v>
      </c>
      <c r="L17" s="65"/>
      <c r="M17" s="71" t="s">
        <v>311</v>
      </c>
      <c r="N17" s="65"/>
    </row>
    <row r="18" spans="1:15">
      <c r="A18" s="63" t="s">
        <v>312</v>
      </c>
      <c r="B18" s="63" t="s">
        <v>231</v>
      </c>
      <c r="C18" s="65" t="s">
        <v>184</v>
      </c>
      <c r="D18" s="67">
        <v>44696.90960648148</v>
      </c>
      <c r="E18" s="65" t="s">
        <v>232</v>
      </c>
      <c r="F18" s="65"/>
      <c r="G18" s="65"/>
      <c r="H18" s="65" t="s">
        <v>233</v>
      </c>
      <c r="I18" s="67">
        <v>44696.90960648148</v>
      </c>
      <c r="J18" s="68" t="s">
        <v>313</v>
      </c>
      <c r="K18" s="65" t="s">
        <v>314</v>
      </c>
      <c r="L18" s="65"/>
      <c r="M18" s="71" t="s">
        <v>315</v>
      </c>
      <c r="N18" s="65"/>
    </row>
    <row r="19" spans="1:15">
      <c r="A19" s="63" t="s">
        <v>516</v>
      </c>
      <c r="B19" s="63" t="s">
        <v>231</v>
      </c>
      <c r="C19" s="65" t="s">
        <v>184</v>
      </c>
      <c r="D19" s="67">
        <v>44696.909571759257</v>
      </c>
      <c r="E19" s="65" t="s">
        <v>258</v>
      </c>
      <c r="F19" s="65"/>
      <c r="G19" s="65"/>
      <c r="H19" s="65" t="s">
        <v>259</v>
      </c>
      <c r="I19" s="67">
        <v>44696.909571759257</v>
      </c>
      <c r="J19" s="68" t="s">
        <v>317</v>
      </c>
      <c r="K19" s="65" t="s">
        <v>318</v>
      </c>
      <c r="L19" s="65"/>
      <c r="M19" s="71" t="s">
        <v>319</v>
      </c>
      <c r="N19" s="65"/>
      <c r="O19" s="65"/>
    </row>
    <row r="20" spans="1:15">
      <c r="A20" s="63" t="s">
        <v>446</v>
      </c>
      <c r="B20" s="63" t="s">
        <v>320</v>
      </c>
      <c r="C20" s="65" t="s">
        <v>184</v>
      </c>
      <c r="D20" s="67">
        <v>44696.909687500003</v>
      </c>
      <c r="E20" s="65" t="s">
        <v>321</v>
      </c>
      <c r="F20" s="65"/>
      <c r="G20" s="65"/>
      <c r="H20" s="65" t="s">
        <v>322</v>
      </c>
      <c r="I20" s="67">
        <v>44696.909687500003</v>
      </c>
      <c r="J20" s="68" t="s">
        <v>323</v>
      </c>
      <c r="K20" s="65" t="s">
        <v>324</v>
      </c>
      <c r="L20" s="65"/>
      <c r="M20" s="71" t="s">
        <v>325</v>
      </c>
      <c r="N20" s="65"/>
      <c r="O20" s="65"/>
    </row>
    <row r="21" spans="1:15">
      <c r="A21" s="63" t="s">
        <v>445</v>
      </c>
      <c r="B21" s="63" t="s">
        <v>231</v>
      </c>
      <c r="C21" s="65" t="s">
        <v>184</v>
      </c>
      <c r="D21" s="67">
        <v>44696.909687500003</v>
      </c>
      <c r="E21" s="65" t="s">
        <v>321</v>
      </c>
      <c r="F21" s="65"/>
      <c r="G21" s="65"/>
      <c r="H21" s="65" t="s">
        <v>322</v>
      </c>
      <c r="I21" s="67">
        <v>44696.909687500003</v>
      </c>
      <c r="J21" s="68" t="s">
        <v>323</v>
      </c>
      <c r="K21" s="65" t="s">
        <v>326</v>
      </c>
      <c r="L21" s="65"/>
      <c r="M21" s="71" t="s">
        <v>325</v>
      </c>
      <c r="N21" s="65"/>
      <c r="O21" s="65"/>
    </row>
    <row r="22" spans="1:15">
      <c r="A22" s="63" t="s">
        <v>327</v>
      </c>
      <c r="B22" s="63" t="s">
        <v>328</v>
      </c>
      <c r="C22" s="65" t="s">
        <v>184</v>
      </c>
      <c r="D22" s="67">
        <v>44696.909722222219</v>
      </c>
      <c r="E22" s="65" t="s">
        <v>329</v>
      </c>
      <c r="F22" s="65"/>
      <c r="G22" s="65"/>
      <c r="H22" s="65"/>
      <c r="I22" s="67">
        <v>44696.909722222219</v>
      </c>
      <c r="J22" s="68" t="s">
        <v>330</v>
      </c>
      <c r="K22" s="65" t="s">
        <v>326</v>
      </c>
      <c r="L22" s="65"/>
      <c r="M22" s="71" t="s">
        <v>331</v>
      </c>
      <c r="N22" s="65"/>
      <c r="O22" s="65"/>
    </row>
    <row r="23" spans="1:15">
      <c r="A23" s="63" t="s">
        <v>332</v>
      </c>
      <c r="B23" s="63" t="s">
        <v>332</v>
      </c>
      <c r="C23" s="65" t="s">
        <v>174</v>
      </c>
      <c r="D23" s="67">
        <v>44696.909722222219</v>
      </c>
      <c r="E23" s="65" t="s">
        <v>333</v>
      </c>
      <c r="F23" s="68" t="s">
        <v>334</v>
      </c>
      <c r="G23" s="65" t="s">
        <v>335</v>
      </c>
      <c r="H23" s="65" t="s">
        <v>336</v>
      </c>
      <c r="I23" s="67">
        <v>44696.909722222219</v>
      </c>
      <c r="J23" s="68" t="s">
        <v>337</v>
      </c>
      <c r="K23" s="65" t="s">
        <v>338</v>
      </c>
      <c r="L23" s="65"/>
      <c r="M23" s="71" t="s">
        <v>339</v>
      </c>
      <c r="N23" s="65"/>
      <c r="O23" s="65"/>
    </row>
    <row r="24" spans="1:15">
      <c r="A24" s="63" t="s">
        <v>340</v>
      </c>
      <c r="B24" s="63" t="s">
        <v>340</v>
      </c>
      <c r="C24" s="65" t="s">
        <v>174</v>
      </c>
      <c r="D24" s="67">
        <v>44696.909733796296</v>
      </c>
      <c r="E24" s="65" t="s">
        <v>341</v>
      </c>
      <c r="F24" s="68" t="s">
        <v>342</v>
      </c>
      <c r="G24" s="65" t="s">
        <v>335</v>
      </c>
      <c r="H24" s="65" t="s">
        <v>343</v>
      </c>
      <c r="I24" s="67">
        <v>44696.909733796296</v>
      </c>
      <c r="J24" s="68" t="s">
        <v>344</v>
      </c>
      <c r="K24" s="65" t="s">
        <v>338</v>
      </c>
      <c r="L24" s="65"/>
      <c r="M24" s="71" t="s">
        <v>345</v>
      </c>
      <c r="N24" s="65"/>
    </row>
    <row r="25" spans="1:15">
      <c r="A25" s="63" t="s">
        <v>346</v>
      </c>
      <c r="B25" s="63" t="s">
        <v>346</v>
      </c>
      <c r="C25" s="65" t="s">
        <v>174</v>
      </c>
      <c r="D25" s="67">
        <v>44696.909733796296</v>
      </c>
      <c r="E25" s="65" t="s">
        <v>347</v>
      </c>
      <c r="F25" s="65"/>
      <c r="G25" s="65"/>
      <c r="H25" s="65"/>
      <c r="I25" s="67">
        <v>44696.909733796296</v>
      </c>
      <c r="J25" s="68" t="s">
        <v>348</v>
      </c>
      <c r="K25" s="65" t="s">
        <v>326</v>
      </c>
      <c r="L25" s="65"/>
      <c r="M25" s="71" t="s">
        <v>349</v>
      </c>
      <c r="N25" s="65"/>
    </row>
    <row r="26" spans="1:15">
      <c r="A26" s="63" t="s">
        <v>350</v>
      </c>
      <c r="B26" s="63" t="s">
        <v>350</v>
      </c>
      <c r="C26" s="65" t="s">
        <v>174</v>
      </c>
      <c r="D26" s="67">
        <v>44696.909733796296</v>
      </c>
      <c r="E26" s="65" t="s">
        <v>351</v>
      </c>
      <c r="F26" s="65"/>
      <c r="G26" s="65"/>
      <c r="H26" s="65"/>
      <c r="I26" s="67">
        <v>44696.909733796296</v>
      </c>
      <c r="J26" s="68" t="s">
        <v>352</v>
      </c>
      <c r="K26" s="65" t="s">
        <v>338</v>
      </c>
      <c r="L26" s="65"/>
      <c r="M26" s="71" t="s">
        <v>353</v>
      </c>
      <c r="N26" s="65"/>
    </row>
    <row r="27" spans="1:15">
      <c r="A27" s="63" t="s">
        <v>354</v>
      </c>
      <c r="B27" s="63" t="s">
        <v>354</v>
      </c>
      <c r="C27" s="65" t="s">
        <v>174</v>
      </c>
      <c r="D27" s="67">
        <v>44696.909745370373</v>
      </c>
      <c r="E27" s="65" t="s">
        <v>355</v>
      </c>
      <c r="F27" s="68" t="s">
        <v>356</v>
      </c>
      <c r="G27" s="65" t="s">
        <v>357</v>
      </c>
      <c r="H27" s="65" t="s">
        <v>358</v>
      </c>
      <c r="I27" s="67">
        <v>44696.909745370373</v>
      </c>
      <c r="J27" s="68" t="s">
        <v>359</v>
      </c>
      <c r="K27" s="65" t="s">
        <v>360</v>
      </c>
      <c r="L27" s="65"/>
      <c r="M27" s="71" t="s">
        <v>361</v>
      </c>
      <c r="N27" s="65"/>
    </row>
    <row r="28" spans="1:15">
      <c r="A28" s="63" t="s">
        <v>362</v>
      </c>
      <c r="B28" s="63" t="s">
        <v>363</v>
      </c>
      <c r="C28" s="65" t="s">
        <v>184</v>
      </c>
      <c r="D28" s="67">
        <v>44696.909745370373</v>
      </c>
      <c r="E28" s="65" t="s">
        <v>364</v>
      </c>
      <c r="F28" s="68" t="s">
        <v>365</v>
      </c>
      <c r="G28" s="65" t="s">
        <v>292</v>
      </c>
      <c r="H28" s="65"/>
      <c r="I28" s="67">
        <v>44696.909745370373</v>
      </c>
      <c r="J28" s="68" t="s">
        <v>366</v>
      </c>
      <c r="K28" s="65" t="s">
        <v>326</v>
      </c>
      <c r="L28" s="65"/>
      <c r="M28" s="71" t="s">
        <v>367</v>
      </c>
      <c r="N28" s="71" t="s">
        <v>368</v>
      </c>
    </row>
    <row r="29" spans="1:15">
      <c r="A29" s="63" t="s">
        <v>443</v>
      </c>
      <c r="B29" s="63" t="s">
        <v>369</v>
      </c>
      <c r="C29" s="65" t="s">
        <v>184</v>
      </c>
      <c r="D29" s="67">
        <v>44696.909745370373</v>
      </c>
      <c r="E29" s="65" t="s">
        <v>364</v>
      </c>
      <c r="F29" s="68" t="s">
        <v>365</v>
      </c>
      <c r="G29" s="65" t="s">
        <v>292</v>
      </c>
      <c r="H29" s="65"/>
      <c r="I29" s="67">
        <v>44696.909745370373</v>
      </c>
      <c r="J29" s="68" t="s">
        <v>366</v>
      </c>
      <c r="K29" s="65" t="s">
        <v>360</v>
      </c>
      <c r="L29" s="65"/>
      <c r="M29" s="71" t="s">
        <v>367</v>
      </c>
      <c r="N29" s="71" t="s">
        <v>368</v>
      </c>
    </row>
    <row r="30" spans="1:15">
      <c r="A30" s="63" t="s">
        <v>444</v>
      </c>
      <c r="B30" s="63" t="s">
        <v>370</v>
      </c>
      <c r="C30" s="65" t="s">
        <v>184</v>
      </c>
      <c r="D30" s="67">
        <v>44696.909745370373</v>
      </c>
      <c r="E30" s="65" t="s">
        <v>364</v>
      </c>
      <c r="F30" s="68" t="s">
        <v>365</v>
      </c>
      <c r="G30" s="65" t="s">
        <v>292</v>
      </c>
      <c r="H30" s="65"/>
      <c r="I30" s="67">
        <v>44696.909745370373</v>
      </c>
      <c r="J30" s="68" t="s">
        <v>366</v>
      </c>
      <c r="K30" s="65" t="s">
        <v>326</v>
      </c>
      <c r="L30" s="65"/>
      <c r="M30" s="71" t="s">
        <v>367</v>
      </c>
      <c r="N30" s="71" t="s">
        <v>368</v>
      </c>
    </row>
    <row r="31" spans="1:15">
      <c r="A31" s="63" t="s">
        <v>362</v>
      </c>
      <c r="B31" s="63" t="s">
        <v>371</v>
      </c>
      <c r="C31" s="65" t="s">
        <v>270</v>
      </c>
      <c r="D31" s="67">
        <v>44696.909745370373</v>
      </c>
      <c r="E31" s="65" t="s">
        <v>364</v>
      </c>
      <c r="F31" s="68" t="s">
        <v>365</v>
      </c>
      <c r="G31" s="65" t="s">
        <v>292</v>
      </c>
      <c r="H31" s="65"/>
      <c r="I31" s="67">
        <v>44696.909745370373</v>
      </c>
      <c r="J31" s="68" t="s">
        <v>366</v>
      </c>
      <c r="K31" s="65" t="s">
        <v>372</v>
      </c>
      <c r="L31" s="65"/>
      <c r="M31" s="71" t="s">
        <v>367</v>
      </c>
      <c r="N31" s="71" t="s">
        <v>368</v>
      </c>
    </row>
    <row r="32" spans="1:15">
      <c r="A32" s="63" t="s">
        <v>373</v>
      </c>
      <c r="B32" s="63" t="s">
        <v>374</v>
      </c>
      <c r="C32" s="65" t="s">
        <v>184</v>
      </c>
      <c r="D32" s="65">
        <v>44696.909756944442</v>
      </c>
      <c r="E32" s="65" t="s">
        <v>375</v>
      </c>
      <c r="F32" s="65"/>
      <c r="G32" s="65"/>
      <c r="H32" s="65" t="s">
        <v>244</v>
      </c>
      <c r="I32" s="65">
        <v>44696.909756944442</v>
      </c>
      <c r="J32" s="65" t="s">
        <v>376</v>
      </c>
      <c r="K32" s="65" t="s">
        <v>360</v>
      </c>
      <c r="L32" s="65"/>
      <c r="M32" s="71" t="s">
        <v>377</v>
      </c>
      <c r="N32" s="65"/>
      <c r="O32" s="65"/>
    </row>
    <row r="33" spans="1:15">
      <c r="A33" s="63" t="s">
        <v>378</v>
      </c>
      <c r="B33" s="63" t="s">
        <v>379</v>
      </c>
      <c r="C33" s="65" t="s">
        <v>184</v>
      </c>
      <c r="D33" s="65">
        <v>44696.909756944442</v>
      </c>
      <c r="E33" s="65" t="s">
        <v>380</v>
      </c>
      <c r="F33" s="65"/>
      <c r="G33" s="65"/>
      <c r="H33" s="65"/>
      <c r="I33" s="65">
        <v>44696.909756944442</v>
      </c>
      <c r="J33" s="65" t="s">
        <v>381</v>
      </c>
      <c r="K33" s="65" t="s">
        <v>372</v>
      </c>
      <c r="L33" s="65"/>
      <c r="M33" s="71" t="s">
        <v>382</v>
      </c>
      <c r="N33" s="65"/>
      <c r="O33" s="65"/>
    </row>
    <row r="34" spans="1:15">
      <c r="A34" s="63" t="s">
        <v>383</v>
      </c>
      <c r="B34" s="63" t="s">
        <v>384</v>
      </c>
      <c r="C34" s="65" t="s">
        <v>270</v>
      </c>
      <c r="D34" s="67">
        <v>44696.909803240742</v>
      </c>
      <c r="E34" s="65" t="s">
        <v>385</v>
      </c>
      <c r="F34" s="65"/>
      <c r="G34" s="65"/>
      <c r="H34" s="65" t="s">
        <v>244</v>
      </c>
      <c r="I34" s="67">
        <v>44696.909803240742</v>
      </c>
      <c r="J34" s="68" t="s">
        <v>386</v>
      </c>
      <c r="K34" s="65" t="s">
        <v>387</v>
      </c>
      <c r="L34" s="65"/>
      <c r="M34" s="71" t="s">
        <v>388</v>
      </c>
      <c r="N34" s="71" t="s">
        <v>389</v>
      </c>
    </row>
    <row r="35" spans="1:15">
      <c r="A35" s="63" t="s">
        <v>390</v>
      </c>
      <c r="B35" s="63" t="s">
        <v>390</v>
      </c>
      <c r="C35" s="65" t="s">
        <v>174</v>
      </c>
      <c r="D35" s="67">
        <v>44696.909814814811</v>
      </c>
      <c r="E35" s="65" t="s">
        <v>391</v>
      </c>
      <c r="F35" s="68" t="s">
        <v>392</v>
      </c>
      <c r="G35" s="65" t="s">
        <v>292</v>
      </c>
      <c r="H35" s="65"/>
      <c r="I35" s="67">
        <v>44696.909814814811</v>
      </c>
      <c r="J35" s="68" t="s">
        <v>393</v>
      </c>
      <c r="K35" s="65" t="s">
        <v>394</v>
      </c>
      <c r="L35" s="65"/>
      <c r="M35" s="71" t="s">
        <v>395</v>
      </c>
      <c r="N35" s="71" t="s">
        <v>396</v>
      </c>
    </row>
    <row r="36" spans="1:15">
      <c r="A36" s="63" t="s">
        <v>397</v>
      </c>
      <c r="B36" s="63" t="s">
        <v>398</v>
      </c>
      <c r="C36" s="65" t="s">
        <v>184</v>
      </c>
      <c r="D36" s="67">
        <v>44696.909814814811</v>
      </c>
      <c r="E36" s="65" t="s">
        <v>399</v>
      </c>
      <c r="F36" s="65"/>
      <c r="G36" s="65"/>
      <c r="H36" s="65" t="s">
        <v>244</v>
      </c>
      <c r="I36" s="67">
        <v>44696.909814814811</v>
      </c>
      <c r="J36" s="68" t="s">
        <v>400</v>
      </c>
      <c r="K36" s="65" t="s">
        <v>401</v>
      </c>
      <c r="L36" s="65"/>
      <c r="M36" s="71" t="s">
        <v>402</v>
      </c>
      <c r="N36" s="65"/>
    </row>
    <row r="37" spans="1:15">
      <c r="A37" s="63" t="s">
        <v>403</v>
      </c>
      <c r="B37" s="63" t="s">
        <v>231</v>
      </c>
      <c r="C37" s="65" t="s">
        <v>184</v>
      </c>
      <c r="D37" s="67">
        <v>44696.909814814811</v>
      </c>
      <c r="E37" s="65" t="s">
        <v>232</v>
      </c>
      <c r="F37" s="65"/>
      <c r="G37" s="65"/>
      <c r="H37" s="65" t="s">
        <v>233</v>
      </c>
      <c r="I37" s="67">
        <v>44696.909814814811</v>
      </c>
      <c r="J37" s="68" t="s">
        <v>404</v>
      </c>
      <c r="K37" s="65" t="s">
        <v>387</v>
      </c>
      <c r="L37" s="65"/>
      <c r="M37" s="71" t="s">
        <v>405</v>
      </c>
      <c r="N37" s="65"/>
    </row>
    <row r="38" spans="1:15">
      <c r="A38" s="63" t="s">
        <v>406</v>
      </c>
      <c r="B38" s="63" t="s">
        <v>257</v>
      </c>
      <c r="C38" s="65" t="s">
        <v>184</v>
      </c>
      <c r="D38" s="67">
        <v>44696.909768518519</v>
      </c>
      <c r="E38" s="65" t="s">
        <v>258</v>
      </c>
      <c r="F38" s="65"/>
      <c r="G38" s="65"/>
      <c r="H38" s="65" t="s">
        <v>259</v>
      </c>
      <c r="I38" s="67">
        <v>44696.909768518519</v>
      </c>
      <c r="J38" s="68" t="s">
        <v>407</v>
      </c>
      <c r="K38" s="65" t="s">
        <v>408</v>
      </c>
      <c r="L38" s="65"/>
      <c r="M38" s="71" t="s">
        <v>409</v>
      </c>
      <c r="N38" s="65"/>
    </row>
    <row r="39" spans="1:15">
      <c r="A39" s="63" t="s">
        <v>442</v>
      </c>
      <c r="B39" s="63" t="s">
        <v>320</v>
      </c>
      <c r="C39" s="65" t="s">
        <v>184</v>
      </c>
      <c r="D39" s="67">
        <v>44696.909814814811</v>
      </c>
      <c r="E39" s="65" t="s">
        <v>321</v>
      </c>
      <c r="F39" s="65"/>
      <c r="G39" s="65"/>
      <c r="H39" s="65" t="s">
        <v>322</v>
      </c>
      <c r="I39" s="67">
        <v>44696.909814814811</v>
      </c>
      <c r="J39" s="68" t="s">
        <v>410</v>
      </c>
      <c r="K39" s="65" t="s">
        <v>401</v>
      </c>
      <c r="L39" s="65"/>
      <c r="M39" s="71" t="s">
        <v>411</v>
      </c>
      <c r="N39" s="65"/>
    </row>
    <row r="40" spans="1:15">
      <c r="A40" s="63" t="s">
        <v>441</v>
      </c>
      <c r="B40" s="63" t="s">
        <v>231</v>
      </c>
      <c r="C40" s="65" t="s">
        <v>184</v>
      </c>
      <c r="D40" s="67">
        <v>44696.909710648149</v>
      </c>
      <c r="E40" s="65" t="s">
        <v>232</v>
      </c>
      <c r="F40" s="65"/>
      <c r="G40" s="65"/>
      <c r="H40" s="65" t="s">
        <v>233</v>
      </c>
      <c r="I40" s="67">
        <v>44696.909710648149</v>
      </c>
      <c r="J40" s="68" t="s">
        <v>412</v>
      </c>
      <c r="K40" s="65" t="s">
        <v>387</v>
      </c>
      <c r="L40" s="65"/>
      <c r="M40" s="71" t="s">
        <v>413</v>
      </c>
      <c r="N40" s="65"/>
    </row>
    <row r="41" spans="1:15">
      <c r="A41" s="63" t="s">
        <v>440</v>
      </c>
      <c r="B41" s="63" t="s">
        <v>231</v>
      </c>
      <c r="C41" s="65" t="s">
        <v>184</v>
      </c>
      <c r="D41" s="67">
        <v>44696.909768518519</v>
      </c>
      <c r="E41" s="65" t="s">
        <v>258</v>
      </c>
      <c r="F41" s="65"/>
      <c r="G41" s="65"/>
      <c r="H41" s="65" t="s">
        <v>259</v>
      </c>
      <c r="I41" s="67">
        <v>44696.909768518519</v>
      </c>
      <c r="J41" s="68" t="s">
        <v>407</v>
      </c>
      <c r="K41" s="65" t="s">
        <v>408</v>
      </c>
      <c r="L41" s="65"/>
      <c r="M41" s="71" t="s">
        <v>409</v>
      </c>
      <c r="N41" s="65"/>
    </row>
    <row r="42" spans="1:15">
      <c r="A42" s="63" t="s">
        <v>439</v>
      </c>
      <c r="B42" s="63" t="s">
        <v>231</v>
      </c>
      <c r="C42" s="65" t="s">
        <v>184</v>
      </c>
      <c r="D42" s="67">
        <v>44696.909814814811</v>
      </c>
      <c r="E42" s="65" t="s">
        <v>321</v>
      </c>
      <c r="F42" s="65"/>
      <c r="G42" s="65"/>
      <c r="H42" s="65" t="s">
        <v>322</v>
      </c>
      <c r="I42" s="67">
        <v>44696.909814814811</v>
      </c>
      <c r="J42" s="68" t="s">
        <v>410</v>
      </c>
      <c r="K42" s="65" t="s">
        <v>401</v>
      </c>
      <c r="L42" s="65"/>
      <c r="M42" s="71" t="s">
        <v>411</v>
      </c>
      <c r="N42" s="65"/>
    </row>
    <row r="43" spans="1:15">
      <c r="A43" s="63" t="s">
        <v>414</v>
      </c>
      <c r="B43" s="63" t="s">
        <v>414</v>
      </c>
      <c r="C43" s="65" t="s">
        <v>174</v>
      </c>
      <c r="D43" s="67">
        <v>44696.909826388888</v>
      </c>
      <c r="E43" s="65" t="s">
        <v>415</v>
      </c>
      <c r="F43" s="68" t="s">
        <v>416</v>
      </c>
      <c r="G43" s="65" t="s">
        <v>292</v>
      </c>
      <c r="H43" s="65"/>
      <c r="I43" s="67">
        <v>44696.909826388888</v>
      </c>
      <c r="J43" s="68" t="s">
        <v>417</v>
      </c>
      <c r="K43" s="65" t="s">
        <v>418</v>
      </c>
      <c r="L43" s="65"/>
      <c r="M43" s="71" t="s">
        <v>419</v>
      </c>
      <c r="N43" s="65"/>
    </row>
    <row r="44" spans="1:15">
      <c r="A44" s="63" t="s">
        <v>420</v>
      </c>
      <c r="B44" s="63" t="s">
        <v>420</v>
      </c>
      <c r="C44" s="65" t="s">
        <v>174</v>
      </c>
      <c r="D44" s="67">
        <v>44696.909826388888</v>
      </c>
      <c r="E44" s="65" t="s">
        <v>421</v>
      </c>
      <c r="F44" s="68" t="s">
        <v>422</v>
      </c>
      <c r="G44" s="65" t="s">
        <v>423</v>
      </c>
      <c r="H44" s="65" t="s">
        <v>424</v>
      </c>
      <c r="I44" s="67">
        <v>44696.909826388888</v>
      </c>
      <c r="J44" s="68" t="s">
        <v>425</v>
      </c>
      <c r="K44" s="65" t="s">
        <v>418</v>
      </c>
      <c r="L44" s="65"/>
      <c r="M44" s="71" t="s">
        <v>426</v>
      </c>
      <c r="N44" s="65"/>
    </row>
    <row r="45" spans="1:15">
      <c r="A45" s="63" t="s">
        <v>427</v>
      </c>
      <c r="B45" s="63" t="s">
        <v>427</v>
      </c>
      <c r="C45" s="65" t="s">
        <v>174</v>
      </c>
      <c r="D45" s="67">
        <v>44696.909826388888</v>
      </c>
      <c r="E45" s="65" t="s">
        <v>428</v>
      </c>
      <c r="F45" s="68" t="s">
        <v>429</v>
      </c>
      <c r="G45" s="65" t="s">
        <v>292</v>
      </c>
      <c r="H45" s="65"/>
      <c r="I45" s="67">
        <v>44696.909826388888</v>
      </c>
      <c r="J45" s="68" t="s">
        <v>430</v>
      </c>
      <c r="K45" s="65" t="s">
        <v>394</v>
      </c>
      <c r="L45" s="65"/>
      <c r="M45" s="71" t="s">
        <v>431</v>
      </c>
      <c r="N45" s="65"/>
    </row>
    <row r="46" spans="1:15">
      <c r="A46" s="63" t="s">
        <v>432</v>
      </c>
      <c r="B46" s="63" t="s">
        <v>433</v>
      </c>
      <c r="C46" s="65" t="s">
        <v>184</v>
      </c>
      <c r="D46" s="67">
        <v>44696.909826388888</v>
      </c>
      <c r="E46" s="65" t="s">
        <v>434</v>
      </c>
      <c r="F46" s="65"/>
      <c r="G46" s="65"/>
      <c r="H46" s="65" t="s">
        <v>244</v>
      </c>
      <c r="I46" s="67">
        <v>44696.909826388888</v>
      </c>
      <c r="J46" s="68" t="s">
        <v>435</v>
      </c>
      <c r="K46" s="65" t="s">
        <v>408</v>
      </c>
      <c r="L46" s="65"/>
      <c r="M46" s="71" t="s">
        <v>436</v>
      </c>
      <c r="N46" s="65"/>
    </row>
    <row r="47" spans="1:15">
      <c r="A47" s="63" t="s">
        <v>438</v>
      </c>
      <c r="B47" s="63" t="s">
        <v>437</v>
      </c>
      <c r="C47" s="65" t="s">
        <v>184</v>
      </c>
      <c r="D47" s="67">
        <v>44696.909826388888</v>
      </c>
      <c r="E47" s="65" t="s">
        <v>434</v>
      </c>
      <c r="F47" s="65"/>
      <c r="G47" s="65"/>
      <c r="H47" s="65" t="s">
        <v>244</v>
      </c>
      <c r="I47" s="67">
        <v>44696.909826388888</v>
      </c>
      <c r="J47" s="68" t="s">
        <v>435</v>
      </c>
      <c r="K47" s="65" t="s">
        <v>387</v>
      </c>
      <c r="L47" s="65"/>
      <c r="M47" s="71" t="s">
        <v>436</v>
      </c>
      <c r="N47" s="65"/>
    </row>
    <row r="48" spans="1:15">
      <c r="A48" s="63" t="s">
        <v>316</v>
      </c>
      <c r="B48" s="63" t="s">
        <v>320</v>
      </c>
      <c r="C48" s="65" t="s">
        <v>184</v>
      </c>
      <c r="D48" s="67">
        <v>44696.909687500003</v>
      </c>
      <c r="E48" s="65" t="s">
        <v>321</v>
      </c>
      <c r="F48" s="65"/>
      <c r="G48" s="65"/>
      <c r="H48" s="65" t="s">
        <v>322</v>
      </c>
      <c r="I48" s="67">
        <v>44696.909687500003</v>
      </c>
      <c r="J48" s="68" t="s">
        <v>323</v>
      </c>
      <c r="K48" s="65" t="s">
        <v>469</v>
      </c>
      <c r="L48" s="65"/>
      <c r="M48" s="71" t="s">
        <v>325</v>
      </c>
      <c r="N48" s="65"/>
    </row>
    <row r="49" spans="1:14">
      <c r="A49" s="63" t="s">
        <v>461</v>
      </c>
      <c r="B49" s="63" t="s">
        <v>231</v>
      </c>
      <c r="C49" s="65" t="s">
        <v>184</v>
      </c>
      <c r="D49" s="67">
        <v>44696.909687500003</v>
      </c>
      <c r="E49" s="65" t="s">
        <v>321</v>
      </c>
      <c r="F49" s="65"/>
      <c r="G49" s="65"/>
      <c r="H49" s="65" t="s">
        <v>322</v>
      </c>
      <c r="I49" s="67">
        <v>44696.909687500003</v>
      </c>
      <c r="J49" s="68" t="s">
        <v>323</v>
      </c>
      <c r="K49" s="65" t="s">
        <v>326</v>
      </c>
      <c r="L49" s="65"/>
      <c r="M49" s="71" t="s">
        <v>325</v>
      </c>
      <c r="N49" s="65"/>
    </row>
    <row r="50" spans="1:14">
      <c r="A50" s="63" t="s">
        <v>447</v>
      </c>
      <c r="B50" s="63" t="s">
        <v>231</v>
      </c>
      <c r="C50" s="65" t="s">
        <v>184</v>
      </c>
      <c r="D50" s="67">
        <v>44696.909699074073</v>
      </c>
      <c r="E50" s="65" t="s">
        <v>232</v>
      </c>
      <c r="F50" s="65"/>
      <c r="G50" s="65"/>
      <c r="H50" s="65" t="s">
        <v>233</v>
      </c>
      <c r="I50" s="67">
        <v>44696.909699074073</v>
      </c>
      <c r="J50" s="68" t="s">
        <v>448</v>
      </c>
      <c r="K50" s="65" t="s">
        <v>324</v>
      </c>
      <c r="L50" s="65"/>
      <c r="M50" s="71" t="s">
        <v>449</v>
      </c>
      <c r="N50" s="65"/>
    </row>
    <row r="51" spans="1:14">
      <c r="A51" s="63" t="s">
        <v>450</v>
      </c>
      <c r="B51" s="63" t="s">
        <v>231</v>
      </c>
      <c r="C51" s="65" t="s">
        <v>184</v>
      </c>
      <c r="D51" s="67">
        <v>44696.910277777781</v>
      </c>
      <c r="E51" s="65" t="s">
        <v>232</v>
      </c>
      <c r="F51" s="65"/>
      <c r="G51" s="65"/>
      <c r="H51" s="65" t="s">
        <v>233</v>
      </c>
      <c r="I51" s="67">
        <v>44696.910277777781</v>
      </c>
      <c r="J51" s="68" t="s">
        <v>451</v>
      </c>
      <c r="K51" s="65" t="s">
        <v>452</v>
      </c>
      <c r="L51" s="65"/>
      <c r="M51" s="71" t="s">
        <v>453</v>
      </c>
      <c r="N51" s="65"/>
    </row>
    <row r="52" spans="1:14">
      <c r="A52" s="63" t="s">
        <v>454</v>
      </c>
      <c r="B52" s="63" t="s">
        <v>455</v>
      </c>
      <c r="C52" s="65" t="s">
        <v>184</v>
      </c>
      <c r="D52" s="67">
        <v>44696.91028935185</v>
      </c>
      <c r="E52" s="65" t="s">
        <v>456</v>
      </c>
      <c r="F52" s="65"/>
      <c r="G52" s="65"/>
      <c r="H52" s="65" t="s">
        <v>244</v>
      </c>
      <c r="I52" s="67">
        <v>44696.91028935185</v>
      </c>
      <c r="J52" s="68" t="s">
        <v>457</v>
      </c>
      <c r="K52" s="65" t="s">
        <v>458</v>
      </c>
      <c r="L52" s="65"/>
      <c r="M52" s="71" t="s">
        <v>459</v>
      </c>
      <c r="N52" s="71" t="s">
        <v>460</v>
      </c>
    </row>
    <row r="53" spans="1:14">
      <c r="A53" s="63" t="s">
        <v>462</v>
      </c>
      <c r="B53" s="63" t="s">
        <v>463</v>
      </c>
      <c r="C53" s="65" t="s">
        <v>184</v>
      </c>
      <c r="D53" s="67">
        <v>44696.910266203704</v>
      </c>
      <c r="E53" s="65" t="s">
        <v>464</v>
      </c>
      <c r="F53" s="65"/>
      <c r="G53" s="65"/>
      <c r="H53" s="65" t="s">
        <v>465</v>
      </c>
      <c r="I53" s="67">
        <v>44696.910266203704</v>
      </c>
      <c r="J53" s="68" t="s">
        <v>466</v>
      </c>
      <c r="K53" s="65" t="s">
        <v>468</v>
      </c>
      <c r="L53" s="65"/>
      <c r="M53" s="71" t="s">
        <v>467</v>
      </c>
      <c r="N53" s="65"/>
    </row>
    <row r="54" spans="1:14">
      <c r="A54" s="63" t="s">
        <v>470</v>
      </c>
      <c r="B54" s="63" t="s">
        <v>379</v>
      </c>
      <c r="C54" s="65" t="s">
        <v>184</v>
      </c>
      <c r="D54" s="67">
        <v>44696.910162037035</v>
      </c>
      <c r="E54" s="65" t="s">
        <v>380</v>
      </c>
      <c r="F54" s="65"/>
      <c r="G54" s="65"/>
      <c r="H54" s="65"/>
      <c r="I54" s="67">
        <v>44696.910162037035</v>
      </c>
      <c r="J54" s="68" t="s">
        <v>471</v>
      </c>
      <c r="K54" s="65" t="s">
        <v>472</v>
      </c>
      <c r="L54" s="65"/>
      <c r="M54" s="71" t="s">
        <v>473</v>
      </c>
      <c r="N54" s="65"/>
    </row>
    <row r="55" spans="1:14">
      <c r="A55" s="63" t="s">
        <v>474</v>
      </c>
      <c r="B55" s="63" t="s">
        <v>475</v>
      </c>
      <c r="C55" s="65" t="s">
        <v>184</v>
      </c>
      <c r="D55" s="67">
        <v>44696.910150462965</v>
      </c>
      <c r="E55" s="65" t="s">
        <v>476</v>
      </c>
      <c r="F55" s="65"/>
      <c r="G55" s="65"/>
      <c r="H55" s="65"/>
      <c r="I55" s="67">
        <v>44696.910150462965</v>
      </c>
      <c r="J55" s="68" t="s">
        <v>477</v>
      </c>
      <c r="K55" s="65" t="s">
        <v>472</v>
      </c>
      <c r="L55" s="65"/>
      <c r="M55" s="71" t="s">
        <v>478</v>
      </c>
      <c r="N55" s="71" t="s">
        <v>479</v>
      </c>
    </row>
    <row r="56" spans="1:14">
      <c r="A56" s="63" t="s">
        <v>480</v>
      </c>
      <c r="B56" s="63" t="s">
        <v>480</v>
      </c>
      <c r="C56" s="65" t="s">
        <v>174</v>
      </c>
      <c r="D56" s="67">
        <v>44696.910138888888</v>
      </c>
      <c r="E56" s="65" t="s">
        <v>481</v>
      </c>
      <c r="F56" s="68" t="s">
        <v>482</v>
      </c>
      <c r="G56" s="65" t="s">
        <v>292</v>
      </c>
      <c r="H56" s="65" t="s">
        <v>244</v>
      </c>
      <c r="I56" s="67">
        <v>44696.910138888888</v>
      </c>
      <c r="J56" s="68" t="s">
        <v>483</v>
      </c>
      <c r="K56" s="65" t="s">
        <v>484</v>
      </c>
      <c r="L56" s="65"/>
      <c r="M56" s="71" t="s">
        <v>485</v>
      </c>
      <c r="N56" s="65"/>
    </row>
    <row r="57" spans="1:14">
      <c r="A57" s="63" t="s">
        <v>486</v>
      </c>
      <c r="B57" s="63" t="s">
        <v>487</v>
      </c>
      <c r="C57" s="65" t="s">
        <v>184</v>
      </c>
      <c r="D57" s="67">
        <v>44696.910138888888</v>
      </c>
      <c r="E57" s="65" t="s">
        <v>488</v>
      </c>
      <c r="F57" s="68" t="s">
        <v>489</v>
      </c>
      <c r="G57" s="65" t="s">
        <v>292</v>
      </c>
      <c r="H57" s="65"/>
      <c r="I57" s="67">
        <v>44696.910138888888</v>
      </c>
      <c r="J57" s="68" t="s">
        <v>490</v>
      </c>
      <c r="K57" s="65" t="s">
        <v>491</v>
      </c>
      <c r="L57" s="65"/>
      <c r="M57" s="71" t="s">
        <v>492</v>
      </c>
      <c r="N57" s="71" t="s">
        <v>493</v>
      </c>
    </row>
    <row r="58" spans="1:14">
      <c r="A58" s="63" t="s">
        <v>517</v>
      </c>
      <c r="B58" s="63" t="s">
        <v>494</v>
      </c>
      <c r="C58" s="65" t="s">
        <v>184</v>
      </c>
      <c r="D58" s="67">
        <v>44696.910138888888</v>
      </c>
      <c r="E58" s="65" t="s">
        <v>488</v>
      </c>
      <c r="F58" s="68" t="s">
        <v>489</v>
      </c>
      <c r="G58" s="65" t="s">
        <v>292</v>
      </c>
      <c r="H58" s="65"/>
      <c r="I58" s="67">
        <v>44696.910138888888</v>
      </c>
      <c r="J58" s="68" t="s">
        <v>490</v>
      </c>
      <c r="K58" s="65" t="s">
        <v>484</v>
      </c>
      <c r="L58" s="65"/>
      <c r="M58" s="71" t="s">
        <v>492</v>
      </c>
      <c r="N58" s="71" t="s">
        <v>493</v>
      </c>
    </row>
    <row r="59" spans="1:14">
      <c r="A59" s="63" t="s">
        <v>495</v>
      </c>
      <c r="B59" s="63" t="s">
        <v>495</v>
      </c>
      <c r="C59" s="65" t="s">
        <v>174</v>
      </c>
      <c r="D59" s="67">
        <v>44696.910069444442</v>
      </c>
      <c r="E59" s="65" t="s">
        <v>496</v>
      </c>
      <c r="F59" s="68" t="s">
        <v>497</v>
      </c>
      <c r="G59" s="65" t="s">
        <v>292</v>
      </c>
      <c r="H59" s="65"/>
      <c r="I59" s="67">
        <v>44696.910069444442</v>
      </c>
      <c r="J59" s="68" t="s">
        <v>498</v>
      </c>
      <c r="K59" s="65" t="s">
        <v>499</v>
      </c>
      <c r="L59" s="65"/>
      <c r="M59" s="71" t="s">
        <v>500</v>
      </c>
      <c r="N59" s="65"/>
    </row>
    <row r="60" spans="1:14">
      <c r="A60" s="63" t="s">
        <v>501</v>
      </c>
      <c r="B60" s="63" t="s">
        <v>502</v>
      </c>
      <c r="C60" s="65" t="s">
        <v>184</v>
      </c>
      <c r="D60" s="67">
        <v>44696.910046296296</v>
      </c>
      <c r="E60" s="65" t="s">
        <v>503</v>
      </c>
      <c r="F60" s="68" t="s">
        <v>504</v>
      </c>
      <c r="G60" s="65" t="s">
        <v>292</v>
      </c>
      <c r="H60" s="65"/>
      <c r="I60" s="67">
        <v>44696.910046296296</v>
      </c>
      <c r="J60" s="68" t="s">
        <v>505</v>
      </c>
      <c r="K60" s="65" t="s">
        <v>491</v>
      </c>
      <c r="L60" s="65"/>
      <c r="M60" s="71" t="s">
        <v>506</v>
      </c>
      <c r="N60" s="71" t="s">
        <v>507</v>
      </c>
    </row>
    <row r="61" spans="1:14">
      <c r="A61" s="63" t="s">
        <v>513</v>
      </c>
      <c r="B61" s="63" t="s">
        <v>508</v>
      </c>
      <c r="C61" s="65" t="s">
        <v>184</v>
      </c>
      <c r="D61" s="67">
        <v>44696.910046296296</v>
      </c>
      <c r="E61" s="65" t="s">
        <v>503</v>
      </c>
      <c r="F61" s="68" t="s">
        <v>504</v>
      </c>
      <c r="G61" s="65" t="s">
        <v>292</v>
      </c>
      <c r="H61" s="65"/>
      <c r="I61" s="67">
        <v>44696.910046296296</v>
      </c>
      <c r="J61" s="68" t="s">
        <v>505</v>
      </c>
      <c r="K61" s="65" t="s">
        <v>509</v>
      </c>
      <c r="L61" s="65"/>
      <c r="M61" s="71" t="s">
        <v>506</v>
      </c>
      <c r="N61" s="71" t="s">
        <v>507</v>
      </c>
    </row>
    <row r="62" spans="1:14">
      <c r="A62" s="63" t="s">
        <v>514</v>
      </c>
      <c r="B62" s="63" t="s">
        <v>510</v>
      </c>
      <c r="C62" s="65" t="s">
        <v>184</v>
      </c>
      <c r="D62" s="67">
        <v>44696.910046296296</v>
      </c>
      <c r="E62" s="65" t="s">
        <v>503</v>
      </c>
      <c r="F62" s="68" t="s">
        <v>504</v>
      </c>
      <c r="G62" s="65" t="s">
        <v>292</v>
      </c>
      <c r="H62" s="65"/>
      <c r="I62" s="67">
        <v>44696.910046296296</v>
      </c>
      <c r="J62" s="68" t="s">
        <v>505</v>
      </c>
      <c r="K62" s="65" t="s">
        <v>491</v>
      </c>
      <c r="L62" s="65"/>
      <c r="M62" s="71" t="s">
        <v>506</v>
      </c>
      <c r="N62" s="71" t="s">
        <v>507</v>
      </c>
    </row>
    <row r="63" spans="1:14">
      <c r="A63" s="63" t="s">
        <v>515</v>
      </c>
      <c r="B63" s="63" t="s">
        <v>511</v>
      </c>
      <c r="C63" s="65" t="s">
        <v>270</v>
      </c>
      <c r="D63" s="67">
        <v>44696.910046296296</v>
      </c>
      <c r="E63" s="65" t="s">
        <v>503</v>
      </c>
      <c r="F63" s="68" t="s">
        <v>504</v>
      </c>
      <c r="G63" s="65" t="s">
        <v>292</v>
      </c>
      <c r="H63" s="65"/>
      <c r="I63" s="67">
        <v>44696.910046296296</v>
      </c>
      <c r="J63" s="68" t="s">
        <v>505</v>
      </c>
      <c r="K63" s="65" t="s">
        <v>512</v>
      </c>
      <c r="L63" s="65"/>
      <c r="M63" s="71" t="s">
        <v>506</v>
      </c>
      <c r="N63" s="71" t="s">
        <v>507</v>
      </c>
    </row>
    <row r="64" spans="1:14">
      <c r="A64"/>
      <c r="B64"/>
    </row>
    <row r="65" spans="1:2">
      <c r="A65"/>
      <c r="B65"/>
    </row>
    <row r="66" spans="1:2">
      <c r="A66"/>
      <c r="B66"/>
    </row>
    <row r="67" spans="1:2">
      <c r="A67"/>
      <c r="B67"/>
    </row>
    <row r="68" spans="1:2">
      <c r="A68"/>
      <c r="B68"/>
    </row>
    <row r="69" spans="1:2">
      <c r="A69"/>
      <c r="B6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row r="82" spans="1:2">
      <c r="A82"/>
      <c r="B82"/>
    </row>
    <row r="83" spans="1:2">
      <c r="A83"/>
      <c r="B83"/>
    </row>
    <row r="84" spans="1:2">
      <c r="A84"/>
      <c r="B84"/>
    </row>
    <row r="85" spans="1:2">
      <c r="A85"/>
      <c r="B85"/>
    </row>
    <row r="86" spans="1:2">
      <c r="A86"/>
      <c r="B86"/>
    </row>
    <row r="87" spans="1:2">
      <c r="A87"/>
      <c r="B87"/>
    </row>
    <row r="88" spans="1:2">
      <c r="A88"/>
      <c r="B88"/>
    </row>
    <row r="89" spans="1:2">
      <c r="A89"/>
      <c r="B89"/>
    </row>
    <row r="90" spans="1:2">
      <c r="A90"/>
      <c r="B90"/>
    </row>
    <row r="91" spans="1:2">
      <c r="A91"/>
      <c r="B91"/>
    </row>
    <row r="92" spans="1:2">
      <c r="A92"/>
      <c r="B92"/>
    </row>
    <row r="93" spans="1:2">
      <c r="A93"/>
      <c r="B93"/>
    </row>
    <row r="94" spans="1:2">
      <c r="A94"/>
      <c r="B94"/>
    </row>
    <row r="95" spans="1:2">
      <c r="A95"/>
      <c r="B95"/>
    </row>
    <row r="96" spans="1:2">
      <c r="A96"/>
      <c r="B96"/>
    </row>
    <row r="97" spans="1:2">
      <c r="A97"/>
      <c r="B97"/>
    </row>
    <row r="98" spans="1:2">
      <c r="A98"/>
      <c r="B98"/>
    </row>
    <row r="99" spans="1:2">
      <c r="A99"/>
      <c r="B99"/>
    </row>
    <row r="100" spans="1:2">
      <c r="A100"/>
      <c r="B100"/>
    </row>
    <row r="101" spans="1:2">
      <c r="A101"/>
      <c r="B101"/>
    </row>
    <row r="102" spans="1:2">
      <c r="A102"/>
      <c r="B102"/>
    </row>
    <row r="103" spans="1:2">
      <c r="A103"/>
      <c r="B103"/>
    </row>
    <row r="104" spans="1:2">
      <c r="A104"/>
      <c r="B104"/>
    </row>
    <row r="105" spans="1:2">
      <c r="A105"/>
      <c r="B105"/>
    </row>
    <row r="106" spans="1:2">
      <c r="A106"/>
      <c r="B106"/>
    </row>
    <row r="107" spans="1:2">
      <c r="A107"/>
      <c r="B107"/>
    </row>
    <row r="108" spans="1:2">
      <c r="A108"/>
      <c r="B108"/>
    </row>
    <row r="109" spans="1:2">
      <c r="A109"/>
      <c r="B109"/>
    </row>
    <row r="110" spans="1:2">
      <c r="A110"/>
      <c r="B110"/>
    </row>
    <row r="111" spans="1:2">
      <c r="A111"/>
      <c r="B111"/>
    </row>
    <row r="112" spans="1:2">
      <c r="A112"/>
      <c r="B112"/>
    </row>
    <row r="113" spans="1:2">
      <c r="A113"/>
      <c r="B113"/>
    </row>
    <row r="114" spans="1:2">
      <c r="A114"/>
      <c r="B114"/>
    </row>
    <row r="115" spans="1:2">
      <c r="A115"/>
      <c r="B115"/>
    </row>
    <row r="116" spans="1:2">
      <c r="A116"/>
      <c r="B116"/>
    </row>
    <row r="117" spans="1:2">
      <c r="A117"/>
      <c r="B117"/>
    </row>
    <row r="118" spans="1:2">
      <c r="A118"/>
      <c r="B118"/>
    </row>
    <row r="119" spans="1:2">
      <c r="A119"/>
      <c r="B119"/>
    </row>
    <row r="120" spans="1:2">
      <c r="A120"/>
      <c r="B120"/>
    </row>
    <row r="121" spans="1:2">
      <c r="A121"/>
      <c r="B121"/>
    </row>
    <row r="122" spans="1:2">
      <c r="A122"/>
      <c r="B122"/>
    </row>
    <row r="123" spans="1:2">
      <c r="A123"/>
      <c r="B123"/>
    </row>
    <row r="124" spans="1:2">
      <c r="A124"/>
      <c r="B124"/>
    </row>
    <row r="125" spans="1:2">
      <c r="A125"/>
      <c r="B125"/>
    </row>
    <row r="126" spans="1:2">
      <c r="A126"/>
      <c r="B126"/>
    </row>
    <row r="127" spans="1:2">
      <c r="A127"/>
      <c r="B127"/>
    </row>
    <row r="128" spans="1:2">
      <c r="A128"/>
      <c r="B128"/>
    </row>
    <row r="129" spans="1:2">
      <c r="A129"/>
      <c r="B129"/>
    </row>
    <row r="130" spans="1:2">
      <c r="A130"/>
      <c r="B130"/>
    </row>
    <row r="131" spans="1:2">
      <c r="A131"/>
      <c r="B131"/>
    </row>
    <row r="132" spans="1:2">
      <c r="A132"/>
      <c r="B132"/>
    </row>
    <row r="133" spans="1:2">
      <c r="A133"/>
      <c r="B133"/>
    </row>
    <row r="134" spans="1:2">
      <c r="A134"/>
      <c r="B134"/>
    </row>
    <row r="135" spans="1:2">
      <c r="A135"/>
      <c r="B135"/>
    </row>
    <row r="136" spans="1:2">
      <c r="A136"/>
      <c r="B136"/>
    </row>
    <row r="137" spans="1:2">
      <c r="A137"/>
      <c r="B137"/>
    </row>
    <row r="138" spans="1:2">
      <c r="A138"/>
      <c r="B138"/>
    </row>
    <row r="139" spans="1:2">
      <c r="A139"/>
      <c r="B139"/>
    </row>
    <row r="140" spans="1:2">
      <c r="A140"/>
      <c r="B140"/>
    </row>
    <row r="141" spans="1:2">
      <c r="A141"/>
      <c r="B141"/>
    </row>
    <row r="142" spans="1:2">
      <c r="A142"/>
      <c r="B142"/>
    </row>
    <row r="143" spans="1:2">
      <c r="A143"/>
      <c r="B143"/>
    </row>
    <row r="144" spans="1:2">
      <c r="A144"/>
      <c r="B144"/>
    </row>
    <row r="145" spans="1:2">
      <c r="A145"/>
      <c r="B145"/>
    </row>
    <row r="146" spans="1:2">
      <c r="A146"/>
      <c r="B146"/>
    </row>
    <row r="147" spans="1:2">
      <c r="A147"/>
      <c r="B147"/>
    </row>
    <row r="148" spans="1:2">
      <c r="A148"/>
      <c r="B148"/>
    </row>
    <row r="149" spans="1:2">
      <c r="A149"/>
      <c r="B149"/>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row r="671" spans="1:2">
      <c r="A671"/>
      <c r="B671"/>
    </row>
    <row r="672" spans="1:2">
      <c r="A672"/>
      <c r="B672"/>
    </row>
    <row r="673" spans="1:2">
      <c r="A673"/>
      <c r="B673"/>
    </row>
    <row r="674" spans="1:2">
      <c r="A674"/>
      <c r="B674"/>
    </row>
    <row r="675" spans="1:2">
      <c r="A675"/>
      <c r="B675"/>
    </row>
    <row r="676" spans="1:2">
      <c r="A676"/>
      <c r="B676"/>
    </row>
    <row r="677" spans="1:2">
      <c r="A677"/>
      <c r="B677"/>
    </row>
    <row r="678" spans="1:2">
      <c r="A678"/>
      <c r="B678"/>
    </row>
    <row r="679" spans="1:2">
      <c r="A679"/>
      <c r="B679"/>
    </row>
    <row r="680" spans="1:2">
      <c r="A680"/>
      <c r="B680"/>
    </row>
    <row r="681" spans="1:2">
      <c r="A681"/>
      <c r="B681"/>
    </row>
    <row r="682" spans="1:2">
      <c r="A682"/>
      <c r="B682"/>
    </row>
    <row r="683" spans="1:2">
      <c r="A683"/>
      <c r="B683"/>
    </row>
    <row r="684" spans="1:2">
      <c r="A684"/>
      <c r="B684"/>
    </row>
    <row r="685" spans="1:2">
      <c r="A685"/>
      <c r="B685"/>
    </row>
    <row r="686" spans="1:2">
      <c r="A686"/>
      <c r="B686"/>
    </row>
    <row r="687" spans="1:2">
      <c r="A687"/>
      <c r="B687"/>
    </row>
    <row r="688" spans="1:2">
      <c r="A688"/>
      <c r="B688"/>
    </row>
    <row r="689" spans="1:2">
      <c r="A689"/>
      <c r="B689"/>
    </row>
    <row r="690" spans="1:2">
      <c r="A690"/>
      <c r="B690"/>
    </row>
    <row r="691" spans="1:2">
      <c r="A691"/>
      <c r="B691"/>
    </row>
    <row r="692" spans="1:2">
      <c r="A692"/>
      <c r="B692"/>
    </row>
    <row r="693" spans="1:2">
      <c r="A693"/>
      <c r="B693"/>
    </row>
    <row r="694" spans="1:2">
      <c r="A694"/>
      <c r="B694"/>
    </row>
    <row r="695" spans="1:2">
      <c r="A695"/>
      <c r="B695"/>
    </row>
    <row r="696" spans="1:2">
      <c r="A696"/>
      <c r="B696"/>
    </row>
    <row r="697" spans="1:2">
      <c r="A697"/>
      <c r="B697"/>
    </row>
    <row r="698" spans="1:2">
      <c r="A698"/>
      <c r="B698"/>
    </row>
    <row r="699" spans="1:2">
      <c r="A699"/>
      <c r="B699"/>
    </row>
    <row r="700" spans="1:2">
      <c r="A700"/>
      <c r="B700"/>
    </row>
    <row r="701" spans="1:2">
      <c r="A701"/>
      <c r="B701"/>
    </row>
    <row r="702" spans="1:2">
      <c r="A702"/>
      <c r="B702"/>
    </row>
    <row r="703" spans="1:2">
      <c r="A703"/>
      <c r="B703"/>
    </row>
    <row r="704" spans="1:2">
      <c r="A704"/>
      <c r="B704"/>
    </row>
    <row r="705" spans="1:2">
      <c r="A705"/>
      <c r="B705"/>
    </row>
    <row r="706" spans="1:2">
      <c r="A706"/>
      <c r="B706"/>
    </row>
    <row r="707" spans="1:2">
      <c r="A707"/>
      <c r="B707"/>
    </row>
    <row r="708" spans="1:2">
      <c r="A708"/>
      <c r="B708"/>
    </row>
    <row r="709" spans="1:2">
      <c r="A709"/>
      <c r="B709"/>
    </row>
    <row r="710" spans="1:2">
      <c r="A710"/>
      <c r="B710"/>
    </row>
    <row r="711" spans="1:2">
      <c r="A711"/>
      <c r="B711"/>
    </row>
    <row r="712" spans="1:2">
      <c r="A712"/>
      <c r="B712"/>
    </row>
    <row r="713" spans="1:2">
      <c r="A713"/>
      <c r="B713"/>
    </row>
    <row r="714" spans="1:2">
      <c r="A714"/>
      <c r="B714"/>
    </row>
    <row r="715" spans="1:2">
      <c r="A715"/>
      <c r="B715"/>
    </row>
    <row r="716" spans="1:2">
      <c r="A716"/>
      <c r="B716"/>
    </row>
    <row r="717" spans="1:2">
      <c r="A717"/>
      <c r="B717"/>
    </row>
    <row r="718" spans="1:2">
      <c r="A718"/>
      <c r="B718"/>
    </row>
    <row r="719" spans="1:2">
      <c r="A719"/>
      <c r="B719"/>
    </row>
    <row r="720" spans="1:2">
      <c r="A720"/>
      <c r="B720"/>
    </row>
    <row r="721" spans="1:2">
      <c r="A721"/>
      <c r="B721"/>
    </row>
    <row r="722" spans="1:2">
      <c r="A722"/>
      <c r="B722"/>
    </row>
    <row r="723" spans="1:2">
      <c r="A723"/>
      <c r="B723"/>
    </row>
    <row r="724" spans="1:2">
      <c r="A724"/>
      <c r="B724"/>
    </row>
    <row r="725" spans="1:2">
      <c r="A725"/>
      <c r="B725"/>
    </row>
    <row r="726" spans="1:2">
      <c r="A726"/>
      <c r="B726"/>
    </row>
    <row r="727" spans="1:2">
      <c r="A727"/>
      <c r="B727"/>
    </row>
    <row r="728" spans="1:2">
      <c r="A728"/>
      <c r="B728"/>
    </row>
    <row r="729" spans="1:2">
      <c r="A729"/>
      <c r="B729"/>
    </row>
    <row r="730" spans="1:2">
      <c r="A730"/>
      <c r="B730"/>
    </row>
    <row r="731" spans="1:2">
      <c r="A731"/>
      <c r="B731"/>
    </row>
    <row r="732" spans="1:2">
      <c r="A732"/>
      <c r="B732"/>
    </row>
    <row r="733" spans="1:2">
      <c r="A733"/>
      <c r="B733"/>
    </row>
    <row r="734" spans="1:2">
      <c r="A734"/>
      <c r="B734"/>
    </row>
    <row r="735" spans="1:2">
      <c r="A735"/>
      <c r="B735"/>
    </row>
    <row r="736" spans="1:2">
      <c r="A736"/>
      <c r="B736"/>
    </row>
    <row r="737" spans="1:2">
      <c r="A737"/>
      <c r="B737"/>
    </row>
    <row r="738" spans="1:2">
      <c r="A738"/>
      <c r="B738"/>
    </row>
    <row r="739" spans="1:2">
      <c r="A739"/>
      <c r="B739"/>
    </row>
    <row r="740" spans="1:2">
      <c r="A740"/>
      <c r="B740"/>
    </row>
    <row r="741" spans="1:2">
      <c r="A741"/>
      <c r="B741"/>
    </row>
    <row r="742" spans="1:2">
      <c r="A742"/>
      <c r="B742"/>
    </row>
    <row r="743" spans="1:2">
      <c r="A743"/>
      <c r="B743"/>
    </row>
    <row r="744" spans="1:2">
      <c r="A744"/>
      <c r="B744"/>
    </row>
    <row r="745" spans="1:2">
      <c r="A745"/>
      <c r="B745"/>
    </row>
    <row r="746" spans="1:2">
      <c r="A746"/>
      <c r="B746"/>
    </row>
    <row r="747" spans="1:2">
      <c r="A747"/>
      <c r="B747"/>
    </row>
    <row r="748" spans="1:2">
      <c r="A748"/>
      <c r="B748"/>
    </row>
    <row r="749" spans="1:2">
      <c r="A749"/>
      <c r="B749"/>
    </row>
    <row r="750" spans="1:2">
      <c r="A750"/>
      <c r="B750"/>
    </row>
    <row r="751" spans="1:2">
      <c r="A751"/>
      <c r="B751"/>
    </row>
    <row r="752" spans="1:2">
      <c r="A752"/>
      <c r="B752"/>
    </row>
    <row r="753" spans="1:2">
      <c r="A753"/>
      <c r="B753"/>
    </row>
    <row r="754" spans="1:2">
      <c r="A754"/>
      <c r="B754"/>
    </row>
    <row r="755" spans="1:2">
      <c r="A755"/>
      <c r="B755"/>
    </row>
    <row r="756" spans="1:2">
      <c r="A756"/>
      <c r="B756"/>
    </row>
    <row r="757" spans="1:2">
      <c r="A757"/>
      <c r="B757"/>
    </row>
    <row r="758" spans="1:2">
      <c r="A758"/>
      <c r="B758"/>
    </row>
    <row r="759" spans="1:2">
      <c r="A759"/>
      <c r="B759"/>
    </row>
    <row r="760" spans="1:2">
      <c r="A760"/>
      <c r="B760"/>
    </row>
    <row r="761" spans="1:2">
      <c r="A761"/>
      <c r="B761"/>
    </row>
    <row r="762" spans="1:2">
      <c r="A762"/>
      <c r="B762"/>
    </row>
    <row r="763" spans="1:2">
      <c r="A763"/>
      <c r="B763"/>
    </row>
    <row r="764" spans="1:2">
      <c r="A764"/>
      <c r="B764"/>
    </row>
    <row r="765" spans="1:2">
      <c r="A765"/>
      <c r="B765"/>
    </row>
    <row r="766" spans="1:2">
      <c r="A766"/>
      <c r="B766"/>
    </row>
    <row r="767" spans="1:2">
      <c r="A767"/>
      <c r="B767"/>
    </row>
    <row r="768" spans="1:2">
      <c r="A768"/>
      <c r="B768"/>
    </row>
    <row r="769" spans="1:2">
      <c r="A769"/>
      <c r="B769"/>
    </row>
    <row r="770" spans="1:2">
      <c r="A770"/>
      <c r="B770"/>
    </row>
    <row r="771" spans="1:2">
      <c r="A771"/>
      <c r="B771"/>
    </row>
    <row r="772" spans="1:2">
      <c r="A772"/>
      <c r="B772"/>
    </row>
    <row r="773" spans="1:2">
      <c r="A773"/>
      <c r="B773"/>
    </row>
    <row r="774" spans="1:2">
      <c r="A774"/>
      <c r="B774"/>
    </row>
    <row r="775" spans="1:2">
      <c r="A775"/>
      <c r="B775"/>
    </row>
    <row r="776" spans="1:2">
      <c r="A776"/>
      <c r="B776"/>
    </row>
    <row r="777" spans="1:2">
      <c r="A777"/>
      <c r="B777"/>
    </row>
    <row r="778" spans="1:2">
      <c r="A778"/>
      <c r="B778"/>
    </row>
    <row r="779" spans="1:2">
      <c r="A779"/>
      <c r="B779"/>
    </row>
    <row r="780" spans="1:2">
      <c r="A780"/>
      <c r="B780"/>
    </row>
    <row r="781" spans="1:2">
      <c r="A781"/>
      <c r="B781"/>
    </row>
    <row r="782" spans="1:2">
      <c r="A782"/>
      <c r="B782"/>
    </row>
    <row r="783" spans="1:2">
      <c r="A783"/>
      <c r="B783"/>
    </row>
    <row r="784" spans="1:2">
      <c r="A784"/>
      <c r="B784"/>
    </row>
    <row r="785" spans="1:2">
      <c r="A785"/>
      <c r="B785"/>
    </row>
    <row r="786" spans="1:2">
      <c r="A786"/>
      <c r="B786"/>
    </row>
    <row r="787" spans="1:2">
      <c r="A787"/>
      <c r="B787"/>
    </row>
    <row r="788" spans="1:2">
      <c r="A788"/>
      <c r="B788"/>
    </row>
    <row r="789" spans="1:2">
      <c r="A789"/>
      <c r="B789"/>
    </row>
    <row r="790" spans="1:2">
      <c r="A790"/>
      <c r="B790"/>
    </row>
    <row r="791" spans="1:2">
      <c r="A791"/>
      <c r="B791"/>
    </row>
    <row r="792" spans="1:2">
      <c r="A792"/>
      <c r="B792"/>
    </row>
    <row r="793" spans="1:2">
      <c r="A793"/>
      <c r="B793"/>
    </row>
    <row r="794" spans="1:2">
      <c r="A794"/>
      <c r="B794"/>
    </row>
    <row r="795" spans="1:2">
      <c r="A795"/>
      <c r="B795"/>
    </row>
    <row r="796" spans="1:2">
      <c r="A796"/>
      <c r="B796"/>
    </row>
    <row r="797" spans="1:2">
      <c r="A797"/>
      <c r="B797"/>
    </row>
    <row r="798" spans="1:2">
      <c r="A798"/>
      <c r="B798"/>
    </row>
    <row r="799" spans="1:2">
      <c r="A799"/>
      <c r="B799"/>
    </row>
    <row r="800" spans="1:2">
      <c r="A800"/>
      <c r="B800"/>
    </row>
    <row r="801" spans="1:2">
      <c r="A801"/>
      <c r="B801"/>
    </row>
    <row r="802" spans="1:2">
      <c r="A802"/>
      <c r="B802"/>
    </row>
    <row r="803" spans="1:2">
      <c r="A803"/>
      <c r="B803"/>
    </row>
    <row r="804" spans="1:2">
      <c r="A804"/>
      <c r="B804"/>
    </row>
    <row r="805" spans="1:2">
      <c r="A805"/>
      <c r="B805"/>
    </row>
    <row r="806" spans="1:2">
      <c r="A806"/>
      <c r="B806"/>
    </row>
    <row r="807" spans="1:2">
      <c r="A807"/>
      <c r="B807"/>
    </row>
    <row r="808" spans="1:2">
      <c r="A808"/>
      <c r="B808"/>
    </row>
    <row r="809" spans="1:2">
      <c r="A809"/>
      <c r="B809"/>
    </row>
    <row r="810" spans="1:2">
      <c r="A810"/>
      <c r="B810"/>
    </row>
    <row r="811" spans="1:2">
      <c r="A811"/>
      <c r="B811"/>
    </row>
    <row r="812" spans="1:2">
      <c r="A812"/>
      <c r="B812"/>
    </row>
    <row r="813" spans="1:2">
      <c r="A813"/>
      <c r="B813"/>
    </row>
    <row r="814" spans="1:2">
      <c r="A814"/>
      <c r="B814"/>
    </row>
    <row r="815" spans="1:2">
      <c r="A815"/>
      <c r="B815"/>
    </row>
    <row r="816" spans="1:2">
      <c r="A816"/>
      <c r="B816"/>
    </row>
    <row r="817" spans="1:2">
      <c r="A817"/>
      <c r="B817"/>
    </row>
    <row r="818" spans="1:2">
      <c r="A818"/>
      <c r="B818"/>
    </row>
    <row r="819" spans="1:2">
      <c r="A819"/>
      <c r="B819"/>
    </row>
    <row r="820" spans="1:2">
      <c r="A820"/>
      <c r="B820"/>
    </row>
    <row r="821" spans="1:2">
      <c r="A821"/>
      <c r="B821"/>
    </row>
    <row r="822" spans="1:2">
      <c r="A822"/>
      <c r="B822"/>
    </row>
    <row r="823" spans="1:2">
      <c r="A823"/>
      <c r="B823"/>
    </row>
    <row r="824" spans="1:2">
      <c r="A824"/>
      <c r="B824"/>
    </row>
    <row r="825" spans="1:2">
      <c r="A825"/>
      <c r="B825"/>
    </row>
    <row r="826" spans="1:2">
      <c r="A826"/>
      <c r="B826"/>
    </row>
    <row r="827" spans="1:2">
      <c r="A827"/>
      <c r="B827"/>
    </row>
    <row r="828" spans="1:2">
      <c r="A828"/>
      <c r="B828"/>
    </row>
    <row r="829" spans="1:2">
      <c r="A829"/>
      <c r="B829"/>
    </row>
    <row r="830" spans="1:2">
      <c r="A830"/>
      <c r="B830"/>
    </row>
    <row r="831" spans="1:2">
      <c r="A831"/>
      <c r="B831"/>
    </row>
    <row r="832" spans="1:2">
      <c r="A832"/>
      <c r="B832"/>
    </row>
    <row r="833" spans="1:2">
      <c r="A833"/>
      <c r="B833"/>
    </row>
    <row r="834" spans="1:2">
      <c r="A834"/>
      <c r="B834"/>
    </row>
    <row r="835" spans="1:2">
      <c r="A835"/>
      <c r="B835"/>
    </row>
    <row r="836" spans="1:2">
      <c r="A836"/>
      <c r="B836"/>
    </row>
    <row r="837" spans="1:2">
      <c r="A837"/>
      <c r="B837"/>
    </row>
    <row r="838" spans="1:2">
      <c r="A838"/>
      <c r="B838"/>
    </row>
    <row r="839" spans="1:2">
      <c r="A839"/>
      <c r="B839"/>
    </row>
    <row r="840" spans="1:2">
      <c r="A840"/>
      <c r="B840"/>
    </row>
    <row r="841" spans="1:2">
      <c r="A841"/>
      <c r="B841"/>
    </row>
    <row r="842" spans="1:2">
      <c r="A842"/>
      <c r="B842"/>
    </row>
    <row r="843" spans="1:2">
      <c r="A843"/>
      <c r="B843"/>
    </row>
    <row r="844" spans="1:2">
      <c r="A844"/>
      <c r="B844"/>
    </row>
    <row r="845" spans="1:2">
      <c r="A845"/>
      <c r="B845"/>
    </row>
    <row r="846" spans="1:2">
      <c r="A846"/>
      <c r="B846"/>
    </row>
    <row r="847" spans="1:2">
      <c r="A847"/>
      <c r="B847"/>
    </row>
    <row r="848" spans="1:2">
      <c r="A848"/>
      <c r="B848"/>
    </row>
    <row r="849" spans="1:2">
      <c r="A849"/>
      <c r="B849"/>
    </row>
    <row r="850" spans="1:2">
      <c r="A850"/>
      <c r="B850"/>
    </row>
    <row r="851" spans="1:2">
      <c r="A851"/>
      <c r="B851"/>
    </row>
    <row r="852" spans="1:2">
      <c r="A852"/>
      <c r="B852"/>
    </row>
    <row r="853" spans="1:2">
      <c r="A853"/>
      <c r="B853"/>
    </row>
    <row r="854" spans="1:2">
      <c r="A854"/>
      <c r="B854"/>
    </row>
    <row r="855" spans="1:2">
      <c r="A855"/>
      <c r="B855"/>
    </row>
    <row r="856" spans="1:2">
      <c r="A856"/>
      <c r="B856"/>
    </row>
    <row r="857" spans="1:2">
      <c r="A857"/>
      <c r="B857"/>
    </row>
    <row r="858" spans="1:2">
      <c r="A858"/>
      <c r="B858"/>
    </row>
    <row r="859" spans="1:2">
      <c r="A859"/>
      <c r="B859"/>
    </row>
    <row r="860" spans="1:2">
      <c r="A860"/>
      <c r="B860"/>
    </row>
    <row r="861" spans="1:2">
      <c r="A861"/>
      <c r="B861"/>
    </row>
    <row r="862" spans="1:2">
      <c r="A862"/>
      <c r="B862"/>
    </row>
    <row r="863" spans="1:2">
      <c r="A863"/>
      <c r="B863"/>
    </row>
    <row r="864" spans="1:2">
      <c r="A864"/>
      <c r="B864"/>
    </row>
    <row r="865" spans="1:2">
      <c r="A865"/>
      <c r="B865"/>
    </row>
    <row r="866" spans="1:2">
      <c r="A866"/>
      <c r="B866"/>
    </row>
    <row r="867" spans="1:2">
      <c r="A867"/>
      <c r="B867"/>
    </row>
    <row r="868" spans="1:2">
      <c r="A868"/>
      <c r="B868"/>
    </row>
    <row r="869" spans="1:2">
      <c r="A869"/>
      <c r="B869"/>
    </row>
    <row r="870" spans="1:2">
      <c r="A870"/>
      <c r="B870"/>
    </row>
    <row r="871" spans="1:2">
      <c r="A871"/>
      <c r="B871"/>
    </row>
    <row r="872" spans="1:2">
      <c r="A872"/>
      <c r="B872"/>
    </row>
    <row r="873" spans="1:2">
      <c r="A873"/>
      <c r="B873"/>
    </row>
    <row r="874" spans="1:2">
      <c r="A874"/>
      <c r="B874"/>
    </row>
    <row r="875" spans="1:2">
      <c r="A875"/>
      <c r="B875"/>
    </row>
    <row r="876" spans="1:2">
      <c r="A876"/>
      <c r="B876"/>
    </row>
    <row r="877" spans="1:2">
      <c r="A877"/>
      <c r="B877"/>
    </row>
    <row r="878" spans="1:2">
      <c r="A878"/>
      <c r="B878"/>
    </row>
    <row r="879" spans="1:2">
      <c r="A879"/>
      <c r="B879"/>
    </row>
    <row r="880" spans="1:2">
      <c r="A880"/>
      <c r="B880"/>
    </row>
    <row r="881" spans="1:2">
      <c r="A881"/>
      <c r="B881"/>
    </row>
    <row r="882" spans="1:2">
      <c r="A882"/>
      <c r="B882"/>
    </row>
    <row r="883" spans="1:2">
      <c r="A883"/>
      <c r="B883"/>
    </row>
    <row r="884" spans="1:2">
      <c r="A884"/>
      <c r="B884"/>
    </row>
    <row r="885" spans="1:2">
      <c r="A885"/>
      <c r="B885"/>
    </row>
    <row r="886" spans="1:2">
      <c r="A886"/>
      <c r="B886"/>
    </row>
    <row r="887" spans="1:2">
      <c r="A887"/>
      <c r="B887"/>
    </row>
    <row r="888" spans="1:2">
      <c r="A888"/>
      <c r="B888"/>
    </row>
    <row r="889" spans="1:2">
      <c r="A889"/>
      <c r="B889"/>
    </row>
    <row r="890" spans="1:2">
      <c r="A890"/>
      <c r="B890"/>
    </row>
    <row r="891" spans="1:2">
      <c r="A891"/>
      <c r="B891"/>
    </row>
    <row r="892" spans="1:2">
      <c r="A892"/>
      <c r="B892"/>
    </row>
    <row r="893" spans="1:2">
      <c r="A893"/>
      <c r="B893"/>
    </row>
    <row r="894" spans="1:2">
      <c r="A894"/>
      <c r="B894"/>
    </row>
    <row r="895" spans="1:2">
      <c r="A895"/>
      <c r="B895"/>
    </row>
    <row r="896" spans="1:2">
      <c r="A896"/>
      <c r="B896"/>
    </row>
    <row r="897" spans="1:2">
      <c r="A897"/>
      <c r="B897"/>
    </row>
    <row r="898" spans="1:2">
      <c r="A898"/>
      <c r="B898"/>
    </row>
    <row r="899" spans="1:2">
      <c r="A899"/>
      <c r="B899"/>
    </row>
    <row r="900" spans="1:2">
      <c r="A900"/>
      <c r="B900"/>
    </row>
    <row r="901" spans="1:2">
      <c r="A901"/>
      <c r="B901"/>
    </row>
    <row r="902" spans="1:2">
      <c r="A902"/>
      <c r="B902"/>
    </row>
    <row r="903" spans="1:2">
      <c r="A903"/>
      <c r="B903"/>
    </row>
    <row r="904" spans="1:2">
      <c r="A904"/>
      <c r="B904"/>
    </row>
    <row r="905" spans="1:2">
      <c r="A905"/>
      <c r="B905"/>
    </row>
    <row r="906" spans="1:2">
      <c r="A906"/>
      <c r="B906"/>
    </row>
    <row r="907" spans="1:2">
      <c r="A907"/>
      <c r="B907"/>
    </row>
    <row r="908" spans="1:2">
      <c r="A908"/>
      <c r="B908"/>
    </row>
    <row r="909" spans="1:2">
      <c r="A909"/>
      <c r="B909"/>
    </row>
    <row r="910" spans="1:2">
      <c r="A910"/>
      <c r="B910"/>
    </row>
    <row r="911" spans="1:2">
      <c r="A911"/>
      <c r="B911"/>
    </row>
    <row r="912" spans="1:2">
      <c r="A912"/>
      <c r="B912"/>
    </row>
    <row r="913" spans="1:2">
      <c r="A913"/>
      <c r="B913"/>
    </row>
    <row r="914" spans="1:2">
      <c r="A914"/>
      <c r="B914"/>
    </row>
    <row r="915" spans="1:2">
      <c r="A915"/>
      <c r="B915"/>
    </row>
    <row r="916" spans="1:2">
      <c r="A916"/>
      <c r="B916"/>
    </row>
    <row r="917" spans="1:2">
      <c r="A917"/>
      <c r="B917"/>
    </row>
    <row r="918" spans="1:2">
      <c r="A918"/>
      <c r="B918"/>
    </row>
    <row r="919" spans="1:2">
      <c r="A919"/>
      <c r="B919"/>
    </row>
    <row r="920" spans="1:2">
      <c r="A920"/>
      <c r="B920"/>
    </row>
    <row r="921" spans="1:2">
      <c r="A921"/>
      <c r="B921"/>
    </row>
    <row r="922" spans="1:2">
      <c r="A922"/>
      <c r="B922"/>
    </row>
    <row r="923" spans="1:2">
      <c r="A923"/>
      <c r="B923"/>
    </row>
    <row r="924" spans="1:2">
      <c r="A924"/>
      <c r="B924"/>
    </row>
    <row r="925" spans="1:2">
      <c r="A925"/>
      <c r="B925"/>
    </row>
    <row r="926" spans="1:2">
      <c r="A926"/>
      <c r="B926"/>
    </row>
    <row r="927" spans="1:2">
      <c r="A927"/>
      <c r="B927"/>
    </row>
    <row r="928" spans="1:2">
      <c r="A928"/>
      <c r="B928"/>
    </row>
    <row r="929" spans="1:2">
      <c r="A929"/>
      <c r="B929"/>
    </row>
    <row r="930" spans="1:2">
      <c r="A930"/>
      <c r="B930"/>
    </row>
    <row r="931" spans="1:2">
      <c r="A931"/>
      <c r="B931"/>
    </row>
    <row r="932" spans="1:2">
      <c r="A932"/>
      <c r="B932"/>
    </row>
    <row r="933" spans="1:2">
      <c r="A933"/>
      <c r="B933"/>
    </row>
    <row r="934" spans="1:2">
      <c r="A934"/>
      <c r="B934"/>
    </row>
    <row r="935" spans="1:2">
      <c r="A935"/>
      <c r="B935"/>
    </row>
    <row r="936" spans="1:2">
      <c r="A936"/>
      <c r="B936"/>
    </row>
    <row r="937" spans="1:2">
      <c r="A937"/>
      <c r="B937"/>
    </row>
    <row r="938" spans="1:2">
      <c r="A938"/>
      <c r="B938"/>
    </row>
    <row r="939" spans="1:2">
      <c r="A939"/>
      <c r="B939"/>
    </row>
    <row r="940" spans="1:2">
      <c r="A940"/>
      <c r="B940"/>
    </row>
    <row r="941" spans="1:2">
      <c r="A941"/>
      <c r="B941"/>
    </row>
    <row r="942" spans="1:2">
      <c r="A942"/>
      <c r="B942"/>
    </row>
    <row r="943" spans="1:2">
      <c r="A943"/>
      <c r="B943"/>
    </row>
    <row r="944" spans="1:2">
      <c r="A944"/>
      <c r="B944"/>
    </row>
    <row r="945" spans="1:2">
      <c r="A945"/>
      <c r="B945"/>
    </row>
    <row r="946" spans="1:2">
      <c r="A946"/>
      <c r="B946"/>
    </row>
    <row r="947" spans="1:2">
      <c r="A947"/>
      <c r="B947"/>
    </row>
    <row r="948" spans="1:2">
      <c r="A948"/>
      <c r="B948"/>
    </row>
    <row r="949" spans="1:2">
      <c r="A949"/>
      <c r="B949"/>
    </row>
    <row r="950" spans="1:2">
      <c r="A950"/>
      <c r="B950"/>
    </row>
    <row r="951" spans="1:2">
      <c r="A951"/>
      <c r="B951"/>
    </row>
    <row r="952" spans="1:2">
      <c r="A952"/>
      <c r="B952"/>
    </row>
    <row r="953" spans="1:2">
      <c r="A953"/>
      <c r="B953"/>
    </row>
    <row r="954" spans="1:2">
      <c r="A954"/>
      <c r="B954"/>
    </row>
    <row r="955" spans="1:2">
      <c r="A955"/>
      <c r="B955"/>
    </row>
    <row r="956" spans="1:2">
      <c r="A956"/>
      <c r="B956"/>
    </row>
    <row r="957" spans="1:2">
      <c r="A957"/>
      <c r="B957"/>
    </row>
    <row r="958" spans="1:2">
      <c r="A958"/>
      <c r="B958"/>
    </row>
    <row r="959" spans="1:2">
      <c r="A959"/>
      <c r="B959"/>
    </row>
    <row r="960" spans="1:2">
      <c r="A960"/>
      <c r="B960"/>
    </row>
    <row r="961" spans="1:2">
      <c r="A961"/>
      <c r="B961"/>
    </row>
    <row r="962" spans="1:2">
      <c r="A962"/>
      <c r="B962"/>
    </row>
    <row r="963" spans="1:2">
      <c r="A963"/>
      <c r="B963"/>
    </row>
    <row r="964" spans="1:2">
      <c r="A964"/>
      <c r="B964"/>
    </row>
    <row r="965" spans="1:2">
      <c r="A965"/>
      <c r="B965"/>
    </row>
    <row r="966" spans="1:2">
      <c r="A966"/>
      <c r="B966"/>
    </row>
    <row r="967" spans="1:2">
      <c r="A967"/>
      <c r="B967"/>
    </row>
    <row r="968" spans="1:2">
      <c r="A968"/>
      <c r="B968"/>
    </row>
    <row r="969" spans="1:2">
      <c r="A969"/>
      <c r="B969"/>
    </row>
    <row r="970" spans="1:2">
      <c r="A970"/>
      <c r="B970"/>
    </row>
    <row r="971" spans="1:2">
      <c r="A971"/>
      <c r="B971"/>
    </row>
    <row r="972" spans="1:2">
      <c r="A972"/>
      <c r="B972"/>
    </row>
    <row r="973" spans="1:2">
      <c r="A973"/>
      <c r="B973"/>
    </row>
    <row r="974" spans="1:2">
      <c r="A974"/>
      <c r="B974"/>
    </row>
    <row r="975" spans="1:2">
      <c r="A975"/>
      <c r="B975"/>
    </row>
    <row r="976" spans="1:2">
      <c r="A976"/>
      <c r="B976"/>
    </row>
    <row r="977" spans="1:2">
      <c r="A977"/>
      <c r="B977"/>
    </row>
    <row r="978" spans="1:2">
      <c r="A978"/>
      <c r="B978"/>
    </row>
    <row r="979" spans="1:2">
      <c r="A979"/>
      <c r="B979"/>
    </row>
    <row r="980" spans="1:2">
      <c r="A980"/>
      <c r="B980"/>
    </row>
    <row r="981" spans="1:2">
      <c r="A981"/>
      <c r="B981"/>
    </row>
    <row r="982" spans="1:2">
      <c r="A982"/>
      <c r="B982"/>
    </row>
    <row r="983" spans="1:2">
      <c r="A983"/>
      <c r="B983"/>
    </row>
    <row r="984" spans="1:2">
      <c r="A984"/>
      <c r="B984"/>
    </row>
    <row r="985" spans="1:2">
      <c r="A985"/>
      <c r="B985"/>
    </row>
    <row r="986" spans="1:2">
      <c r="A986"/>
      <c r="B986"/>
    </row>
    <row r="987" spans="1:2">
      <c r="A987"/>
      <c r="B987"/>
    </row>
    <row r="988" spans="1:2">
      <c r="A988"/>
      <c r="B988"/>
    </row>
    <row r="989" spans="1:2">
      <c r="A989"/>
      <c r="B989"/>
    </row>
    <row r="990" spans="1:2">
      <c r="A990"/>
      <c r="B990"/>
    </row>
    <row r="991" spans="1:2">
      <c r="A991"/>
      <c r="B991"/>
    </row>
    <row r="992" spans="1:2">
      <c r="A992"/>
      <c r="B992"/>
    </row>
    <row r="993" spans="1:2">
      <c r="A993"/>
      <c r="B993"/>
    </row>
    <row r="994" spans="1:2">
      <c r="A994"/>
      <c r="B994"/>
    </row>
    <row r="995" spans="1:2">
      <c r="A995"/>
      <c r="B995"/>
    </row>
    <row r="996" spans="1:2">
      <c r="A996"/>
      <c r="B996"/>
    </row>
    <row r="997" spans="1:2">
      <c r="A997"/>
      <c r="B997"/>
    </row>
    <row r="998" spans="1:2">
      <c r="A998"/>
      <c r="B998"/>
    </row>
    <row r="999" spans="1:2">
      <c r="A999"/>
      <c r="B999"/>
    </row>
    <row r="1000" spans="1:2">
      <c r="A1000"/>
      <c r="B1000"/>
    </row>
    <row r="1001" spans="1:2">
      <c r="A1001"/>
      <c r="B1001"/>
    </row>
    <row r="1002" spans="1:2">
      <c r="A1002"/>
      <c r="B1002"/>
    </row>
    <row r="1003" spans="1:2">
      <c r="A1003"/>
      <c r="B1003"/>
    </row>
    <row r="1004" spans="1:2">
      <c r="A1004"/>
      <c r="B1004"/>
    </row>
    <row r="1005" spans="1:2">
      <c r="A1005"/>
      <c r="B1005"/>
    </row>
    <row r="1006" spans="1:2">
      <c r="A1006"/>
      <c r="B1006"/>
    </row>
    <row r="1007" spans="1:2">
      <c r="A1007"/>
      <c r="B1007"/>
    </row>
    <row r="1008" spans="1:2">
      <c r="A1008"/>
      <c r="B1008"/>
    </row>
    <row r="1009" spans="1:2">
      <c r="A1009"/>
      <c r="B1009"/>
    </row>
    <row r="1010" spans="1:2">
      <c r="A1010"/>
      <c r="B1010"/>
    </row>
    <row r="1011" spans="1:2">
      <c r="A1011"/>
      <c r="B1011"/>
    </row>
    <row r="1012" spans="1:2">
      <c r="A1012"/>
      <c r="B1012"/>
    </row>
    <row r="1013" spans="1:2">
      <c r="A1013"/>
      <c r="B1013"/>
    </row>
    <row r="1014" spans="1:2">
      <c r="A1014"/>
      <c r="B1014"/>
    </row>
    <row r="1015" spans="1:2">
      <c r="A1015"/>
      <c r="B1015"/>
    </row>
    <row r="1016" spans="1:2">
      <c r="A1016"/>
      <c r="B1016"/>
    </row>
    <row r="1017" spans="1:2">
      <c r="A1017"/>
      <c r="B1017"/>
    </row>
    <row r="1018" spans="1:2">
      <c r="A1018"/>
      <c r="B1018"/>
    </row>
    <row r="1019" spans="1:2">
      <c r="A1019"/>
      <c r="B1019"/>
    </row>
    <row r="1020" spans="1:2">
      <c r="A1020"/>
      <c r="B1020"/>
    </row>
    <row r="1021" spans="1:2">
      <c r="A1021"/>
      <c r="B1021"/>
    </row>
    <row r="1022" spans="1:2">
      <c r="A1022"/>
      <c r="B1022"/>
    </row>
    <row r="1023" spans="1:2">
      <c r="A1023"/>
      <c r="B1023"/>
    </row>
    <row r="1024" spans="1:2">
      <c r="A1024"/>
      <c r="B1024"/>
    </row>
    <row r="1025" spans="1:2">
      <c r="A1025"/>
      <c r="B1025"/>
    </row>
    <row r="1026" spans="1:2">
      <c r="A1026"/>
      <c r="B1026"/>
    </row>
    <row r="1027" spans="1:2">
      <c r="A1027"/>
      <c r="B1027"/>
    </row>
    <row r="1028" spans="1:2">
      <c r="A1028"/>
      <c r="B1028"/>
    </row>
    <row r="1029" spans="1:2">
      <c r="A1029"/>
      <c r="B1029"/>
    </row>
    <row r="1030" spans="1:2">
      <c r="A1030"/>
      <c r="B1030"/>
    </row>
    <row r="1031" spans="1:2">
      <c r="A1031"/>
      <c r="B1031"/>
    </row>
    <row r="1032" spans="1:2">
      <c r="A1032"/>
      <c r="B1032"/>
    </row>
    <row r="1033" spans="1:2">
      <c r="A1033"/>
      <c r="B1033"/>
    </row>
    <row r="1034" spans="1:2">
      <c r="A1034"/>
      <c r="B1034"/>
    </row>
    <row r="1035" spans="1:2">
      <c r="A1035"/>
      <c r="B1035"/>
    </row>
    <row r="1036" spans="1:2">
      <c r="A1036"/>
      <c r="B1036"/>
    </row>
    <row r="1037" spans="1:2">
      <c r="A1037"/>
      <c r="B1037"/>
    </row>
    <row r="1038" spans="1:2">
      <c r="A1038"/>
      <c r="B1038"/>
    </row>
    <row r="1039" spans="1:2">
      <c r="A1039"/>
      <c r="B1039"/>
    </row>
    <row r="1040" spans="1:2">
      <c r="A1040"/>
      <c r="B1040"/>
    </row>
    <row r="1041" spans="1:2">
      <c r="A1041"/>
      <c r="B1041"/>
    </row>
    <row r="1042" spans="1:2">
      <c r="A1042"/>
      <c r="B1042"/>
    </row>
    <row r="1043" spans="1:2">
      <c r="A1043"/>
      <c r="B1043"/>
    </row>
    <row r="1044" spans="1:2">
      <c r="A1044"/>
      <c r="B1044"/>
    </row>
    <row r="1045" spans="1:2">
      <c r="A1045"/>
      <c r="B1045"/>
    </row>
    <row r="1046" spans="1:2">
      <c r="A1046"/>
      <c r="B1046"/>
    </row>
    <row r="1047" spans="1:2">
      <c r="A1047"/>
      <c r="B1047"/>
    </row>
    <row r="1048" spans="1:2">
      <c r="A1048"/>
      <c r="B1048"/>
    </row>
    <row r="1049" spans="1:2">
      <c r="A1049"/>
      <c r="B1049"/>
    </row>
    <row r="1050" spans="1:2">
      <c r="A1050"/>
      <c r="B1050"/>
    </row>
    <row r="1051" spans="1:2">
      <c r="A1051"/>
      <c r="B1051"/>
    </row>
    <row r="1052" spans="1:2">
      <c r="A1052"/>
      <c r="B1052"/>
    </row>
    <row r="1053" spans="1:2">
      <c r="A1053"/>
      <c r="B1053"/>
    </row>
    <row r="1054" spans="1:2">
      <c r="A1054"/>
      <c r="B1054"/>
    </row>
    <row r="1055" spans="1:2">
      <c r="A1055"/>
      <c r="B1055"/>
    </row>
    <row r="1056" spans="1:2">
      <c r="A1056"/>
      <c r="B1056"/>
    </row>
    <row r="1057" spans="1:2">
      <c r="A1057"/>
      <c r="B1057"/>
    </row>
    <row r="1058" spans="1:2">
      <c r="A1058"/>
      <c r="B1058"/>
    </row>
    <row r="1059" spans="1:2">
      <c r="A1059"/>
      <c r="B1059"/>
    </row>
    <row r="1060" spans="1:2">
      <c r="A1060"/>
      <c r="B1060"/>
    </row>
    <row r="1061" spans="1:2">
      <c r="A1061"/>
      <c r="B1061"/>
    </row>
    <row r="1062" spans="1:2">
      <c r="A1062"/>
      <c r="B1062"/>
    </row>
    <row r="1063" spans="1:2">
      <c r="A1063"/>
      <c r="B1063"/>
    </row>
    <row r="1064" spans="1:2">
      <c r="A1064"/>
      <c r="B1064"/>
    </row>
    <row r="1065" spans="1:2">
      <c r="A1065"/>
      <c r="B1065"/>
    </row>
    <row r="1066" spans="1:2">
      <c r="A1066"/>
      <c r="B1066"/>
    </row>
    <row r="1067" spans="1:2">
      <c r="A1067"/>
      <c r="B1067"/>
    </row>
    <row r="1068" spans="1:2">
      <c r="A1068"/>
      <c r="B1068"/>
    </row>
    <row r="1069" spans="1:2">
      <c r="A1069"/>
      <c r="B1069"/>
    </row>
    <row r="1070" spans="1:2">
      <c r="A1070"/>
      <c r="B1070"/>
    </row>
    <row r="1071" spans="1:2">
      <c r="A1071"/>
      <c r="B1071"/>
    </row>
    <row r="1072" spans="1:2">
      <c r="A1072"/>
      <c r="B1072"/>
    </row>
    <row r="1073" spans="1:2">
      <c r="A1073"/>
      <c r="B1073"/>
    </row>
    <row r="1074" spans="1:2">
      <c r="A1074"/>
      <c r="B1074"/>
    </row>
    <row r="1075" spans="1:2">
      <c r="A1075"/>
      <c r="B1075"/>
    </row>
    <row r="1076" spans="1:2">
      <c r="A1076"/>
      <c r="B1076"/>
    </row>
    <row r="1077" spans="1:2">
      <c r="A1077"/>
      <c r="B1077"/>
    </row>
    <row r="1078" spans="1:2">
      <c r="A1078"/>
      <c r="B1078"/>
    </row>
    <row r="1079" spans="1:2">
      <c r="A1079"/>
      <c r="B1079"/>
    </row>
    <row r="1080" spans="1:2">
      <c r="A1080"/>
      <c r="B1080"/>
    </row>
    <row r="1081" spans="1:2">
      <c r="A1081"/>
      <c r="B1081"/>
    </row>
    <row r="1082" spans="1:2">
      <c r="A1082"/>
      <c r="B1082"/>
    </row>
    <row r="1083" spans="1:2">
      <c r="A1083"/>
      <c r="B1083"/>
    </row>
    <row r="1084" spans="1:2">
      <c r="A1084"/>
      <c r="B1084"/>
    </row>
    <row r="1085" spans="1:2">
      <c r="A1085"/>
      <c r="B1085"/>
    </row>
    <row r="1086" spans="1:2">
      <c r="A1086"/>
      <c r="B1086"/>
    </row>
    <row r="1087" spans="1:2">
      <c r="A1087"/>
      <c r="B1087"/>
    </row>
    <row r="1088" spans="1:2">
      <c r="A1088"/>
      <c r="B1088"/>
    </row>
    <row r="1089" spans="1:2">
      <c r="A1089"/>
      <c r="B1089"/>
    </row>
    <row r="1090" spans="1:2">
      <c r="A1090"/>
      <c r="B1090"/>
    </row>
    <row r="1091" spans="1:2">
      <c r="A1091"/>
      <c r="B1091"/>
    </row>
    <row r="1092" spans="1:2">
      <c r="A1092"/>
      <c r="B1092"/>
    </row>
    <row r="1093" spans="1:2">
      <c r="A1093"/>
      <c r="B1093"/>
    </row>
    <row r="1094" spans="1:2">
      <c r="A1094"/>
      <c r="B1094"/>
    </row>
    <row r="1095" spans="1:2">
      <c r="A1095"/>
      <c r="B1095"/>
    </row>
    <row r="1096" spans="1:2">
      <c r="A1096"/>
      <c r="B1096"/>
    </row>
    <row r="1097" spans="1:2">
      <c r="A1097"/>
      <c r="B1097"/>
    </row>
    <row r="1098" spans="1:2">
      <c r="A1098"/>
      <c r="B1098"/>
    </row>
    <row r="1099" spans="1:2">
      <c r="A1099"/>
      <c r="B1099"/>
    </row>
    <row r="1100" spans="1:2">
      <c r="A1100"/>
      <c r="B1100"/>
    </row>
    <row r="1101" spans="1:2">
      <c r="A1101"/>
      <c r="B1101"/>
    </row>
    <row r="1102" spans="1:2">
      <c r="A1102"/>
      <c r="B1102"/>
    </row>
    <row r="1103" spans="1:2">
      <c r="A1103"/>
      <c r="B1103"/>
    </row>
    <row r="1104" spans="1:2">
      <c r="A1104"/>
      <c r="B1104"/>
    </row>
    <row r="1105" spans="1:2">
      <c r="A1105"/>
      <c r="B1105"/>
    </row>
    <row r="1106" spans="1:2">
      <c r="A1106"/>
      <c r="B1106"/>
    </row>
    <row r="1107" spans="1:2">
      <c r="A1107"/>
      <c r="B1107"/>
    </row>
    <row r="1108" spans="1:2">
      <c r="A1108"/>
      <c r="B1108"/>
    </row>
    <row r="1109" spans="1:2">
      <c r="A1109"/>
      <c r="B1109"/>
    </row>
    <row r="1110" spans="1:2">
      <c r="A1110"/>
      <c r="B1110"/>
    </row>
    <row r="1111" spans="1:2">
      <c r="A1111"/>
      <c r="B1111"/>
    </row>
    <row r="1112" spans="1:2">
      <c r="A1112"/>
      <c r="B1112"/>
    </row>
    <row r="1113" spans="1:2">
      <c r="A1113"/>
      <c r="B1113"/>
    </row>
    <row r="1114" spans="1:2">
      <c r="A1114"/>
      <c r="B1114"/>
    </row>
    <row r="1115" spans="1:2">
      <c r="A1115"/>
      <c r="B1115"/>
    </row>
    <row r="1116" spans="1:2">
      <c r="A1116"/>
      <c r="B1116"/>
    </row>
    <row r="1117" spans="1:2">
      <c r="A1117"/>
      <c r="B1117"/>
    </row>
    <row r="1118" spans="1:2">
      <c r="A1118"/>
      <c r="B1118"/>
    </row>
    <row r="1119" spans="1:2">
      <c r="A1119"/>
      <c r="B1119"/>
    </row>
    <row r="1120" spans="1:2">
      <c r="A1120"/>
      <c r="B1120"/>
    </row>
    <row r="1121" spans="1:2">
      <c r="A1121"/>
      <c r="B1121"/>
    </row>
    <row r="1122" spans="1:2">
      <c r="A1122"/>
      <c r="B1122"/>
    </row>
    <row r="1123" spans="1:2">
      <c r="A1123"/>
      <c r="B1123"/>
    </row>
    <row r="1124" spans="1:2">
      <c r="A1124"/>
      <c r="B1124"/>
    </row>
    <row r="1125" spans="1:2">
      <c r="A1125"/>
      <c r="B1125"/>
    </row>
    <row r="1126" spans="1:2">
      <c r="A1126"/>
      <c r="B1126"/>
    </row>
    <row r="1127" spans="1:2">
      <c r="A1127"/>
      <c r="B1127"/>
    </row>
    <row r="1128" spans="1:2">
      <c r="A1128"/>
      <c r="B1128"/>
    </row>
    <row r="1129" spans="1:2">
      <c r="A1129"/>
      <c r="B1129"/>
    </row>
    <row r="1130" spans="1:2">
      <c r="A1130"/>
      <c r="B1130"/>
    </row>
    <row r="1131" spans="1:2">
      <c r="A1131"/>
      <c r="B1131"/>
    </row>
    <row r="1132" spans="1:2">
      <c r="A1132"/>
      <c r="B1132"/>
    </row>
    <row r="1133" spans="1:2">
      <c r="A1133"/>
      <c r="B1133"/>
    </row>
    <row r="1134" spans="1:2">
      <c r="A1134"/>
      <c r="B1134"/>
    </row>
    <row r="1135" spans="1:2">
      <c r="A1135"/>
      <c r="B1135"/>
    </row>
    <row r="1136" spans="1:2">
      <c r="A1136"/>
      <c r="B1136"/>
    </row>
    <row r="1137" spans="1:2">
      <c r="A1137"/>
      <c r="B1137"/>
    </row>
    <row r="1138" spans="1:2">
      <c r="A1138"/>
      <c r="B1138"/>
    </row>
    <row r="1139" spans="1:2">
      <c r="A1139"/>
      <c r="B1139"/>
    </row>
    <row r="1140" spans="1:2">
      <c r="A1140"/>
      <c r="B1140"/>
    </row>
    <row r="1141" spans="1:2">
      <c r="A1141"/>
      <c r="B1141"/>
    </row>
    <row r="1142" spans="1:2">
      <c r="A1142"/>
      <c r="B1142"/>
    </row>
    <row r="1143" spans="1:2">
      <c r="A1143"/>
      <c r="B1143"/>
    </row>
    <row r="1144" spans="1:2">
      <c r="A1144"/>
      <c r="B1144"/>
    </row>
    <row r="1145" spans="1:2">
      <c r="A1145"/>
      <c r="B1145"/>
    </row>
    <row r="1146" spans="1:2">
      <c r="A1146"/>
      <c r="B1146"/>
    </row>
    <row r="1147" spans="1:2">
      <c r="A1147"/>
      <c r="B1147"/>
    </row>
    <row r="1148" spans="1:2">
      <c r="A1148"/>
      <c r="B1148"/>
    </row>
    <row r="1149" spans="1:2">
      <c r="A1149"/>
      <c r="B1149"/>
    </row>
    <row r="1150" spans="1:2">
      <c r="A1150"/>
      <c r="B1150"/>
    </row>
    <row r="1151" spans="1:2">
      <c r="A1151"/>
      <c r="B1151"/>
    </row>
    <row r="1152" spans="1:2">
      <c r="A1152"/>
      <c r="B1152"/>
    </row>
    <row r="1153" spans="1:2">
      <c r="A1153"/>
      <c r="B1153"/>
    </row>
    <row r="1154" spans="1:2">
      <c r="A1154"/>
      <c r="B1154"/>
    </row>
    <row r="1155" spans="1:2">
      <c r="A1155"/>
      <c r="B1155"/>
    </row>
    <row r="1156" spans="1:2">
      <c r="A1156"/>
      <c r="B1156"/>
    </row>
    <row r="1157" spans="1:2">
      <c r="A1157"/>
      <c r="B1157"/>
    </row>
    <row r="1158" spans="1:2">
      <c r="A1158"/>
      <c r="B1158"/>
    </row>
    <row r="1159" spans="1:2">
      <c r="A1159"/>
      <c r="B1159"/>
    </row>
    <row r="1160" spans="1:2">
      <c r="A1160"/>
      <c r="B1160"/>
    </row>
    <row r="1161" spans="1:2">
      <c r="A1161"/>
      <c r="B1161"/>
    </row>
    <row r="1162" spans="1:2">
      <c r="A1162"/>
      <c r="B1162"/>
    </row>
    <row r="1163" spans="1:2">
      <c r="A1163"/>
      <c r="B1163"/>
    </row>
    <row r="1164" spans="1:2">
      <c r="A1164"/>
      <c r="B1164"/>
    </row>
    <row r="1165" spans="1:2">
      <c r="A1165"/>
      <c r="B1165"/>
    </row>
    <row r="1166" spans="1:2">
      <c r="A1166"/>
      <c r="B1166"/>
    </row>
    <row r="1167" spans="1:2">
      <c r="A1167"/>
      <c r="B1167"/>
    </row>
    <row r="1168" spans="1:2">
      <c r="A1168"/>
      <c r="B1168"/>
    </row>
    <row r="1169" spans="1:2">
      <c r="A1169"/>
      <c r="B1169"/>
    </row>
    <row r="1170" spans="1:2">
      <c r="A1170"/>
      <c r="B1170"/>
    </row>
    <row r="1171" spans="1:2">
      <c r="A1171"/>
      <c r="B1171"/>
    </row>
    <row r="1172" spans="1:2">
      <c r="A1172"/>
      <c r="B1172"/>
    </row>
    <row r="1173" spans="1:2">
      <c r="A1173"/>
      <c r="B1173"/>
    </row>
    <row r="1174" spans="1:2">
      <c r="A1174"/>
      <c r="B1174"/>
    </row>
    <row r="1175" spans="1:2">
      <c r="A1175"/>
      <c r="B1175"/>
    </row>
    <row r="1176" spans="1:2">
      <c r="A1176"/>
      <c r="B1176"/>
    </row>
    <row r="1177" spans="1:2">
      <c r="A1177"/>
      <c r="B1177"/>
    </row>
    <row r="1178" spans="1:2">
      <c r="A1178"/>
      <c r="B1178"/>
    </row>
    <row r="1179" spans="1:2">
      <c r="A1179"/>
      <c r="B1179"/>
    </row>
    <row r="1180" spans="1:2">
      <c r="A1180"/>
      <c r="B1180"/>
    </row>
    <row r="1181" spans="1:2">
      <c r="A1181"/>
      <c r="B1181"/>
    </row>
    <row r="1182" spans="1:2">
      <c r="A1182"/>
      <c r="B1182"/>
    </row>
    <row r="1183" spans="1:2">
      <c r="A1183"/>
      <c r="B1183"/>
    </row>
    <row r="1184" spans="1:2">
      <c r="A1184"/>
      <c r="B1184"/>
    </row>
    <row r="1185" spans="1:2">
      <c r="A1185"/>
      <c r="B1185"/>
    </row>
    <row r="1186" spans="1:2">
      <c r="A1186"/>
      <c r="B1186"/>
    </row>
    <row r="1187" spans="1:2">
      <c r="A1187"/>
      <c r="B1187"/>
    </row>
    <row r="1188" spans="1:2">
      <c r="A1188"/>
      <c r="B1188"/>
    </row>
    <row r="1189" spans="1:2">
      <c r="A1189"/>
      <c r="B1189"/>
    </row>
    <row r="1190" spans="1:2">
      <c r="A1190"/>
      <c r="B1190"/>
    </row>
    <row r="1191" spans="1:2">
      <c r="A1191"/>
      <c r="B1191"/>
    </row>
    <row r="1192" spans="1:2">
      <c r="A1192"/>
      <c r="B1192"/>
    </row>
    <row r="1193" spans="1:2">
      <c r="A1193"/>
      <c r="B1193"/>
    </row>
    <row r="1194" spans="1:2">
      <c r="A1194"/>
      <c r="B1194"/>
    </row>
    <row r="1195" spans="1:2">
      <c r="A1195"/>
      <c r="B1195"/>
    </row>
    <row r="1196" spans="1:2">
      <c r="A1196"/>
      <c r="B1196"/>
    </row>
    <row r="1197" spans="1:2">
      <c r="A1197"/>
      <c r="B1197"/>
    </row>
    <row r="1198" spans="1:2">
      <c r="A1198"/>
      <c r="B1198"/>
    </row>
    <row r="1199" spans="1:2">
      <c r="A1199"/>
      <c r="B1199"/>
    </row>
    <row r="1200" spans="1:2">
      <c r="A1200"/>
      <c r="B1200"/>
    </row>
    <row r="1201" spans="1:2">
      <c r="A1201"/>
      <c r="B1201"/>
    </row>
    <row r="1202" spans="1:2">
      <c r="A1202"/>
      <c r="B1202"/>
    </row>
    <row r="1203" spans="1:2">
      <c r="A1203"/>
      <c r="B1203"/>
    </row>
    <row r="1204" spans="1:2">
      <c r="A1204"/>
      <c r="B1204"/>
    </row>
    <row r="1205" spans="1:2">
      <c r="A1205"/>
      <c r="B1205"/>
    </row>
    <row r="1206" spans="1:2">
      <c r="A1206"/>
      <c r="B1206"/>
    </row>
    <row r="1207" spans="1:2">
      <c r="A1207"/>
      <c r="B1207"/>
    </row>
    <row r="1208" spans="1:2">
      <c r="A1208"/>
      <c r="B1208"/>
    </row>
    <row r="1209" spans="1:2">
      <c r="A1209"/>
      <c r="B1209"/>
    </row>
    <row r="1210" spans="1:2">
      <c r="A1210"/>
      <c r="B1210"/>
    </row>
    <row r="1211" spans="1:2">
      <c r="A1211"/>
      <c r="B1211"/>
    </row>
    <row r="1212" spans="1:2">
      <c r="A1212"/>
      <c r="B1212"/>
    </row>
    <row r="1213" spans="1:2">
      <c r="A1213"/>
      <c r="B1213"/>
    </row>
    <row r="1214" spans="1:2">
      <c r="A1214"/>
      <c r="B1214"/>
    </row>
    <row r="1215" spans="1:2">
      <c r="A1215"/>
      <c r="B1215"/>
    </row>
    <row r="1216" spans="1:2">
      <c r="A1216"/>
      <c r="B1216"/>
    </row>
    <row r="1217" spans="1:2">
      <c r="A1217"/>
      <c r="B1217"/>
    </row>
    <row r="1218" spans="1:2">
      <c r="A1218"/>
      <c r="B1218"/>
    </row>
    <row r="1219" spans="1:2">
      <c r="A1219"/>
      <c r="B1219"/>
    </row>
    <row r="1220" spans="1:2">
      <c r="A1220"/>
      <c r="B1220"/>
    </row>
    <row r="1221" spans="1:2">
      <c r="A1221"/>
      <c r="B1221"/>
    </row>
    <row r="1222" spans="1:2">
      <c r="A1222"/>
      <c r="B1222"/>
    </row>
    <row r="1223" spans="1:2">
      <c r="A1223"/>
      <c r="B1223"/>
    </row>
    <row r="1224" spans="1:2">
      <c r="A1224"/>
      <c r="B1224"/>
    </row>
    <row r="1225" spans="1:2">
      <c r="A1225"/>
      <c r="B1225"/>
    </row>
    <row r="1226" spans="1:2">
      <c r="A1226"/>
      <c r="B1226"/>
    </row>
    <row r="1227" spans="1:2">
      <c r="A1227"/>
      <c r="B1227"/>
    </row>
    <row r="1228" spans="1:2">
      <c r="A1228"/>
      <c r="B1228"/>
    </row>
    <row r="1229" spans="1:2">
      <c r="A1229"/>
      <c r="B1229"/>
    </row>
    <row r="1230" spans="1:2">
      <c r="A1230"/>
      <c r="B1230"/>
    </row>
    <row r="1231" spans="1:2">
      <c r="A1231"/>
      <c r="B1231"/>
    </row>
    <row r="1232" spans="1:2">
      <c r="A1232"/>
      <c r="B1232"/>
    </row>
    <row r="1233" spans="1:2">
      <c r="A1233"/>
      <c r="B1233"/>
    </row>
    <row r="1234" spans="1:2">
      <c r="A1234"/>
      <c r="B1234"/>
    </row>
    <row r="1235" spans="1:2">
      <c r="A1235"/>
      <c r="B1235"/>
    </row>
    <row r="1236" spans="1:2">
      <c r="A1236"/>
      <c r="B1236"/>
    </row>
    <row r="1237" spans="1:2">
      <c r="A1237"/>
      <c r="B1237"/>
    </row>
    <row r="1238" spans="1:2">
      <c r="A1238"/>
      <c r="B1238"/>
    </row>
    <row r="1239" spans="1:2">
      <c r="A1239"/>
      <c r="B1239"/>
    </row>
    <row r="1240" spans="1:2">
      <c r="A1240"/>
      <c r="B1240"/>
    </row>
    <row r="1241" spans="1:2">
      <c r="A1241"/>
      <c r="B1241"/>
    </row>
    <row r="1242" spans="1:2">
      <c r="A1242"/>
      <c r="B1242"/>
    </row>
    <row r="1243" spans="1:2">
      <c r="A1243"/>
      <c r="B1243"/>
    </row>
    <row r="1244" spans="1:2">
      <c r="A1244"/>
      <c r="B1244"/>
    </row>
    <row r="1245" spans="1:2">
      <c r="A1245"/>
      <c r="B1245"/>
    </row>
    <row r="1246" spans="1:2">
      <c r="A1246"/>
      <c r="B1246"/>
    </row>
    <row r="1247" spans="1:2">
      <c r="A1247"/>
      <c r="B1247"/>
    </row>
    <row r="1248" spans="1:2">
      <c r="A1248"/>
      <c r="B1248"/>
    </row>
    <row r="1249" spans="1:2">
      <c r="A1249"/>
      <c r="B1249"/>
    </row>
    <row r="1250" spans="1:2">
      <c r="A1250"/>
      <c r="B1250"/>
    </row>
    <row r="1251" spans="1:2">
      <c r="A1251"/>
      <c r="B1251"/>
    </row>
    <row r="1252" spans="1:2">
      <c r="A1252"/>
      <c r="B1252"/>
    </row>
    <row r="1253" spans="1:2">
      <c r="A1253"/>
      <c r="B1253"/>
    </row>
    <row r="1254" spans="1:2">
      <c r="A1254"/>
      <c r="B1254"/>
    </row>
    <row r="1255" spans="1:2">
      <c r="A1255"/>
      <c r="B1255"/>
    </row>
    <row r="1256" spans="1:2">
      <c r="A1256"/>
      <c r="B1256"/>
    </row>
    <row r="1257" spans="1:2">
      <c r="A1257"/>
      <c r="B1257"/>
    </row>
    <row r="1258" spans="1:2">
      <c r="A1258"/>
      <c r="B1258"/>
    </row>
    <row r="1259" spans="1:2">
      <c r="A1259"/>
      <c r="B1259"/>
    </row>
    <row r="1260" spans="1:2">
      <c r="A1260"/>
      <c r="B1260"/>
    </row>
    <row r="1261" spans="1:2">
      <c r="A1261"/>
      <c r="B1261"/>
    </row>
    <row r="1262" spans="1:2">
      <c r="A1262"/>
      <c r="B1262"/>
    </row>
    <row r="1263" spans="1:2">
      <c r="A1263"/>
      <c r="B1263"/>
    </row>
    <row r="1264" spans="1:2">
      <c r="A1264"/>
      <c r="B1264"/>
    </row>
    <row r="1265" spans="1:2">
      <c r="A1265"/>
      <c r="B1265"/>
    </row>
    <row r="1266" spans="1:2">
      <c r="A1266"/>
      <c r="B1266"/>
    </row>
    <row r="1267" spans="1:2">
      <c r="A1267"/>
      <c r="B1267"/>
    </row>
    <row r="1268" spans="1:2">
      <c r="A1268"/>
      <c r="B1268"/>
    </row>
    <row r="1269" spans="1:2">
      <c r="A1269"/>
      <c r="B1269"/>
    </row>
    <row r="1270" spans="1:2">
      <c r="A1270"/>
      <c r="B1270"/>
    </row>
    <row r="1271" spans="1:2">
      <c r="A1271"/>
      <c r="B1271"/>
    </row>
    <row r="1272" spans="1:2">
      <c r="A1272"/>
      <c r="B1272"/>
    </row>
    <row r="1273" spans="1:2">
      <c r="A1273"/>
      <c r="B1273"/>
    </row>
    <row r="1274" spans="1:2">
      <c r="A1274"/>
      <c r="B1274"/>
    </row>
    <row r="1275" spans="1:2">
      <c r="A1275"/>
      <c r="B1275"/>
    </row>
    <row r="1276" spans="1:2">
      <c r="A1276"/>
      <c r="B1276"/>
    </row>
    <row r="1277" spans="1:2">
      <c r="A1277"/>
      <c r="B1277"/>
    </row>
    <row r="1278" spans="1:2">
      <c r="A1278"/>
      <c r="B1278"/>
    </row>
    <row r="1279" spans="1:2">
      <c r="A1279"/>
      <c r="B1279"/>
    </row>
    <row r="1280" spans="1:2">
      <c r="A1280"/>
      <c r="B1280"/>
    </row>
    <row r="1281" spans="1:2">
      <c r="A1281"/>
      <c r="B1281"/>
    </row>
    <row r="1282" spans="1:2">
      <c r="A1282"/>
      <c r="B1282"/>
    </row>
    <row r="1283" spans="1:2">
      <c r="A1283"/>
      <c r="B1283"/>
    </row>
    <row r="1284" spans="1:2">
      <c r="A1284"/>
      <c r="B1284"/>
    </row>
    <row r="1285" spans="1:2">
      <c r="A1285"/>
      <c r="B1285"/>
    </row>
    <row r="1286" spans="1:2">
      <c r="A1286"/>
      <c r="B1286"/>
    </row>
    <row r="1287" spans="1:2">
      <c r="A1287"/>
      <c r="B1287"/>
    </row>
    <row r="1288" spans="1:2">
      <c r="A1288"/>
      <c r="B1288"/>
    </row>
    <row r="1289" spans="1:2">
      <c r="A1289"/>
      <c r="B1289"/>
    </row>
    <row r="1290" spans="1:2">
      <c r="A1290"/>
      <c r="B1290"/>
    </row>
    <row r="1291" spans="1:2">
      <c r="A1291"/>
      <c r="B1291"/>
    </row>
    <row r="1292" spans="1:2">
      <c r="A1292"/>
      <c r="B1292"/>
    </row>
    <row r="1293" spans="1:2">
      <c r="A1293"/>
      <c r="B1293"/>
    </row>
    <row r="1294" spans="1:2">
      <c r="A1294"/>
      <c r="B1294"/>
    </row>
    <row r="1295" spans="1:2">
      <c r="A1295"/>
      <c r="B1295"/>
    </row>
    <row r="1296" spans="1:2">
      <c r="A1296"/>
      <c r="B1296"/>
    </row>
    <row r="1297" spans="1:2">
      <c r="A1297"/>
      <c r="B1297"/>
    </row>
    <row r="1298" spans="1:2">
      <c r="A1298"/>
      <c r="B1298"/>
    </row>
    <row r="1299" spans="1:2">
      <c r="A1299"/>
      <c r="B1299"/>
    </row>
    <row r="1300" spans="1:2">
      <c r="A1300"/>
      <c r="B1300"/>
    </row>
    <row r="1301" spans="1:2">
      <c r="A1301"/>
      <c r="B1301"/>
    </row>
    <row r="1302" spans="1:2">
      <c r="A1302"/>
      <c r="B1302"/>
    </row>
    <row r="1303" spans="1:2">
      <c r="A1303"/>
      <c r="B1303"/>
    </row>
    <row r="1304" spans="1:2">
      <c r="A1304"/>
      <c r="B1304"/>
    </row>
    <row r="1305" spans="1:2">
      <c r="A1305"/>
      <c r="B1305"/>
    </row>
    <row r="1306" spans="1:2">
      <c r="A1306"/>
      <c r="B1306"/>
    </row>
    <row r="1307" spans="1:2">
      <c r="A1307"/>
      <c r="B1307"/>
    </row>
    <row r="1308" spans="1:2">
      <c r="A1308"/>
      <c r="B1308"/>
    </row>
    <row r="1309" spans="1:2">
      <c r="A1309"/>
      <c r="B1309"/>
    </row>
    <row r="1310" spans="1:2">
      <c r="A1310"/>
      <c r="B1310"/>
    </row>
    <row r="1311" spans="1:2">
      <c r="A1311"/>
      <c r="B1311"/>
    </row>
    <row r="1312" spans="1:2">
      <c r="A1312"/>
      <c r="B1312"/>
    </row>
    <row r="1313" spans="1:2">
      <c r="A1313"/>
      <c r="B1313"/>
    </row>
    <row r="1314" spans="1:2">
      <c r="A1314"/>
      <c r="B1314"/>
    </row>
    <row r="1315" spans="1:2">
      <c r="A1315"/>
      <c r="B1315"/>
    </row>
    <row r="1316" spans="1:2">
      <c r="A1316"/>
      <c r="B1316"/>
    </row>
    <row r="1317" spans="1:2">
      <c r="A1317"/>
      <c r="B1317"/>
    </row>
    <row r="1318" spans="1:2">
      <c r="A1318"/>
      <c r="B1318"/>
    </row>
    <row r="1319" spans="1:2">
      <c r="A1319"/>
      <c r="B1319"/>
    </row>
    <row r="1320" spans="1:2">
      <c r="A1320"/>
      <c r="B1320"/>
    </row>
    <row r="1321" spans="1:2">
      <c r="A1321"/>
      <c r="B1321"/>
    </row>
    <row r="1322" spans="1:2">
      <c r="A1322"/>
      <c r="B1322"/>
    </row>
    <row r="1323" spans="1:2">
      <c r="A1323"/>
      <c r="B1323"/>
    </row>
    <row r="1324" spans="1:2">
      <c r="A1324"/>
      <c r="B1324"/>
    </row>
    <row r="1325" spans="1:2">
      <c r="A1325"/>
      <c r="B1325"/>
    </row>
    <row r="1326" spans="1:2">
      <c r="A1326"/>
      <c r="B1326"/>
    </row>
    <row r="1327" spans="1:2">
      <c r="A1327"/>
      <c r="B1327"/>
    </row>
    <row r="1328" spans="1:2">
      <c r="A1328"/>
      <c r="B1328"/>
    </row>
    <row r="1329" spans="1:2">
      <c r="A1329"/>
      <c r="B1329"/>
    </row>
    <row r="1330" spans="1:2">
      <c r="A1330"/>
      <c r="B1330"/>
    </row>
    <row r="1331" spans="1:2">
      <c r="A1331"/>
      <c r="B1331"/>
    </row>
    <row r="1332" spans="1:2">
      <c r="A1332"/>
      <c r="B1332"/>
    </row>
    <row r="1333" spans="1:2">
      <c r="A1333"/>
      <c r="B1333"/>
    </row>
    <row r="1334" spans="1:2">
      <c r="A1334"/>
      <c r="B1334"/>
    </row>
    <row r="1335" spans="1:2">
      <c r="A1335"/>
      <c r="B1335"/>
    </row>
    <row r="1336" spans="1:2">
      <c r="A1336"/>
      <c r="B1336"/>
    </row>
    <row r="1337" spans="1:2">
      <c r="A1337"/>
      <c r="B1337"/>
    </row>
    <row r="1338" spans="1:2">
      <c r="A1338"/>
      <c r="B1338"/>
    </row>
    <row r="1339" spans="1:2">
      <c r="A1339"/>
      <c r="B1339"/>
    </row>
    <row r="1340" spans="1:2">
      <c r="A1340"/>
      <c r="B1340"/>
    </row>
    <row r="1341" spans="1:2">
      <c r="A1341"/>
      <c r="B1341"/>
    </row>
    <row r="1342" spans="1:2">
      <c r="A1342"/>
      <c r="B1342"/>
    </row>
    <row r="1343" spans="1:2">
      <c r="A1343"/>
      <c r="B1343"/>
    </row>
    <row r="1344" spans="1:2">
      <c r="A1344"/>
      <c r="B1344"/>
    </row>
    <row r="1345" spans="1:2">
      <c r="A1345"/>
      <c r="B1345"/>
    </row>
    <row r="1346" spans="1:2">
      <c r="A1346"/>
      <c r="B1346"/>
    </row>
    <row r="1347" spans="1:2">
      <c r="A1347"/>
      <c r="B1347"/>
    </row>
    <row r="1348" spans="1:2">
      <c r="A1348"/>
      <c r="B1348"/>
    </row>
    <row r="1349" spans="1:2">
      <c r="A1349"/>
      <c r="B1349"/>
    </row>
    <row r="1350" spans="1:2">
      <c r="A1350"/>
      <c r="B1350"/>
    </row>
    <row r="1351" spans="1:2">
      <c r="A1351"/>
      <c r="B1351"/>
    </row>
    <row r="1352" spans="1:2">
      <c r="A1352"/>
      <c r="B1352"/>
    </row>
    <row r="1353" spans="1:2">
      <c r="A1353"/>
      <c r="B1353"/>
    </row>
    <row r="1354" spans="1:2">
      <c r="A1354"/>
      <c r="B1354"/>
    </row>
    <row r="1355" spans="1:2">
      <c r="A1355"/>
      <c r="B1355"/>
    </row>
    <row r="1356" spans="1:2">
      <c r="A1356"/>
      <c r="B1356"/>
    </row>
    <row r="1357" spans="1:2">
      <c r="A1357"/>
      <c r="B1357"/>
    </row>
    <row r="1358" spans="1:2">
      <c r="A1358"/>
      <c r="B1358"/>
    </row>
    <row r="1359" spans="1:2">
      <c r="A1359"/>
      <c r="B1359"/>
    </row>
    <row r="1360" spans="1:2">
      <c r="A1360"/>
      <c r="B1360"/>
    </row>
    <row r="1361" spans="1:2">
      <c r="A1361"/>
      <c r="B1361"/>
    </row>
    <row r="1362" spans="1:2">
      <c r="A1362"/>
      <c r="B1362"/>
    </row>
    <row r="1363" spans="1:2">
      <c r="A1363"/>
      <c r="B1363"/>
    </row>
    <row r="1364" spans="1:2">
      <c r="A1364"/>
      <c r="B1364"/>
    </row>
    <row r="1365" spans="1:2">
      <c r="A1365"/>
      <c r="B1365"/>
    </row>
    <row r="1366" spans="1:2">
      <c r="A1366"/>
      <c r="B1366"/>
    </row>
    <row r="1367" spans="1:2">
      <c r="A1367"/>
      <c r="B1367"/>
    </row>
    <row r="1368" spans="1:2">
      <c r="A1368"/>
      <c r="B1368"/>
    </row>
    <row r="1369" spans="1:2">
      <c r="A1369"/>
      <c r="B1369"/>
    </row>
    <row r="1370" spans="1:2">
      <c r="A1370"/>
      <c r="B1370"/>
    </row>
    <row r="1371" spans="1:2">
      <c r="A1371"/>
      <c r="B1371"/>
    </row>
    <row r="1372" spans="1:2">
      <c r="A1372"/>
      <c r="B1372"/>
    </row>
    <row r="1373" spans="1:2">
      <c r="A1373"/>
      <c r="B1373"/>
    </row>
    <row r="1374" spans="1:2">
      <c r="A1374"/>
      <c r="B1374"/>
    </row>
    <row r="1375" spans="1:2">
      <c r="A1375"/>
      <c r="B1375"/>
    </row>
    <row r="1376" spans="1:2">
      <c r="A1376"/>
      <c r="B1376"/>
    </row>
    <row r="1377" spans="1:2">
      <c r="A1377"/>
      <c r="B1377"/>
    </row>
    <row r="1378" spans="1:2">
      <c r="A1378"/>
      <c r="B1378"/>
    </row>
    <row r="1379" spans="1:2">
      <c r="A1379"/>
      <c r="B1379"/>
    </row>
    <row r="1380" spans="1:2">
      <c r="A1380"/>
      <c r="B1380"/>
    </row>
    <row r="1381" spans="1:2">
      <c r="A1381"/>
      <c r="B1381"/>
    </row>
    <row r="1382" spans="1:2">
      <c r="A1382"/>
      <c r="B1382"/>
    </row>
    <row r="1383" spans="1:2">
      <c r="A1383"/>
      <c r="B1383"/>
    </row>
    <row r="1384" spans="1:2">
      <c r="A1384"/>
      <c r="B1384"/>
    </row>
    <row r="1385" spans="1:2">
      <c r="A1385"/>
      <c r="B1385"/>
    </row>
    <row r="1386" spans="1:2">
      <c r="A1386"/>
      <c r="B1386"/>
    </row>
    <row r="1387" spans="1:2">
      <c r="A1387"/>
      <c r="B1387"/>
    </row>
    <row r="1388" spans="1:2">
      <c r="A1388"/>
      <c r="B1388"/>
    </row>
    <row r="1389" spans="1:2">
      <c r="A1389"/>
      <c r="B1389"/>
    </row>
    <row r="1390" spans="1:2">
      <c r="A1390"/>
      <c r="B1390"/>
    </row>
    <row r="1391" spans="1:2">
      <c r="A1391"/>
      <c r="B1391"/>
    </row>
    <row r="1392" spans="1:2">
      <c r="A1392"/>
      <c r="B1392"/>
    </row>
    <row r="1393" spans="1:2">
      <c r="A1393"/>
      <c r="B1393"/>
    </row>
    <row r="1394" spans="1:2">
      <c r="A1394"/>
      <c r="B1394"/>
    </row>
    <row r="1395" spans="1:2">
      <c r="A1395"/>
      <c r="B1395"/>
    </row>
    <row r="1396" spans="1:2">
      <c r="A1396"/>
      <c r="B1396"/>
    </row>
    <row r="1397" spans="1:2">
      <c r="A1397"/>
      <c r="B1397"/>
    </row>
    <row r="1398" spans="1:2">
      <c r="A1398"/>
      <c r="B1398"/>
    </row>
    <row r="1399" spans="1:2">
      <c r="A1399"/>
      <c r="B1399"/>
    </row>
    <row r="1400" spans="1:2">
      <c r="A1400"/>
      <c r="B1400"/>
    </row>
    <row r="1401" spans="1:2">
      <c r="A1401"/>
      <c r="B1401"/>
    </row>
    <row r="1402" spans="1:2">
      <c r="A1402"/>
      <c r="B1402"/>
    </row>
    <row r="1403" spans="1:2">
      <c r="A1403"/>
      <c r="B1403"/>
    </row>
    <row r="1404" spans="1:2">
      <c r="A1404"/>
      <c r="B1404"/>
    </row>
    <row r="1405" spans="1:2">
      <c r="A1405"/>
      <c r="B1405"/>
    </row>
    <row r="1406" spans="1:2">
      <c r="A1406"/>
      <c r="B1406"/>
    </row>
    <row r="1407" spans="1:2">
      <c r="A1407"/>
      <c r="B1407"/>
    </row>
    <row r="1408" spans="1:2">
      <c r="A1408"/>
      <c r="B1408"/>
    </row>
    <row r="1409" spans="1:2">
      <c r="A1409"/>
      <c r="B1409"/>
    </row>
    <row r="1410" spans="1:2">
      <c r="A1410"/>
      <c r="B1410"/>
    </row>
    <row r="1411" spans="1:2">
      <c r="A1411"/>
      <c r="B1411"/>
    </row>
    <row r="1412" spans="1:2">
      <c r="A1412"/>
      <c r="B1412"/>
    </row>
    <row r="1413" spans="1:2">
      <c r="A1413"/>
      <c r="B1413"/>
    </row>
    <row r="1414" spans="1:2">
      <c r="A1414"/>
      <c r="B1414"/>
    </row>
    <row r="1415" spans="1:2">
      <c r="A1415"/>
      <c r="B1415"/>
    </row>
    <row r="1416" spans="1:2">
      <c r="A1416"/>
      <c r="B1416"/>
    </row>
    <row r="1417" spans="1:2">
      <c r="A1417"/>
      <c r="B1417"/>
    </row>
    <row r="1418" spans="1:2">
      <c r="A1418"/>
      <c r="B1418"/>
    </row>
    <row r="1419" spans="1:2">
      <c r="A1419"/>
      <c r="B1419"/>
    </row>
    <row r="1420" spans="1:2">
      <c r="A1420"/>
      <c r="B1420"/>
    </row>
    <row r="1421" spans="1:2">
      <c r="A1421"/>
      <c r="B1421"/>
    </row>
    <row r="1422" spans="1:2">
      <c r="A1422"/>
      <c r="B1422"/>
    </row>
    <row r="1423" spans="1:2">
      <c r="A1423"/>
      <c r="B1423"/>
    </row>
    <row r="1424" spans="1:2">
      <c r="A1424"/>
      <c r="B1424"/>
    </row>
    <row r="1425" spans="1:2">
      <c r="A1425"/>
      <c r="B1425"/>
    </row>
    <row r="1426" spans="1:2">
      <c r="A1426"/>
      <c r="B1426"/>
    </row>
    <row r="1427" spans="1:2">
      <c r="A1427"/>
      <c r="B1427"/>
    </row>
    <row r="1428" spans="1:2">
      <c r="A1428"/>
      <c r="B1428"/>
    </row>
    <row r="1429" spans="1:2">
      <c r="A1429"/>
      <c r="B1429"/>
    </row>
    <row r="1430" spans="1:2">
      <c r="A1430"/>
      <c r="B1430"/>
    </row>
    <row r="1431" spans="1:2">
      <c r="A1431"/>
      <c r="B1431"/>
    </row>
    <row r="1432" spans="1:2">
      <c r="A1432"/>
      <c r="B1432"/>
    </row>
    <row r="1433" spans="1:2">
      <c r="A1433"/>
      <c r="B1433"/>
    </row>
    <row r="1434" spans="1:2">
      <c r="A1434"/>
      <c r="B1434"/>
    </row>
    <row r="1435" spans="1:2">
      <c r="A1435"/>
      <c r="B1435"/>
    </row>
    <row r="1436" spans="1:2">
      <c r="A1436"/>
      <c r="B1436"/>
    </row>
    <row r="1437" spans="1:2">
      <c r="A1437"/>
      <c r="B1437"/>
    </row>
    <row r="1438" spans="1:2">
      <c r="A1438"/>
      <c r="B1438"/>
    </row>
    <row r="1439" spans="1:2">
      <c r="A1439"/>
      <c r="B1439"/>
    </row>
    <row r="1440" spans="1:2">
      <c r="A1440"/>
      <c r="B1440"/>
    </row>
    <row r="1441" spans="1:2">
      <c r="A1441"/>
      <c r="B1441"/>
    </row>
    <row r="1442" spans="1:2">
      <c r="A1442"/>
      <c r="B1442"/>
    </row>
    <row r="1443" spans="1:2">
      <c r="A1443"/>
      <c r="B1443"/>
    </row>
    <row r="1444" spans="1:2">
      <c r="A1444"/>
      <c r="B1444"/>
    </row>
    <row r="1445" spans="1:2">
      <c r="A1445"/>
      <c r="B1445"/>
    </row>
    <row r="1446" spans="1:2">
      <c r="A1446"/>
      <c r="B1446"/>
    </row>
    <row r="1447" spans="1:2">
      <c r="A1447"/>
      <c r="B1447"/>
    </row>
    <row r="1448" spans="1:2">
      <c r="A1448"/>
      <c r="B1448"/>
    </row>
    <row r="1449" spans="1:2">
      <c r="A1449"/>
      <c r="B1449"/>
    </row>
    <row r="1450" spans="1:2">
      <c r="A1450"/>
      <c r="B1450"/>
    </row>
    <row r="1451" spans="1:2">
      <c r="A1451"/>
      <c r="B1451"/>
    </row>
    <row r="1452" spans="1:2">
      <c r="A1452"/>
      <c r="B1452"/>
    </row>
    <row r="1453" spans="1:2">
      <c r="A1453"/>
      <c r="B1453"/>
    </row>
    <row r="1454" spans="1:2">
      <c r="A1454"/>
      <c r="B1454"/>
    </row>
    <row r="1455" spans="1:2">
      <c r="A1455"/>
      <c r="B1455"/>
    </row>
    <row r="1456" spans="1:2">
      <c r="A1456"/>
      <c r="B1456"/>
    </row>
    <row r="1457" spans="1:2">
      <c r="A1457"/>
      <c r="B1457"/>
    </row>
    <row r="1458" spans="1:2">
      <c r="A1458"/>
      <c r="B1458"/>
    </row>
    <row r="1459" spans="1:2">
      <c r="A1459"/>
      <c r="B1459"/>
    </row>
    <row r="1460" spans="1:2">
      <c r="A1460"/>
      <c r="B1460"/>
    </row>
    <row r="1461" spans="1:2">
      <c r="A1461"/>
      <c r="B1461"/>
    </row>
    <row r="1462" spans="1:2">
      <c r="A1462"/>
      <c r="B1462"/>
    </row>
    <row r="1463" spans="1:2">
      <c r="A1463"/>
      <c r="B1463"/>
    </row>
    <row r="1464" spans="1:2">
      <c r="A1464"/>
      <c r="B1464"/>
    </row>
    <row r="1465" spans="1:2">
      <c r="A1465"/>
      <c r="B1465"/>
    </row>
    <row r="1466" spans="1:2">
      <c r="A1466"/>
      <c r="B1466"/>
    </row>
    <row r="1467" spans="1:2">
      <c r="A1467"/>
      <c r="B1467"/>
    </row>
    <row r="1468" spans="1:2">
      <c r="A1468"/>
      <c r="B1468"/>
    </row>
    <row r="1469" spans="1:2">
      <c r="A1469"/>
      <c r="B1469"/>
    </row>
    <row r="1470" spans="1:2">
      <c r="A1470"/>
      <c r="B1470"/>
    </row>
    <row r="1471" spans="1:2">
      <c r="A1471"/>
      <c r="B1471"/>
    </row>
    <row r="1472" spans="1:2">
      <c r="A1472"/>
      <c r="B1472"/>
    </row>
    <row r="1473" spans="1:2">
      <c r="A1473"/>
      <c r="B1473"/>
    </row>
    <row r="1474" spans="1:2">
      <c r="A1474"/>
      <c r="B1474"/>
    </row>
    <row r="1475" spans="1:2">
      <c r="A1475"/>
      <c r="B1475"/>
    </row>
    <row r="1476" spans="1:2">
      <c r="A1476"/>
      <c r="B1476"/>
    </row>
    <row r="1477" spans="1:2">
      <c r="A1477"/>
      <c r="B1477"/>
    </row>
    <row r="1478" spans="1:2">
      <c r="A1478"/>
      <c r="B1478"/>
    </row>
    <row r="1479" spans="1:2">
      <c r="A1479"/>
      <c r="B1479"/>
    </row>
    <row r="1480" spans="1:2">
      <c r="A1480"/>
      <c r="B1480"/>
    </row>
    <row r="1481" spans="1:2">
      <c r="A1481"/>
      <c r="B1481"/>
    </row>
    <row r="1482" spans="1:2">
      <c r="A1482"/>
      <c r="B1482"/>
    </row>
    <row r="1483" spans="1:2">
      <c r="A1483"/>
      <c r="B1483"/>
    </row>
    <row r="1484" spans="1:2">
      <c r="A1484"/>
      <c r="B1484"/>
    </row>
    <row r="1485" spans="1:2">
      <c r="A1485"/>
      <c r="B1485"/>
    </row>
    <row r="1486" spans="1:2">
      <c r="A1486"/>
      <c r="B1486"/>
    </row>
    <row r="1487" spans="1:2">
      <c r="A1487"/>
      <c r="B1487"/>
    </row>
    <row r="1488" spans="1:2">
      <c r="A1488"/>
      <c r="B1488"/>
    </row>
    <row r="1489" spans="1:2">
      <c r="A1489"/>
      <c r="B1489"/>
    </row>
    <row r="1490" spans="1:2">
      <c r="A1490"/>
      <c r="B1490"/>
    </row>
    <row r="1491" spans="1:2">
      <c r="A1491"/>
      <c r="B1491"/>
    </row>
    <row r="1492" spans="1:2">
      <c r="A1492"/>
      <c r="B1492"/>
    </row>
    <row r="1493" spans="1:2">
      <c r="A1493"/>
      <c r="B1493"/>
    </row>
    <row r="1494" spans="1:2">
      <c r="A1494"/>
      <c r="B1494"/>
    </row>
    <row r="1495" spans="1:2">
      <c r="A1495"/>
      <c r="B1495"/>
    </row>
    <row r="1496" spans="1:2">
      <c r="A1496"/>
      <c r="B1496"/>
    </row>
    <row r="1497" spans="1:2">
      <c r="A1497"/>
      <c r="B1497"/>
    </row>
    <row r="1498" spans="1:2">
      <c r="A1498"/>
      <c r="B1498"/>
    </row>
    <row r="1499" spans="1:2">
      <c r="A1499"/>
      <c r="B1499"/>
    </row>
    <row r="1500" spans="1:2">
      <c r="A1500"/>
      <c r="B1500"/>
    </row>
    <row r="1501" spans="1:2">
      <c r="A1501"/>
      <c r="B1501"/>
    </row>
    <row r="1502" spans="1:2">
      <c r="A1502"/>
      <c r="B1502"/>
    </row>
    <row r="1503" spans="1:2">
      <c r="A1503"/>
      <c r="B1503"/>
    </row>
    <row r="1504" spans="1:2">
      <c r="A1504"/>
      <c r="B1504"/>
    </row>
    <row r="1505" spans="1:2">
      <c r="A1505"/>
      <c r="B1505"/>
    </row>
    <row r="1506" spans="1:2">
      <c r="A1506"/>
      <c r="B1506"/>
    </row>
    <row r="1507" spans="1:2">
      <c r="A1507"/>
      <c r="B1507"/>
    </row>
    <row r="1508" spans="1:2">
      <c r="A1508"/>
      <c r="B1508"/>
    </row>
    <row r="1509" spans="1:2">
      <c r="A1509"/>
      <c r="B1509"/>
    </row>
    <row r="1510" spans="1:2">
      <c r="A1510"/>
      <c r="B1510"/>
    </row>
    <row r="1511" spans="1:2">
      <c r="A1511"/>
      <c r="B1511"/>
    </row>
    <row r="1512" spans="1:2">
      <c r="A1512"/>
      <c r="B1512"/>
    </row>
    <row r="1513" spans="1:2">
      <c r="A1513"/>
      <c r="B1513"/>
    </row>
    <row r="1514" spans="1:2">
      <c r="A1514"/>
      <c r="B1514"/>
    </row>
    <row r="1515" spans="1:2">
      <c r="A1515"/>
      <c r="B1515"/>
    </row>
    <row r="1516" spans="1:2">
      <c r="A1516"/>
      <c r="B1516"/>
    </row>
    <row r="1517" spans="1:2">
      <c r="A1517"/>
      <c r="B1517"/>
    </row>
    <row r="1518" spans="1:2">
      <c r="A1518"/>
      <c r="B1518"/>
    </row>
    <row r="1519" spans="1:2">
      <c r="A1519"/>
      <c r="B1519"/>
    </row>
    <row r="1520" spans="1:2">
      <c r="A1520"/>
      <c r="B1520"/>
    </row>
    <row r="1521" spans="1:2">
      <c r="A1521"/>
      <c r="B1521"/>
    </row>
    <row r="1522" spans="1:2">
      <c r="A1522"/>
      <c r="B1522"/>
    </row>
    <row r="1523" spans="1:2">
      <c r="A1523"/>
      <c r="B1523"/>
    </row>
    <row r="1524" spans="1:2">
      <c r="A1524"/>
      <c r="B1524"/>
    </row>
    <row r="1525" spans="1:2">
      <c r="A1525"/>
      <c r="B1525"/>
    </row>
    <row r="1526" spans="1:2">
      <c r="A1526"/>
      <c r="B1526"/>
    </row>
    <row r="1527" spans="1:2">
      <c r="A1527"/>
      <c r="B1527"/>
    </row>
    <row r="1528" spans="1:2">
      <c r="A1528"/>
      <c r="B1528"/>
    </row>
    <row r="1529" spans="1:2">
      <c r="A1529"/>
      <c r="B1529"/>
    </row>
    <row r="1530" spans="1:2">
      <c r="A1530"/>
      <c r="B1530"/>
    </row>
    <row r="1531" spans="1:2">
      <c r="A1531"/>
      <c r="B1531"/>
    </row>
    <row r="1532" spans="1:2">
      <c r="A1532"/>
      <c r="B1532"/>
    </row>
    <row r="1533" spans="1:2">
      <c r="A1533"/>
      <c r="B1533"/>
    </row>
    <row r="1534" spans="1:2">
      <c r="A1534"/>
      <c r="B1534"/>
    </row>
    <row r="1535" spans="1:2">
      <c r="A1535"/>
      <c r="B1535"/>
    </row>
    <row r="1536" spans="1:2">
      <c r="A1536"/>
      <c r="B1536"/>
    </row>
    <row r="1537" spans="1:2">
      <c r="A1537"/>
      <c r="B1537"/>
    </row>
    <row r="1538" spans="1:2">
      <c r="A1538"/>
      <c r="B1538"/>
    </row>
    <row r="1539" spans="1:2">
      <c r="A1539"/>
      <c r="B1539"/>
    </row>
    <row r="1540" spans="1:2">
      <c r="A1540"/>
      <c r="B1540"/>
    </row>
    <row r="1541" spans="1:2">
      <c r="A1541"/>
      <c r="B1541"/>
    </row>
    <row r="1542" spans="1:2">
      <c r="A1542"/>
      <c r="B1542"/>
    </row>
    <row r="1543" spans="1:2">
      <c r="A1543"/>
      <c r="B1543"/>
    </row>
    <row r="1544" spans="1:2">
      <c r="A1544"/>
      <c r="B1544"/>
    </row>
    <row r="1545" spans="1:2">
      <c r="A1545"/>
      <c r="B1545"/>
    </row>
    <row r="1546" spans="1:2">
      <c r="A1546"/>
      <c r="B1546"/>
    </row>
    <row r="1547" spans="1:2">
      <c r="A1547"/>
      <c r="B1547"/>
    </row>
    <row r="1548" spans="1:2">
      <c r="A1548"/>
      <c r="B1548"/>
    </row>
    <row r="1549" spans="1:2">
      <c r="A1549"/>
      <c r="B1549"/>
    </row>
    <row r="1550" spans="1:2">
      <c r="A1550"/>
      <c r="B1550"/>
    </row>
    <row r="1551" spans="1:2">
      <c r="A1551"/>
      <c r="B1551"/>
    </row>
    <row r="1552" spans="1:2">
      <c r="A1552"/>
      <c r="B1552"/>
    </row>
    <row r="1553" spans="1:2">
      <c r="A1553"/>
      <c r="B1553"/>
    </row>
    <row r="1554" spans="1:2">
      <c r="A1554"/>
      <c r="B1554"/>
    </row>
    <row r="1555" spans="1:2">
      <c r="A1555"/>
      <c r="B1555"/>
    </row>
    <row r="1556" spans="1:2">
      <c r="A1556"/>
      <c r="B1556"/>
    </row>
    <row r="1557" spans="1:2">
      <c r="A1557"/>
      <c r="B1557"/>
    </row>
    <row r="1558" spans="1:2">
      <c r="A1558"/>
      <c r="B1558"/>
    </row>
    <row r="1559" spans="1:2">
      <c r="A1559"/>
      <c r="B1559"/>
    </row>
    <row r="1560" spans="1:2">
      <c r="A1560"/>
      <c r="B1560"/>
    </row>
    <row r="1561" spans="1:2">
      <c r="A1561"/>
      <c r="B1561"/>
    </row>
    <row r="1562" spans="1:2">
      <c r="A1562"/>
      <c r="B1562"/>
    </row>
    <row r="1563" spans="1:2">
      <c r="A1563"/>
      <c r="B1563"/>
    </row>
    <row r="1564" spans="1:2">
      <c r="A1564"/>
      <c r="B1564"/>
    </row>
    <row r="1565" spans="1:2">
      <c r="A1565"/>
      <c r="B1565"/>
    </row>
    <row r="1566" spans="1:2">
      <c r="A1566"/>
      <c r="B1566"/>
    </row>
    <row r="1567" spans="1:2">
      <c r="A1567"/>
      <c r="B1567"/>
    </row>
    <row r="1568" spans="1:2">
      <c r="A1568"/>
      <c r="B1568"/>
    </row>
    <row r="1569" spans="1:2">
      <c r="A1569"/>
      <c r="B1569"/>
    </row>
    <row r="1570" spans="1:2">
      <c r="A1570"/>
      <c r="B1570"/>
    </row>
    <row r="1571" spans="1:2">
      <c r="A1571"/>
      <c r="B1571"/>
    </row>
    <row r="1572" spans="1:2">
      <c r="A1572"/>
      <c r="B1572"/>
    </row>
    <row r="1573" spans="1:2">
      <c r="A1573"/>
      <c r="B1573"/>
    </row>
    <row r="1574" spans="1:2">
      <c r="A1574"/>
      <c r="B1574"/>
    </row>
    <row r="1575" spans="1:2">
      <c r="A1575"/>
      <c r="B1575"/>
    </row>
    <row r="1576" spans="1:2">
      <c r="A1576"/>
      <c r="B1576"/>
    </row>
    <row r="1577" spans="1:2">
      <c r="A1577"/>
      <c r="B1577"/>
    </row>
    <row r="1578" spans="1:2">
      <c r="A1578"/>
      <c r="B1578"/>
    </row>
    <row r="1579" spans="1:2">
      <c r="A1579"/>
      <c r="B1579"/>
    </row>
    <row r="1580" spans="1:2">
      <c r="A1580"/>
      <c r="B1580"/>
    </row>
    <row r="1581" spans="1:2">
      <c r="A1581"/>
      <c r="B1581"/>
    </row>
    <row r="1582" spans="1:2">
      <c r="A1582"/>
      <c r="B1582"/>
    </row>
    <row r="1583" spans="1:2">
      <c r="A1583"/>
      <c r="B1583"/>
    </row>
    <row r="1584" spans="1:2">
      <c r="A1584"/>
      <c r="B1584"/>
    </row>
    <row r="1585" spans="1:2">
      <c r="A1585"/>
      <c r="B1585"/>
    </row>
    <row r="1586" spans="1:2">
      <c r="A1586"/>
      <c r="B1586"/>
    </row>
    <row r="1587" spans="1:2">
      <c r="A1587"/>
      <c r="B1587"/>
    </row>
    <row r="1588" spans="1:2">
      <c r="A1588"/>
      <c r="B1588"/>
    </row>
    <row r="1589" spans="1:2">
      <c r="A1589"/>
      <c r="B1589"/>
    </row>
    <row r="1590" spans="1:2">
      <c r="A1590"/>
      <c r="B1590"/>
    </row>
    <row r="1591" spans="1:2">
      <c r="A1591"/>
      <c r="B1591"/>
    </row>
    <row r="1592" spans="1:2">
      <c r="A1592"/>
      <c r="B1592"/>
    </row>
    <row r="1593" spans="1:2">
      <c r="A1593"/>
      <c r="B1593"/>
    </row>
    <row r="1594" spans="1:2">
      <c r="A1594"/>
      <c r="B1594"/>
    </row>
    <row r="1595" spans="1:2">
      <c r="A1595"/>
      <c r="B1595"/>
    </row>
    <row r="1596" spans="1:2">
      <c r="A1596"/>
      <c r="B1596"/>
    </row>
    <row r="1597" spans="1:2">
      <c r="A1597"/>
      <c r="B1597"/>
    </row>
    <row r="1598" spans="1:2">
      <c r="A1598"/>
      <c r="B1598"/>
    </row>
    <row r="1599" spans="1:2">
      <c r="A1599"/>
      <c r="B1599"/>
    </row>
    <row r="1600" spans="1:2">
      <c r="A1600"/>
      <c r="B1600"/>
    </row>
    <row r="1601" spans="1:2">
      <c r="A1601"/>
      <c r="B1601"/>
    </row>
    <row r="1602" spans="1:2">
      <c r="A1602"/>
      <c r="B1602"/>
    </row>
    <row r="1603" spans="1:2">
      <c r="A1603"/>
      <c r="B1603"/>
    </row>
    <row r="1604" spans="1:2">
      <c r="A1604"/>
      <c r="B1604"/>
    </row>
    <row r="1605" spans="1:2">
      <c r="A1605"/>
      <c r="B1605"/>
    </row>
    <row r="1606" spans="1:2">
      <c r="A1606"/>
      <c r="B1606"/>
    </row>
    <row r="1607" spans="1:2">
      <c r="A1607"/>
      <c r="B1607"/>
    </row>
    <row r="1608" spans="1:2">
      <c r="A1608"/>
      <c r="B1608"/>
    </row>
    <row r="1609" spans="1:2">
      <c r="A1609"/>
      <c r="B1609"/>
    </row>
    <row r="1610" spans="1:2">
      <c r="A1610"/>
      <c r="B1610"/>
    </row>
    <row r="1611" spans="1:2">
      <c r="A1611"/>
      <c r="B1611"/>
    </row>
    <row r="1612" spans="1:2">
      <c r="A1612"/>
      <c r="B1612"/>
    </row>
    <row r="1613" spans="1:2">
      <c r="A1613"/>
      <c r="B1613"/>
    </row>
    <row r="1614" spans="1:2">
      <c r="A1614"/>
      <c r="B1614"/>
    </row>
    <row r="1615" spans="1:2">
      <c r="A1615"/>
      <c r="B1615"/>
    </row>
    <row r="1616" spans="1:2">
      <c r="A1616"/>
      <c r="B1616"/>
    </row>
    <row r="1617" spans="1:2">
      <c r="A1617"/>
      <c r="B1617"/>
    </row>
    <row r="1618" spans="1:2">
      <c r="A1618"/>
      <c r="B1618"/>
    </row>
    <row r="1619" spans="1:2">
      <c r="A1619"/>
      <c r="B1619"/>
    </row>
    <row r="1620" spans="1:2">
      <c r="A1620"/>
      <c r="B1620"/>
    </row>
    <row r="1621" spans="1:2">
      <c r="A1621"/>
      <c r="B1621"/>
    </row>
    <row r="1622" spans="1:2">
      <c r="A1622"/>
      <c r="B1622"/>
    </row>
    <row r="1623" spans="1:2">
      <c r="A1623"/>
      <c r="B1623"/>
    </row>
    <row r="1624" spans="1:2">
      <c r="A1624"/>
      <c r="B1624"/>
    </row>
    <row r="1625" spans="1:2">
      <c r="A1625"/>
      <c r="B1625"/>
    </row>
    <row r="1626" spans="1:2">
      <c r="A1626"/>
      <c r="B1626"/>
    </row>
    <row r="1627" spans="1:2">
      <c r="A1627"/>
      <c r="B1627"/>
    </row>
    <row r="1628" spans="1:2">
      <c r="A1628"/>
      <c r="B1628"/>
    </row>
    <row r="1629" spans="1:2">
      <c r="A1629"/>
      <c r="B1629"/>
    </row>
    <row r="1630" spans="1:2">
      <c r="A1630"/>
      <c r="B1630"/>
    </row>
    <row r="1631" spans="1:2">
      <c r="A1631"/>
      <c r="B1631"/>
    </row>
    <row r="1632" spans="1:2">
      <c r="A1632"/>
      <c r="B1632"/>
    </row>
    <row r="1633" spans="1:2">
      <c r="A1633"/>
      <c r="B1633"/>
    </row>
    <row r="1634" spans="1:2">
      <c r="A1634"/>
      <c r="B1634"/>
    </row>
    <row r="1635" spans="1:2">
      <c r="A1635"/>
      <c r="B1635"/>
    </row>
    <row r="1636" spans="1:2">
      <c r="A1636"/>
      <c r="B1636"/>
    </row>
    <row r="1637" spans="1:2">
      <c r="A1637"/>
      <c r="B1637"/>
    </row>
    <row r="1638" spans="1:2">
      <c r="A1638"/>
      <c r="B1638"/>
    </row>
    <row r="1639" spans="1:2">
      <c r="A1639"/>
      <c r="B1639"/>
    </row>
    <row r="1640" spans="1:2">
      <c r="A1640"/>
      <c r="B1640"/>
    </row>
    <row r="1641" spans="1:2">
      <c r="A1641"/>
      <c r="B1641"/>
    </row>
    <row r="1642" spans="1:2">
      <c r="A1642"/>
      <c r="B1642"/>
    </row>
    <row r="1643" spans="1:2">
      <c r="A1643"/>
      <c r="B1643"/>
    </row>
    <row r="1644" spans="1:2">
      <c r="A1644"/>
      <c r="B1644"/>
    </row>
    <row r="1645" spans="1:2">
      <c r="A1645"/>
      <c r="B1645"/>
    </row>
    <row r="1646" spans="1:2">
      <c r="A1646"/>
      <c r="B1646"/>
    </row>
    <row r="1647" spans="1:2">
      <c r="A1647"/>
      <c r="B1647"/>
    </row>
    <row r="1648" spans="1:2">
      <c r="A1648"/>
      <c r="B1648"/>
    </row>
    <row r="1649" spans="1:2">
      <c r="A1649"/>
      <c r="B1649"/>
    </row>
    <row r="1650" spans="1:2">
      <c r="A1650"/>
      <c r="B1650"/>
    </row>
    <row r="1651" spans="1:2">
      <c r="A1651"/>
      <c r="B1651"/>
    </row>
    <row r="1652" spans="1:2">
      <c r="A1652"/>
      <c r="B1652"/>
    </row>
    <row r="1653" spans="1:2">
      <c r="A1653"/>
      <c r="B1653"/>
    </row>
    <row r="1654" spans="1:2">
      <c r="A1654"/>
      <c r="B1654"/>
    </row>
    <row r="1655" spans="1:2">
      <c r="A1655"/>
      <c r="B1655"/>
    </row>
    <row r="1656" spans="1:2">
      <c r="A1656"/>
      <c r="B1656"/>
    </row>
    <row r="1657" spans="1:2">
      <c r="A1657"/>
      <c r="B1657"/>
    </row>
    <row r="1658" spans="1:2">
      <c r="A1658"/>
      <c r="B1658"/>
    </row>
    <row r="1659" spans="1:2">
      <c r="A1659"/>
      <c r="B1659"/>
    </row>
    <row r="1660" spans="1:2">
      <c r="A1660"/>
      <c r="B1660"/>
    </row>
    <row r="1661" spans="1:2">
      <c r="A1661"/>
      <c r="B1661"/>
    </row>
    <row r="1662" spans="1:2">
      <c r="A1662"/>
      <c r="B1662"/>
    </row>
    <row r="1663" spans="1:2">
      <c r="A1663"/>
      <c r="B1663"/>
    </row>
    <row r="1664" spans="1:2">
      <c r="A1664"/>
      <c r="B1664"/>
    </row>
    <row r="1665" spans="1:2">
      <c r="A1665"/>
      <c r="B1665"/>
    </row>
    <row r="1666" spans="1:2">
      <c r="A1666"/>
      <c r="B1666"/>
    </row>
    <row r="1667" spans="1:2">
      <c r="A1667"/>
      <c r="B1667"/>
    </row>
    <row r="1668" spans="1:2">
      <c r="A1668"/>
      <c r="B1668"/>
    </row>
    <row r="1669" spans="1:2">
      <c r="A1669"/>
      <c r="B1669"/>
    </row>
    <row r="1670" spans="1:2">
      <c r="A1670"/>
      <c r="B1670"/>
    </row>
    <row r="1671" spans="1:2">
      <c r="A1671"/>
      <c r="B1671"/>
    </row>
    <row r="1672" spans="1:2">
      <c r="A1672"/>
      <c r="B1672"/>
    </row>
    <row r="1673" spans="1:2">
      <c r="A1673"/>
      <c r="B1673"/>
    </row>
    <row r="1674" spans="1:2">
      <c r="A1674"/>
      <c r="B1674"/>
    </row>
    <row r="1675" spans="1:2">
      <c r="A1675"/>
      <c r="B1675"/>
    </row>
    <row r="1676" spans="1:2">
      <c r="A1676"/>
      <c r="B1676"/>
    </row>
    <row r="1677" spans="1:2">
      <c r="A1677"/>
      <c r="B1677"/>
    </row>
    <row r="1678" spans="1:2">
      <c r="A1678"/>
      <c r="B1678"/>
    </row>
    <row r="1679" spans="1:2">
      <c r="A1679"/>
      <c r="B1679"/>
    </row>
    <row r="1680" spans="1:2">
      <c r="A1680"/>
      <c r="B1680"/>
    </row>
    <row r="1681" spans="1:2">
      <c r="A1681"/>
      <c r="B1681"/>
    </row>
    <row r="1682" spans="1:2">
      <c r="A1682"/>
      <c r="B1682"/>
    </row>
    <row r="1683" spans="1:2">
      <c r="A1683"/>
      <c r="B1683"/>
    </row>
    <row r="1684" spans="1:2">
      <c r="A1684"/>
      <c r="B1684"/>
    </row>
    <row r="1685" spans="1:2">
      <c r="A1685"/>
      <c r="B1685"/>
    </row>
    <row r="1686" spans="1:2">
      <c r="A1686"/>
      <c r="B1686"/>
    </row>
    <row r="1687" spans="1:2">
      <c r="A1687"/>
      <c r="B1687"/>
    </row>
    <row r="1688" spans="1:2">
      <c r="A1688"/>
      <c r="B1688"/>
    </row>
    <row r="1689" spans="1:2">
      <c r="A1689"/>
      <c r="B1689"/>
    </row>
    <row r="1690" spans="1:2">
      <c r="A1690"/>
      <c r="B1690"/>
    </row>
    <row r="1691" spans="1:2">
      <c r="A1691"/>
      <c r="B1691"/>
    </row>
    <row r="1692" spans="1:2">
      <c r="A1692"/>
      <c r="B1692"/>
    </row>
    <row r="1693" spans="1:2">
      <c r="A1693"/>
      <c r="B1693"/>
    </row>
    <row r="1694" spans="1:2">
      <c r="A1694"/>
      <c r="B1694"/>
    </row>
    <row r="1695" spans="1:2">
      <c r="A1695"/>
      <c r="B1695"/>
    </row>
    <row r="1696" spans="1:2">
      <c r="A1696"/>
      <c r="B1696"/>
    </row>
    <row r="1697" spans="1:2">
      <c r="A1697"/>
      <c r="B1697"/>
    </row>
    <row r="1698" spans="1:2">
      <c r="A1698"/>
      <c r="B1698"/>
    </row>
    <row r="1699" spans="1:2">
      <c r="A1699"/>
      <c r="B1699"/>
    </row>
    <row r="1700" spans="1:2">
      <c r="A1700"/>
      <c r="B1700"/>
    </row>
    <row r="1701" spans="1:2">
      <c r="A1701"/>
      <c r="B1701"/>
    </row>
    <row r="1702" spans="1:2">
      <c r="A1702"/>
      <c r="B1702"/>
    </row>
    <row r="1703" spans="1:2">
      <c r="A1703"/>
      <c r="B1703"/>
    </row>
    <row r="1704" spans="1:2">
      <c r="A1704"/>
      <c r="B1704"/>
    </row>
    <row r="1705" spans="1:2">
      <c r="A1705"/>
      <c r="B1705"/>
    </row>
    <row r="1706" spans="1:2">
      <c r="A1706"/>
      <c r="B1706"/>
    </row>
    <row r="1707" spans="1:2">
      <c r="A1707"/>
      <c r="B1707"/>
    </row>
    <row r="1708" spans="1:2">
      <c r="A1708"/>
      <c r="B1708"/>
    </row>
    <row r="1709" spans="1:2">
      <c r="A1709"/>
      <c r="B1709"/>
    </row>
    <row r="1710" spans="1:2">
      <c r="A1710"/>
      <c r="B1710"/>
    </row>
    <row r="1711" spans="1:2">
      <c r="A1711"/>
      <c r="B1711"/>
    </row>
    <row r="1712" spans="1:2">
      <c r="A1712"/>
      <c r="B1712"/>
    </row>
    <row r="1713" spans="1:2">
      <c r="A1713"/>
      <c r="B1713"/>
    </row>
    <row r="1714" spans="1:2">
      <c r="A1714"/>
      <c r="B1714"/>
    </row>
    <row r="1715" spans="1:2">
      <c r="A1715"/>
      <c r="B1715"/>
    </row>
    <row r="1716" spans="1:2">
      <c r="A1716"/>
      <c r="B1716"/>
    </row>
    <row r="1717" spans="1:2">
      <c r="A1717"/>
      <c r="B1717"/>
    </row>
    <row r="1718" spans="1:2">
      <c r="A1718"/>
      <c r="B1718"/>
    </row>
    <row r="1719" spans="1:2">
      <c r="A1719"/>
      <c r="B1719"/>
    </row>
    <row r="1720" spans="1:2">
      <c r="A1720"/>
      <c r="B1720"/>
    </row>
    <row r="1721" spans="1:2">
      <c r="A1721"/>
      <c r="B1721"/>
    </row>
    <row r="1722" spans="1:2">
      <c r="A1722"/>
      <c r="B1722"/>
    </row>
    <row r="1723" spans="1:2">
      <c r="A1723"/>
      <c r="B1723"/>
    </row>
    <row r="1724" spans="1:2">
      <c r="A1724"/>
      <c r="B1724"/>
    </row>
    <row r="1725" spans="1:2">
      <c r="A1725"/>
      <c r="B1725"/>
    </row>
    <row r="1726" spans="1:2">
      <c r="A1726"/>
      <c r="B1726"/>
    </row>
    <row r="1727" spans="1:2">
      <c r="A1727"/>
      <c r="B1727"/>
    </row>
    <row r="1728" spans="1:2">
      <c r="A1728"/>
      <c r="B1728"/>
    </row>
    <row r="1729" spans="1:2">
      <c r="A1729"/>
      <c r="B1729"/>
    </row>
    <row r="1730" spans="1:2">
      <c r="A1730"/>
      <c r="B1730"/>
    </row>
    <row r="1731" spans="1:2">
      <c r="A1731"/>
      <c r="B1731"/>
    </row>
    <row r="1732" spans="1:2">
      <c r="A1732"/>
      <c r="B1732"/>
    </row>
    <row r="1733" spans="1:2">
      <c r="A1733"/>
      <c r="B1733"/>
    </row>
    <row r="1734" spans="1:2">
      <c r="A1734"/>
      <c r="B1734"/>
    </row>
    <row r="1735" spans="1:2">
      <c r="A1735"/>
      <c r="B1735"/>
    </row>
    <row r="1736" spans="1:2">
      <c r="A1736"/>
      <c r="B1736"/>
    </row>
    <row r="1737" spans="1:2">
      <c r="A1737"/>
      <c r="B1737"/>
    </row>
    <row r="1738" spans="1:2">
      <c r="A1738"/>
      <c r="B1738"/>
    </row>
    <row r="1739" spans="1:2">
      <c r="A1739"/>
      <c r="B1739"/>
    </row>
    <row r="1740" spans="1:2">
      <c r="A1740"/>
      <c r="B1740"/>
    </row>
    <row r="1741" spans="1:2">
      <c r="A1741"/>
      <c r="B1741"/>
    </row>
    <row r="1742" spans="1:2">
      <c r="A1742"/>
      <c r="B1742"/>
    </row>
    <row r="1743" spans="1:2">
      <c r="A1743"/>
      <c r="B1743"/>
    </row>
    <row r="1744" spans="1:2">
      <c r="A1744"/>
      <c r="B1744"/>
    </row>
    <row r="1745" spans="1:2">
      <c r="A1745"/>
      <c r="B1745"/>
    </row>
    <row r="1746" spans="1:2">
      <c r="A1746"/>
      <c r="B1746"/>
    </row>
    <row r="1747" spans="1:2">
      <c r="A1747"/>
      <c r="B1747"/>
    </row>
    <row r="1748" spans="1:2">
      <c r="A1748"/>
      <c r="B1748"/>
    </row>
    <row r="1749" spans="1:2">
      <c r="A1749"/>
      <c r="B1749"/>
    </row>
    <row r="1750" spans="1:2">
      <c r="A1750"/>
      <c r="B1750"/>
    </row>
    <row r="1751" spans="1:2">
      <c r="A1751"/>
      <c r="B1751"/>
    </row>
    <row r="1752" spans="1:2">
      <c r="A1752"/>
      <c r="B1752"/>
    </row>
    <row r="1753" spans="1:2">
      <c r="A1753"/>
      <c r="B1753"/>
    </row>
    <row r="1754" spans="1:2">
      <c r="A1754"/>
      <c r="B1754"/>
    </row>
    <row r="1755" spans="1:2">
      <c r="A1755"/>
      <c r="B1755"/>
    </row>
    <row r="1756" spans="1:2">
      <c r="A1756"/>
      <c r="B1756"/>
    </row>
    <row r="1757" spans="1:2">
      <c r="A1757"/>
      <c r="B1757"/>
    </row>
    <row r="1758" spans="1:2">
      <c r="A1758"/>
      <c r="B1758"/>
    </row>
    <row r="1759" spans="1:2">
      <c r="A1759"/>
      <c r="B1759"/>
    </row>
    <row r="1760" spans="1:2">
      <c r="A1760"/>
      <c r="B1760"/>
    </row>
    <row r="1761" spans="1:2">
      <c r="A1761"/>
      <c r="B1761"/>
    </row>
    <row r="1762" spans="1:2">
      <c r="A1762"/>
      <c r="B1762"/>
    </row>
    <row r="1763" spans="1:2">
      <c r="A1763"/>
      <c r="B1763"/>
    </row>
    <row r="1764" spans="1:2">
      <c r="A1764"/>
      <c r="B1764"/>
    </row>
    <row r="1765" spans="1:2">
      <c r="A1765"/>
      <c r="B1765"/>
    </row>
    <row r="1766" spans="1:2">
      <c r="A1766"/>
      <c r="B1766"/>
    </row>
    <row r="1767" spans="1:2">
      <c r="A1767"/>
      <c r="B1767"/>
    </row>
    <row r="1768" spans="1:2">
      <c r="A1768"/>
      <c r="B1768"/>
    </row>
    <row r="1769" spans="1:2">
      <c r="A1769"/>
      <c r="B1769"/>
    </row>
    <row r="1770" spans="1:2">
      <c r="A1770"/>
      <c r="B1770"/>
    </row>
    <row r="1771" spans="1:2">
      <c r="A1771"/>
      <c r="B1771"/>
    </row>
    <row r="1772" spans="1:2">
      <c r="A1772"/>
      <c r="B1772"/>
    </row>
    <row r="1773" spans="1:2">
      <c r="A1773"/>
      <c r="B1773"/>
    </row>
    <row r="1774" spans="1:2">
      <c r="A1774"/>
      <c r="B1774"/>
    </row>
    <row r="1775" spans="1:2">
      <c r="A1775"/>
      <c r="B1775"/>
    </row>
    <row r="1776" spans="1:2">
      <c r="A1776"/>
      <c r="B1776"/>
    </row>
    <row r="1777" spans="1:2">
      <c r="A1777"/>
      <c r="B1777"/>
    </row>
    <row r="1778" spans="1:2">
      <c r="A1778"/>
      <c r="B1778"/>
    </row>
    <row r="1779" spans="1:2">
      <c r="A1779"/>
      <c r="B1779"/>
    </row>
    <row r="1780" spans="1:2">
      <c r="A1780"/>
      <c r="B1780"/>
    </row>
    <row r="1781" spans="1:2">
      <c r="A1781"/>
      <c r="B1781"/>
    </row>
    <row r="1782" spans="1:2">
      <c r="A1782"/>
      <c r="B1782"/>
    </row>
    <row r="1783" spans="1:2">
      <c r="A1783"/>
      <c r="B1783"/>
    </row>
    <row r="1784" spans="1:2">
      <c r="A1784"/>
      <c r="B1784"/>
    </row>
    <row r="1785" spans="1:2">
      <c r="A1785"/>
      <c r="B1785"/>
    </row>
    <row r="1786" spans="1:2">
      <c r="A1786"/>
      <c r="B1786"/>
    </row>
    <row r="1787" spans="1:2">
      <c r="A1787"/>
      <c r="B1787"/>
    </row>
    <row r="1788" spans="1:2">
      <c r="A1788"/>
      <c r="B1788"/>
    </row>
    <row r="1789" spans="1:2">
      <c r="A1789"/>
      <c r="B1789"/>
    </row>
    <row r="1790" spans="1:2">
      <c r="A1790"/>
      <c r="B1790"/>
    </row>
    <row r="1791" spans="1:2">
      <c r="A1791"/>
      <c r="B1791"/>
    </row>
    <row r="1792" spans="1:2">
      <c r="A1792"/>
      <c r="B1792"/>
    </row>
    <row r="1793" spans="1:2">
      <c r="A1793"/>
      <c r="B1793"/>
    </row>
    <row r="1794" spans="1:2">
      <c r="A1794"/>
      <c r="B1794"/>
    </row>
    <row r="1795" spans="1:2">
      <c r="A1795"/>
      <c r="B1795"/>
    </row>
    <row r="1796" spans="1:2">
      <c r="A1796"/>
      <c r="B1796"/>
    </row>
    <row r="1797" spans="1:2">
      <c r="A1797"/>
      <c r="B1797"/>
    </row>
    <row r="1798" spans="1:2">
      <c r="A1798"/>
      <c r="B1798"/>
    </row>
    <row r="1799" spans="1:2">
      <c r="A1799"/>
      <c r="B1799"/>
    </row>
    <row r="1800" spans="1:2">
      <c r="A1800"/>
      <c r="B1800"/>
    </row>
    <row r="1801" spans="1:2">
      <c r="A1801"/>
      <c r="B1801"/>
    </row>
    <row r="1802" spans="1:2">
      <c r="A1802"/>
      <c r="B1802"/>
    </row>
    <row r="1803" spans="1:2">
      <c r="A1803"/>
      <c r="B1803"/>
    </row>
    <row r="1804" spans="1:2">
      <c r="A1804"/>
      <c r="B1804"/>
    </row>
    <row r="1805" spans="1:2">
      <c r="A1805"/>
      <c r="B1805"/>
    </row>
    <row r="1806" spans="1:2">
      <c r="A1806"/>
      <c r="B1806"/>
    </row>
    <row r="1807" spans="1:2">
      <c r="A1807"/>
      <c r="B1807"/>
    </row>
    <row r="1808" spans="1:2">
      <c r="A1808"/>
      <c r="B1808"/>
    </row>
    <row r="1809" spans="1:2">
      <c r="A1809"/>
      <c r="B1809"/>
    </row>
    <row r="1810" spans="1:2">
      <c r="A1810"/>
      <c r="B1810"/>
    </row>
    <row r="1811" spans="1:2">
      <c r="A1811"/>
      <c r="B1811"/>
    </row>
    <row r="1812" spans="1:2">
      <c r="A1812"/>
      <c r="B1812"/>
    </row>
    <row r="1813" spans="1:2">
      <c r="A1813"/>
      <c r="B1813"/>
    </row>
    <row r="1814" spans="1:2">
      <c r="A1814"/>
      <c r="B1814"/>
    </row>
    <row r="1815" spans="1:2">
      <c r="A1815"/>
      <c r="B1815"/>
    </row>
    <row r="1816" spans="1:2">
      <c r="A1816"/>
      <c r="B1816"/>
    </row>
    <row r="1817" spans="1:2">
      <c r="A1817"/>
      <c r="B1817"/>
    </row>
    <row r="1818" spans="1:2">
      <c r="A1818"/>
      <c r="B1818"/>
    </row>
    <row r="1819" spans="1:2">
      <c r="A1819"/>
      <c r="B1819"/>
    </row>
    <row r="1820" spans="1:2">
      <c r="A1820"/>
      <c r="B1820"/>
    </row>
    <row r="1821" spans="1:2">
      <c r="A1821"/>
      <c r="B1821"/>
    </row>
    <row r="1822" spans="1:2">
      <c r="A1822"/>
      <c r="B1822"/>
    </row>
    <row r="1823" spans="1:2">
      <c r="A1823"/>
      <c r="B1823"/>
    </row>
    <row r="1824" spans="1:2">
      <c r="A1824"/>
      <c r="B1824"/>
    </row>
    <row r="1825" spans="1:2">
      <c r="A1825"/>
      <c r="B1825"/>
    </row>
    <row r="1826" spans="1:2">
      <c r="A1826"/>
      <c r="B1826"/>
    </row>
    <row r="1827" spans="1:2">
      <c r="A1827"/>
      <c r="B1827"/>
    </row>
    <row r="1828" spans="1:2">
      <c r="A1828"/>
      <c r="B1828"/>
    </row>
    <row r="1829" spans="1:2">
      <c r="A1829"/>
      <c r="B1829"/>
    </row>
    <row r="1830" spans="1:2">
      <c r="A1830"/>
      <c r="B1830"/>
    </row>
    <row r="1831" spans="1:2">
      <c r="A1831"/>
      <c r="B1831"/>
    </row>
    <row r="1832" spans="1:2">
      <c r="A1832"/>
      <c r="B1832"/>
    </row>
    <row r="1833" spans="1:2">
      <c r="A1833"/>
      <c r="B1833"/>
    </row>
    <row r="1834" spans="1:2">
      <c r="A1834"/>
      <c r="B1834"/>
    </row>
    <row r="1835" spans="1:2">
      <c r="A1835"/>
      <c r="B1835"/>
    </row>
    <row r="1836" spans="1:2">
      <c r="A1836"/>
      <c r="B1836"/>
    </row>
    <row r="1837" spans="1:2">
      <c r="A1837"/>
      <c r="B1837"/>
    </row>
    <row r="1838" spans="1:2">
      <c r="A1838"/>
      <c r="B1838"/>
    </row>
    <row r="1839" spans="1:2">
      <c r="A1839"/>
      <c r="B1839"/>
    </row>
    <row r="1840" spans="1:2">
      <c r="A1840"/>
      <c r="B1840"/>
    </row>
    <row r="1841" spans="1:2">
      <c r="A1841"/>
      <c r="B1841"/>
    </row>
    <row r="1842" spans="1:2">
      <c r="A1842"/>
      <c r="B1842"/>
    </row>
    <row r="1843" spans="1:2">
      <c r="A1843"/>
      <c r="B1843"/>
    </row>
    <row r="1844" spans="1:2">
      <c r="A1844"/>
      <c r="B1844"/>
    </row>
    <row r="1845" spans="1:2">
      <c r="A1845"/>
      <c r="B1845"/>
    </row>
    <row r="1846" spans="1:2">
      <c r="A1846"/>
      <c r="B1846"/>
    </row>
    <row r="1847" spans="1:2">
      <c r="A1847"/>
      <c r="B1847"/>
    </row>
    <row r="1848" spans="1:2">
      <c r="A1848"/>
      <c r="B1848"/>
    </row>
    <row r="1849" spans="1:2">
      <c r="A1849"/>
      <c r="B1849"/>
    </row>
    <row r="1850" spans="1:2">
      <c r="A1850"/>
      <c r="B1850"/>
    </row>
    <row r="1851" spans="1:2">
      <c r="A1851"/>
      <c r="B1851"/>
    </row>
    <row r="1852" spans="1:2">
      <c r="A1852"/>
      <c r="B1852"/>
    </row>
    <row r="1853" spans="1:2">
      <c r="A1853"/>
      <c r="B1853"/>
    </row>
    <row r="1854" spans="1:2">
      <c r="A1854"/>
      <c r="B1854"/>
    </row>
    <row r="1855" spans="1:2">
      <c r="A1855"/>
      <c r="B1855"/>
    </row>
    <row r="1856" spans="1:2">
      <c r="A1856"/>
      <c r="B1856"/>
    </row>
    <row r="1857" spans="1:2">
      <c r="A1857"/>
      <c r="B1857"/>
    </row>
    <row r="1858" spans="1:2">
      <c r="A1858"/>
      <c r="B1858"/>
    </row>
    <row r="1859" spans="1:2">
      <c r="A1859"/>
      <c r="B1859"/>
    </row>
    <row r="1860" spans="1:2">
      <c r="A1860"/>
      <c r="B1860"/>
    </row>
    <row r="1861" spans="1:2">
      <c r="A1861"/>
      <c r="B1861"/>
    </row>
    <row r="1862" spans="1:2">
      <c r="A1862"/>
      <c r="B1862"/>
    </row>
    <row r="1863" spans="1:2">
      <c r="A1863"/>
      <c r="B1863"/>
    </row>
    <row r="1864" spans="1:2">
      <c r="A1864"/>
      <c r="B1864"/>
    </row>
    <row r="1865" spans="1:2">
      <c r="A1865"/>
      <c r="B1865"/>
    </row>
    <row r="1866" spans="1:2">
      <c r="A1866"/>
      <c r="B1866"/>
    </row>
    <row r="1867" spans="1:2">
      <c r="A1867"/>
      <c r="B1867"/>
    </row>
    <row r="1868" spans="1:2">
      <c r="A1868"/>
      <c r="B1868"/>
    </row>
    <row r="1869" spans="1:2">
      <c r="A1869"/>
      <c r="B1869"/>
    </row>
    <row r="1870" spans="1:2">
      <c r="A1870"/>
      <c r="B1870"/>
    </row>
    <row r="1871" spans="1:2">
      <c r="A1871"/>
      <c r="B1871"/>
    </row>
    <row r="1872" spans="1:2">
      <c r="A1872"/>
      <c r="B1872"/>
    </row>
    <row r="1873" spans="1:2">
      <c r="A1873"/>
      <c r="B1873"/>
    </row>
    <row r="1874" spans="1:2">
      <c r="A1874"/>
      <c r="B1874"/>
    </row>
    <row r="1875" spans="1:2">
      <c r="A1875"/>
      <c r="B1875"/>
    </row>
    <row r="1876" spans="1:2">
      <c r="A1876"/>
      <c r="B1876"/>
    </row>
    <row r="1877" spans="1:2">
      <c r="A1877"/>
      <c r="B1877"/>
    </row>
    <row r="1878" spans="1:2">
      <c r="A1878"/>
      <c r="B1878"/>
    </row>
    <row r="1879" spans="1:2">
      <c r="A1879"/>
      <c r="B1879"/>
    </row>
    <row r="1880" spans="1:2">
      <c r="A1880"/>
      <c r="B1880"/>
    </row>
    <row r="1881" spans="1:2">
      <c r="A1881"/>
      <c r="B1881"/>
    </row>
    <row r="1882" spans="1:2">
      <c r="A1882"/>
      <c r="B1882"/>
    </row>
    <row r="1883" spans="1:2">
      <c r="A1883"/>
      <c r="B1883"/>
    </row>
    <row r="1884" spans="1:2">
      <c r="A1884"/>
      <c r="B1884"/>
    </row>
    <row r="1885" spans="1:2">
      <c r="A1885"/>
      <c r="B1885"/>
    </row>
    <row r="1886" spans="1:2">
      <c r="A1886"/>
      <c r="B1886"/>
    </row>
    <row r="1887" spans="1:2">
      <c r="A1887"/>
      <c r="B1887"/>
    </row>
    <row r="1888" spans="1:2">
      <c r="A1888"/>
      <c r="B1888"/>
    </row>
    <row r="1889" spans="1:2">
      <c r="A1889"/>
      <c r="B1889"/>
    </row>
    <row r="1890" spans="1:2">
      <c r="A1890"/>
      <c r="B1890"/>
    </row>
    <row r="1891" spans="1:2">
      <c r="A1891"/>
      <c r="B1891"/>
    </row>
    <row r="1892" spans="1:2">
      <c r="A1892"/>
      <c r="B1892"/>
    </row>
    <row r="1893" spans="1:2">
      <c r="A1893"/>
      <c r="B1893"/>
    </row>
    <row r="1894" spans="1:2">
      <c r="A1894"/>
      <c r="B1894"/>
    </row>
    <row r="1895" spans="1:2">
      <c r="A1895"/>
      <c r="B1895"/>
    </row>
    <row r="1896" spans="1:2">
      <c r="A1896"/>
      <c r="B1896"/>
    </row>
    <row r="1897" spans="1:2">
      <c r="A1897"/>
      <c r="B1897"/>
    </row>
    <row r="1898" spans="1:2">
      <c r="A1898"/>
      <c r="B1898"/>
    </row>
    <row r="1899" spans="1:2">
      <c r="A1899"/>
      <c r="B1899"/>
    </row>
    <row r="1900" spans="1:2">
      <c r="A1900"/>
      <c r="B1900"/>
    </row>
    <row r="1901" spans="1:2">
      <c r="A1901"/>
      <c r="B1901"/>
    </row>
    <row r="1902" spans="1:2">
      <c r="A1902"/>
      <c r="B1902"/>
    </row>
    <row r="1903" spans="1:2">
      <c r="A1903"/>
      <c r="B1903"/>
    </row>
    <row r="1904" spans="1:2">
      <c r="A1904"/>
      <c r="B1904"/>
    </row>
    <row r="1905" spans="1:2">
      <c r="A1905"/>
      <c r="B1905"/>
    </row>
    <row r="1906" spans="1:2">
      <c r="A1906"/>
      <c r="B1906"/>
    </row>
    <row r="1907" spans="1:2">
      <c r="A1907"/>
      <c r="B1907"/>
    </row>
    <row r="1908" spans="1:2">
      <c r="A1908"/>
      <c r="B1908"/>
    </row>
    <row r="1909" spans="1:2">
      <c r="A1909"/>
      <c r="B1909"/>
    </row>
    <row r="1910" spans="1:2">
      <c r="A1910"/>
      <c r="B1910"/>
    </row>
    <row r="1911" spans="1:2">
      <c r="A1911"/>
      <c r="B1911"/>
    </row>
    <row r="1912" spans="1:2">
      <c r="A1912"/>
      <c r="B1912"/>
    </row>
    <row r="1913" spans="1:2">
      <c r="A1913"/>
      <c r="B1913"/>
    </row>
    <row r="1914" spans="1:2">
      <c r="A1914"/>
      <c r="B1914"/>
    </row>
    <row r="1915" spans="1:2">
      <c r="A1915"/>
      <c r="B1915"/>
    </row>
    <row r="1916" spans="1:2">
      <c r="A1916"/>
      <c r="B1916"/>
    </row>
    <row r="1917" spans="1:2">
      <c r="A1917"/>
      <c r="B1917"/>
    </row>
    <row r="1918" spans="1:2">
      <c r="A1918"/>
      <c r="B1918"/>
    </row>
    <row r="1919" spans="1:2">
      <c r="A1919"/>
      <c r="B1919"/>
    </row>
    <row r="1920" spans="1:2">
      <c r="A1920"/>
      <c r="B1920"/>
    </row>
    <row r="1921" spans="1:2">
      <c r="A1921"/>
      <c r="B1921"/>
    </row>
    <row r="1922" spans="1:2">
      <c r="A1922"/>
      <c r="B1922"/>
    </row>
    <row r="1923" spans="1:2">
      <c r="A1923"/>
      <c r="B1923"/>
    </row>
    <row r="1924" spans="1:2">
      <c r="A1924"/>
      <c r="B1924"/>
    </row>
    <row r="1925" spans="1:2">
      <c r="A1925"/>
      <c r="B1925"/>
    </row>
    <row r="1926" spans="1:2">
      <c r="A1926"/>
      <c r="B1926"/>
    </row>
    <row r="1927" spans="1:2">
      <c r="A1927"/>
      <c r="B1927"/>
    </row>
    <row r="1928" spans="1:2">
      <c r="A1928"/>
      <c r="B1928"/>
    </row>
    <row r="1929" spans="1:2">
      <c r="A1929"/>
      <c r="B1929"/>
    </row>
    <row r="1930" spans="1:2">
      <c r="A1930"/>
      <c r="B1930"/>
    </row>
    <row r="1931" spans="1:2">
      <c r="A1931"/>
      <c r="B1931"/>
    </row>
    <row r="1932" spans="1:2">
      <c r="A1932"/>
      <c r="B1932"/>
    </row>
    <row r="1933" spans="1:2">
      <c r="A1933"/>
      <c r="B1933"/>
    </row>
    <row r="1934" spans="1:2">
      <c r="A1934"/>
      <c r="B1934"/>
    </row>
    <row r="1935" spans="1:2">
      <c r="A1935"/>
      <c r="B1935"/>
    </row>
    <row r="1936" spans="1:2">
      <c r="A1936"/>
      <c r="B1936"/>
    </row>
    <row r="1937" spans="1:2">
      <c r="A1937"/>
      <c r="B1937"/>
    </row>
    <row r="1938" spans="1:2">
      <c r="A1938"/>
      <c r="B1938"/>
    </row>
    <row r="1939" spans="1:2">
      <c r="A1939"/>
      <c r="B1939"/>
    </row>
    <row r="1940" spans="1:2">
      <c r="A1940"/>
      <c r="B1940"/>
    </row>
    <row r="1941" spans="1:2">
      <c r="A1941"/>
      <c r="B1941"/>
    </row>
    <row r="1942" spans="1:2">
      <c r="A1942"/>
      <c r="B1942"/>
    </row>
    <row r="1943" spans="1:2">
      <c r="A1943"/>
      <c r="B1943"/>
    </row>
    <row r="1944" spans="1:2">
      <c r="A1944"/>
      <c r="B1944"/>
    </row>
    <row r="1945" spans="1:2">
      <c r="A1945"/>
      <c r="B1945"/>
    </row>
    <row r="1946" spans="1:2">
      <c r="A1946"/>
      <c r="B1946"/>
    </row>
    <row r="1947" spans="1:2">
      <c r="A1947"/>
      <c r="B1947"/>
    </row>
    <row r="1948" spans="1:2">
      <c r="A1948"/>
      <c r="B1948"/>
    </row>
    <row r="1949" spans="1:2">
      <c r="A1949"/>
      <c r="B1949"/>
    </row>
    <row r="1950" spans="1:2">
      <c r="A1950"/>
      <c r="B1950"/>
    </row>
    <row r="1951" spans="1:2">
      <c r="A1951"/>
      <c r="B1951"/>
    </row>
    <row r="1952" spans="1:2">
      <c r="A1952"/>
      <c r="B1952"/>
    </row>
    <row r="1953" spans="1:2">
      <c r="A1953"/>
      <c r="B1953"/>
    </row>
    <row r="1954" spans="1:2">
      <c r="A1954"/>
      <c r="B1954"/>
    </row>
    <row r="1955" spans="1:2">
      <c r="A1955"/>
      <c r="B1955"/>
    </row>
    <row r="1956" spans="1:2">
      <c r="A1956"/>
      <c r="B1956"/>
    </row>
    <row r="1957" spans="1:2">
      <c r="A1957"/>
      <c r="B1957"/>
    </row>
    <row r="1958" spans="1:2">
      <c r="A1958"/>
      <c r="B1958"/>
    </row>
    <row r="1959" spans="1:2">
      <c r="A1959"/>
      <c r="B1959"/>
    </row>
    <row r="1960" spans="1:2">
      <c r="A1960"/>
      <c r="B1960"/>
    </row>
    <row r="1961" spans="1:2">
      <c r="A1961"/>
      <c r="B1961"/>
    </row>
    <row r="1962" spans="1:2">
      <c r="A1962"/>
      <c r="B1962"/>
    </row>
    <row r="1963" spans="1:2">
      <c r="A1963"/>
      <c r="B1963"/>
    </row>
    <row r="1964" spans="1:2">
      <c r="A1964"/>
      <c r="B1964"/>
    </row>
    <row r="1965" spans="1:2">
      <c r="A1965"/>
      <c r="B1965"/>
    </row>
    <row r="1966" spans="1:2">
      <c r="A1966"/>
      <c r="B1966"/>
    </row>
    <row r="1967" spans="1:2">
      <c r="A1967"/>
      <c r="B1967"/>
    </row>
    <row r="1968" spans="1:2">
      <c r="A1968"/>
      <c r="B1968"/>
    </row>
    <row r="1969" spans="1:2">
      <c r="A1969"/>
      <c r="B1969"/>
    </row>
    <row r="1970" spans="1:2">
      <c r="A1970"/>
      <c r="B1970"/>
    </row>
    <row r="1971" spans="1:2">
      <c r="A1971"/>
      <c r="B1971"/>
    </row>
    <row r="1972" spans="1:2">
      <c r="A1972"/>
      <c r="B1972"/>
    </row>
    <row r="1973" spans="1:2">
      <c r="A1973"/>
      <c r="B1973"/>
    </row>
    <row r="1974" spans="1:2">
      <c r="A1974"/>
      <c r="B1974"/>
    </row>
    <row r="1975" spans="1:2">
      <c r="A1975"/>
      <c r="B1975"/>
    </row>
    <row r="1976" spans="1:2">
      <c r="A1976"/>
      <c r="B1976"/>
    </row>
    <row r="1977" spans="1:2">
      <c r="A1977"/>
      <c r="B1977"/>
    </row>
    <row r="1978" spans="1:2">
      <c r="A1978"/>
      <c r="B1978"/>
    </row>
    <row r="1979" spans="1:2">
      <c r="A1979"/>
      <c r="B1979"/>
    </row>
    <row r="1980" spans="1:2">
      <c r="A1980"/>
      <c r="B1980"/>
    </row>
    <row r="1981" spans="1:2">
      <c r="A1981"/>
      <c r="B1981"/>
    </row>
    <row r="1982" spans="1:2">
      <c r="A1982"/>
      <c r="B1982"/>
    </row>
    <row r="1983" spans="1:2">
      <c r="A1983"/>
      <c r="B1983"/>
    </row>
    <row r="1984" spans="1:2">
      <c r="A1984"/>
      <c r="B1984"/>
    </row>
    <row r="1985" spans="1:2">
      <c r="A1985"/>
      <c r="B1985"/>
    </row>
    <row r="1986" spans="1:2">
      <c r="A1986"/>
      <c r="B1986"/>
    </row>
    <row r="1987" spans="1:2">
      <c r="A1987"/>
      <c r="B1987"/>
    </row>
    <row r="1988" spans="1:2">
      <c r="A1988"/>
      <c r="B1988"/>
    </row>
    <row r="1989" spans="1:2">
      <c r="A1989"/>
      <c r="B1989"/>
    </row>
    <row r="1990" spans="1:2">
      <c r="A1990"/>
      <c r="B1990"/>
    </row>
    <row r="1991" spans="1:2">
      <c r="A1991"/>
      <c r="B1991"/>
    </row>
    <row r="1992" spans="1:2">
      <c r="A1992"/>
      <c r="B1992"/>
    </row>
    <row r="1993" spans="1:2">
      <c r="A1993"/>
      <c r="B1993"/>
    </row>
    <row r="1994" spans="1:2">
      <c r="A1994"/>
      <c r="B1994"/>
    </row>
    <row r="1995" spans="1:2">
      <c r="A1995"/>
      <c r="B1995"/>
    </row>
    <row r="1996" spans="1:2">
      <c r="A1996"/>
      <c r="B1996"/>
    </row>
    <row r="1997" spans="1:2">
      <c r="A1997"/>
      <c r="B1997"/>
    </row>
    <row r="1998" spans="1:2">
      <c r="A1998"/>
      <c r="B1998"/>
    </row>
    <row r="1999" spans="1:2">
      <c r="A1999"/>
      <c r="B1999"/>
    </row>
    <row r="2000" spans="1:2">
      <c r="A2000"/>
      <c r="B2000"/>
    </row>
    <row r="2001" spans="1:2">
      <c r="A2001"/>
      <c r="B2001"/>
    </row>
    <row r="2002" spans="1:2">
      <c r="A2002"/>
      <c r="B2002"/>
    </row>
    <row r="2003" spans="1:2">
      <c r="A2003"/>
      <c r="B2003"/>
    </row>
    <row r="2004" spans="1:2">
      <c r="A2004"/>
      <c r="B2004"/>
    </row>
    <row r="2005" spans="1:2">
      <c r="A2005"/>
      <c r="B2005"/>
    </row>
    <row r="2006" spans="1:2">
      <c r="A2006"/>
      <c r="B2006"/>
    </row>
    <row r="2007" spans="1:2">
      <c r="A2007"/>
      <c r="B2007"/>
    </row>
    <row r="2008" spans="1:2">
      <c r="A2008"/>
      <c r="B2008"/>
    </row>
    <row r="2009" spans="1:2">
      <c r="A2009"/>
      <c r="B2009"/>
    </row>
    <row r="2010" spans="1:2">
      <c r="A2010"/>
      <c r="B2010"/>
    </row>
    <row r="2011" spans="1:2">
      <c r="A2011"/>
      <c r="B2011"/>
    </row>
    <row r="2012" spans="1:2">
      <c r="A2012"/>
      <c r="B2012"/>
    </row>
    <row r="2013" spans="1:2">
      <c r="A2013"/>
      <c r="B2013"/>
    </row>
    <row r="2014" spans="1:2">
      <c r="A2014"/>
      <c r="B2014"/>
    </row>
    <row r="2015" spans="1:2">
      <c r="A2015"/>
      <c r="B2015"/>
    </row>
    <row r="2016" spans="1:2">
      <c r="A2016"/>
      <c r="B2016"/>
    </row>
    <row r="2017" spans="1:2">
      <c r="A2017"/>
      <c r="B2017"/>
    </row>
    <row r="2018" spans="1:2">
      <c r="A2018"/>
      <c r="B2018"/>
    </row>
    <row r="2019" spans="1:2">
      <c r="A2019"/>
      <c r="B2019"/>
    </row>
    <row r="2020" spans="1:2">
      <c r="A2020"/>
      <c r="B2020"/>
    </row>
    <row r="2021" spans="1:2">
      <c r="A2021"/>
      <c r="B2021"/>
    </row>
    <row r="2022" spans="1:2">
      <c r="A2022"/>
      <c r="B2022"/>
    </row>
    <row r="2023" spans="1:2">
      <c r="A2023"/>
      <c r="B2023"/>
    </row>
    <row r="2024" spans="1:2">
      <c r="A2024"/>
      <c r="B2024"/>
    </row>
    <row r="2025" spans="1:2">
      <c r="A2025"/>
      <c r="B2025"/>
    </row>
    <row r="2026" spans="1:2">
      <c r="A2026"/>
      <c r="B2026"/>
    </row>
    <row r="2027" spans="1:2">
      <c r="A2027"/>
      <c r="B2027"/>
    </row>
    <row r="2028" spans="1:2">
      <c r="A2028"/>
      <c r="B2028"/>
    </row>
    <row r="2029" spans="1:2">
      <c r="A2029"/>
      <c r="B2029"/>
    </row>
    <row r="2030" spans="1:2">
      <c r="A2030"/>
      <c r="B2030"/>
    </row>
    <row r="2031" spans="1:2">
      <c r="A2031"/>
      <c r="B2031"/>
    </row>
    <row r="2032" spans="1:2">
      <c r="A2032"/>
      <c r="B2032"/>
    </row>
    <row r="2033" spans="1:2">
      <c r="A2033"/>
      <c r="B2033"/>
    </row>
    <row r="2034" spans="1:2">
      <c r="A2034"/>
      <c r="B2034"/>
    </row>
    <row r="2035" spans="1:2">
      <c r="A2035"/>
      <c r="B2035"/>
    </row>
    <row r="2036" spans="1:2">
      <c r="A2036"/>
      <c r="B2036"/>
    </row>
    <row r="2037" spans="1:2">
      <c r="A2037"/>
      <c r="B2037"/>
    </row>
    <row r="2038" spans="1:2">
      <c r="A2038"/>
      <c r="B2038"/>
    </row>
    <row r="2039" spans="1:2">
      <c r="A2039"/>
      <c r="B2039"/>
    </row>
    <row r="2040" spans="1:2">
      <c r="A2040"/>
      <c r="B2040"/>
    </row>
    <row r="2041" spans="1:2">
      <c r="A2041"/>
      <c r="B2041"/>
    </row>
    <row r="2042" spans="1:2">
      <c r="A2042"/>
      <c r="B2042"/>
    </row>
    <row r="2043" spans="1:2">
      <c r="A2043"/>
      <c r="B2043"/>
    </row>
    <row r="2044" spans="1:2">
      <c r="A2044"/>
      <c r="B2044"/>
    </row>
    <row r="2045" spans="1:2">
      <c r="A2045"/>
      <c r="B2045"/>
    </row>
    <row r="2046" spans="1:2">
      <c r="A2046"/>
      <c r="B2046"/>
    </row>
    <row r="2047" spans="1:2">
      <c r="A2047"/>
      <c r="B2047"/>
    </row>
    <row r="2048" spans="1:2">
      <c r="A2048"/>
      <c r="B2048"/>
    </row>
    <row r="2049" spans="1:2">
      <c r="A2049"/>
      <c r="B2049"/>
    </row>
    <row r="2050" spans="1:2">
      <c r="A2050"/>
      <c r="B2050"/>
    </row>
    <row r="2051" spans="1:2">
      <c r="A2051"/>
      <c r="B2051"/>
    </row>
    <row r="2052" spans="1:2">
      <c r="A2052"/>
      <c r="B2052"/>
    </row>
    <row r="2053" spans="1:2">
      <c r="A2053"/>
      <c r="B2053"/>
    </row>
    <row r="2054" spans="1:2">
      <c r="A2054"/>
      <c r="B2054"/>
    </row>
    <row r="2055" spans="1:2">
      <c r="A2055"/>
      <c r="B2055"/>
    </row>
    <row r="2056" spans="1:2">
      <c r="A2056"/>
      <c r="B2056"/>
    </row>
    <row r="2057" spans="1:2">
      <c r="A2057"/>
      <c r="B2057"/>
    </row>
    <row r="2058" spans="1:2">
      <c r="A2058"/>
      <c r="B2058"/>
    </row>
    <row r="2059" spans="1:2">
      <c r="A2059"/>
      <c r="B2059"/>
    </row>
    <row r="2060" spans="1:2">
      <c r="A2060"/>
      <c r="B2060"/>
    </row>
    <row r="2061" spans="1:2">
      <c r="A2061"/>
      <c r="B2061"/>
    </row>
    <row r="2062" spans="1:2">
      <c r="A2062"/>
      <c r="B2062"/>
    </row>
    <row r="2063" spans="1:2">
      <c r="A2063"/>
      <c r="B2063"/>
    </row>
    <row r="2064" spans="1:2">
      <c r="A2064"/>
      <c r="B2064"/>
    </row>
    <row r="2065" spans="1:2">
      <c r="A2065"/>
      <c r="B2065"/>
    </row>
    <row r="2066" spans="1:2">
      <c r="A2066"/>
      <c r="B2066"/>
    </row>
    <row r="2067" spans="1:2">
      <c r="A2067"/>
      <c r="B2067"/>
    </row>
    <row r="2068" spans="1:2">
      <c r="A2068"/>
      <c r="B2068"/>
    </row>
    <row r="2069" spans="1:2">
      <c r="A2069"/>
      <c r="B2069"/>
    </row>
    <row r="2070" spans="1:2">
      <c r="A2070"/>
      <c r="B2070"/>
    </row>
    <row r="2071" spans="1:2">
      <c r="A2071"/>
      <c r="B2071"/>
    </row>
    <row r="2072" spans="1:2">
      <c r="A2072"/>
      <c r="B2072"/>
    </row>
    <row r="2073" spans="1:2">
      <c r="A2073"/>
      <c r="B2073"/>
    </row>
    <row r="2074" spans="1:2">
      <c r="A2074"/>
      <c r="B2074"/>
    </row>
    <row r="2075" spans="1:2">
      <c r="A2075"/>
      <c r="B2075"/>
    </row>
    <row r="2076" spans="1:2">
      <c r="A2076"/>
      <c r="B2076"/>
    </row>
    <row r="2077" spans="1:2">
      <c r="A2077"/>
      <c r="B2077"/>
    </row>
    <row r="2078" spans="1:2">
      <c r="A2078"/>
      <c r="B2078"/>
    </row>
    <row r="2079" spans="1:2">
      <c r="A2079"/>
      <c r="B2079"/>
    </row>
    <row r="2080" spans="1:2">
      <c r="A2080"/>
      <c r="B2080"/>
    </row>
    <row r="2081" spans="1:2">
      <c r="A2081"/>
      <c r="B2081"/>
    </row>
    <row r="2082" spans="1:2">
      <c r="A2082"/>
      <c r="B2082"/>
    </row>
    <row r="2083" spans="1:2">
      <c r="A2083"/>
      <c r="B2083"/>
    </row>
    <row r="2084" spans="1:2">
      <c r="A2084"/>
      <c r="B2084"/>
    </row>
    <row r="2085" spans="1:2">
      <c r="A2085"/>
      <c r="B2085"/>
    </row>
    <row r="2086" spans="1:2">
      <c r="A2086"/>
      <c r="B2086"/>
    </row>
    <row r="2087" spans="1:2">
      <c r="A2087"/>
      <c r="B2087"/>
    </row>
    <row r="2088" spans="1:2">
      <c r="A2088"/>
      <c r="B2088"/>
    </row>
    <row r="2089" spans="1:2">
      <c r="A2089"/>
      <c r="B2089"/>
    </row>
    <row r="2090" spans="1:2">
      <c r="A2090"/>
      <c r="B2090"/>
    </row>
    <row r="2091" spans="1:2">
      <c r="A2091"/>
      <c r="B2091"/>
    </row>
    <row r="2092" spans="1:2">
      <c r="A2092"/>
      <c r="B2092"/>
    </row>
    <row r="2093" spans="1:2">
      <c r="A2093"/>
      <c r="B2093"/>
    </row>
    <row r="2094" spans="1:2">
      <c r="A2094"/>
      <c r="B2094"/>
    </row>
    <row r="2095" spans="1:2">
      <c r="A2095"/>
      <c r="B2095"/>
    </row>
    <row r="2096" spans="1:2">
      <c r="A2096"/>
      <c r="B2096"/>
    </row>
    <row r="2097" spans="1:2">
      <c r="A2097"/>
      <c r="B2097"/>
    </row>
    <row r="2098" spans="1:2">
      <c r="A2098"/>
      <c r="B2098"/>
    </row>
    <row r="2099" spans="1:2">
      <c r="A2099"/>
      <c r="B2099"/>
    </row>
    <row r="2100" spans="1:2">
      <c r="A2100"/>
      <c r="B2100"/>
    </row>
    <row r="2101" spans="1:2">
      <c r="A2101"/>
      <c r="B2101"/>
    </row>
    <row r="2102" spans="1:2">
      <c r="A2102"/>
      <c r="B2102"/>
    </row>
    <row r="2103" spans="1:2">
      <c r="A2103"/>
      <c r="B2103"/>
    </row>
    <row r="2104" spans="1:2">
      <c r="A2104"/>
      <c r="B2104"/>
    </row>
    <row r="2105" spans="1:2">
      <c r="A2105"/>
      <c r="B2105"/>
    </row>
    <row r="2106" spans="1:2">
      <c r="A2106"/>
      <c r="B2106"/>
    </row>
    <row r="2107" spans="1:2">
      <c r="A2107"/>
      <c r="B2107"/>
    </row>
    <row r="2108" spans="1:2">
      <c r="A2108"/>
      <c r="B2108"/>
    </row>
    <row r="2109" spans="1:2">
      <c r="A2109"/>
      <c r="B2109"/>
    </row>
    <row r="2110" spans="1:2">
      <c r="A2110"/>
      <c r="B2110"/>
    </row>
    <row r="2111" spans="1:2">
      <c r="A2111"/>
      <c r="B2111"/>
    </row>
    <row r="2112" spans="1:2">
      <c r="A2112"/>
      <c r="B2112"/>
    </row>
    <row r="2113" spans="1:2">
      <c r="A2113"/>
      <c r="B2113"/>
    </row>
    <row r="2114" spans="1:2">
      <c r="A2114"/>
      <c r="B2114"/>
    </row>
    <row r="2115" spans="1:2">
      <c r="A2115"/>
      <c r="B2115"/>
    </row>
    <row r="2116" spans="1:2">
      <c r="A2116"/>
      <c r="B2116"/>
    </row>
    <row r="2117" spans="1:2">
      <c r="A2117"/>
      <c r="B2117"/>
    </row>
    <row r="2118" spans="1:2">
      <c r="A2118"/>
      <c r="B2118"/>
    </row>
    <row r="2119" spans="1:2">
      <c r="A2119"/>
      <c r="B2119"/>
    </row>
    <row r="2120" spans="1:2">
      <c r="A2120"/>
      <c r="B2120"/>
    </row>
    <row r="2121" spans="1:2">
      <c r="A2121"/>
      <c r="B2121"/>
    </row>
    <row r="2122" spans="1:2">
      <c r="A2122"/>
      <c r="B2122"/>
    </row>
    <row r="2123" spans="1:2">
      <c r="A2123"/>
      <c r="B2123"/>
    </row>
    <row r="2124" spans="1:2">
      <c r="A2124"/>
      <c r="B2124"/>
    </row>
    <row r="2125" spans="1:2">
      <c r="A2125"/>
      <c r="B2125"/>
    </row>
    <row r="2126" spans="1:2">
      <c r="A2126"/>
      <c r="B2126"/>
    </row>
    <row r="2127" spans="1:2">
      <c r="A2127"/>
      <c r="B2127"/>
    </row>
    <row r="2128" spans="1:2">
      <c r="A2128"/>
      <c r="B2128"/>
    </row>
    <row r="2129" spans="1:2">
      <c r="A2129"/>
      <c r="B2129"/>
    </row>
    <row r="2130" spans="1:2">
      <c r="A2130"/>
      <c r="B2130"/>
    </row>
    <row r="2131" spans="1:2">
      <c r="A2131"/>
      <c r="B2131"/>
    </row>
    <row r="2132" spans="1:2">
      <c r="A2132"/>
      <c r="B2132"/>
    </row>
    <row r="2133" spans="1:2">
      <c r="A2133"/>
      <c r="B2133"/>
    </row>
    <row r="2134" spans="1:2">
      <c r="A2134"/>
      <c r="B2134"/>
    </row>
    <row r="2135" spans="1:2">
      <c r="A2135"/>
      <c r="B2135"/>
    </row>
    <row r="2136" spans="1:2">
      <c r="A2136"/>
      <c r="B2136"/>
    </row>
    <row r="2137" spans="1:2">
      <c r="A2137"/>
      <c r="B2137"/>
    </row>
    <row r="2138" spans="1:2">
      <c r="A2138"/>
      <c r="B2138"/>
    </row>
    <row r="2139" spans="1:2">
      <c r="A2139"/>
      <c r="B2139"/>
    </row>
    <row r="2140" spans="1:2">
      <c r="A2140"/>
      <c r="B2140"/>
    </row>
    <row r="2141" spans="1:2">
      <c r="A2141"/>
      <c r="B2141"/>
    </row>
    <row r="2142" spans="1:2">
      <c r="A2142"/>
      <c r="B2142"/>
    </row>
    <row r="2143" spans="1:2">
      <c r="A2143"/>
      <c r="B2143"/>
    </row>
    <row r="2144" spans="1:2">
      <c r="A2144"/>
      <c r="B2144"/>
    </row>
    <row r="2145" spans="1:2">
      <c r="A2145"/>
      <c r="B2145"/>
    </row>
    <row r="2146" spans="1:2">
      <c r="A2146"/>
      <c r="B2146"/>
    </row>
    <row r="2147" spans="1:2">
      <c r="A2147"/>
      <c r="B2147"/>
    </row>
    <row r="2148" spans="1:2">
      <c r="A2148"/>
      <c r="B2148"/>
    </row>
    <row r="2149" spans="1:2">
      <c r="A2149"/>
      <c r="B2149"/>
    </row>
    <row r="2150" spans="1:2">
      <c r="A2150"/>
      <c r="B2150"/>
    </row>
    <row r="2151" spans="1:2">
      <c r="A2151"/>
      <c r="B2151"/>
    </row>
    <row r="2152" spans="1:2">
      <c r="A2152"/>
      <c r="B2152"/>
    </row>
    <row r="2153" spans="1:2">
      <c r="A2153"/>
      <c r="B2153"/>
    </row>
    <row r="2154" spans="1:2">
      <c r="A2154"/>
      <c r="B2154"/>
    </row>
    <row r="2155" spans="1:2">
      <c r="A2155"/>
      <c r="B2155"/>
    </row>
    <row r="2156" spans="1:2">
      <c r="A2156"/>
      <c r="B2156"/>
    </row>
    <row r="2157" spans="1:2">
      <c r="A2157"/>
      <c r="B2157"/>
    </row>
    <row r="2158" spans="1:2">
      <c r="A2158"/>
      <c r="B2158"/>
    </row>
    <row r="2159" spans="1:2">
      <c r="A2159"/>
      <c r="B2159"/>
    </row>
    <row r="2160" spans="1:2">
      <c r="A2160"/>
      <c r="B2160"/>
    </row>
    <row r="2161" spans="1:2">
      <c r="A2161"/>
      <c r="B2161"/>
    </row>
    <row r="2162" spans="1:2">
      <c r="A2162"/>
      <c r="B2162"/>
    </row>
    <row r="2163" spans="1:2">
      <c r="A2163"/>
      <c r="B2163"/>
    </row>
    <row r="2164" spans="1:2">
      <c r="A2164"/>
      <c r="B2164"/>
    </row>
    <row r="2165" spans="1:2">
      <c r="A2165"/>
      <c r="B2165"/>
    </row>
    <row r="2166" spans="1:2">
      <c r="A2166"/>
      <c r="B2166"/>
    </row>
    <row r="2167" spans="1:2">
      <c r="A2167"/>
      <c r="B2167"/>
    </row>
    <row r="2168" spans="1:2">
      <c r="A2168"/>
      <c r="B2168"/>
    </row>
    <row r="2169" spans="1:2">
      <c r="A2169"/>
      <c r="B2169"/>
    </row>
    <row r="2170" spans="1:2">
      <c r="A2170"/>
      <c r="B2170"/>
    </row>
    <row r="2171" spans="1:2">
      <c r="A2171"/>
      <c r="B2171"/>
    </row>
    <row r="2172" spans="1:2">
      <c r="A2172"/>
      <c r="B2172"/>
    </row>
    <row r="2173" spans="1:2">
      <c r="A2173"/>
      <c r="B2173"/>
    </row>
    <row r="2174" spans="1:2">
      <c r="A2174"/>
      <c r="B2174"/>
    </row>
    <row r="2175" spans="1:2">
      <c r="A2175"/>
      <c r="B2175"/>
    </row>
    <row r="2176" spans="1:2">
      <c r="A2176"/>
      <c r="B2176"/>
    </row>
    <row r="2177" spans="1:2">
      <c r="A2177"/>
      <c r="B2177"/>
    </row>
    <row r="2178" spans="1:2">
      <c r="A2178"/>
      <c r="B2178"/>
    </row>
    <row r="2179" spans="1:2">
      <c r="A2179"/>
      <c r="B2179"/>
    </row>
    <row r="2180" spans="1:2">
      <c r="A2180"/>
      <c r="B2180"/>
    </row>
    <row r="2181" spans="1:2">
      <c r="A2181"/>
      <c r="B2181"/>
    </row>
    <row r="2182" spans="1:2">
      <c r="A2182"/>
      <c r="B2182"/>
    </row>
    <row r="2183" spans="1:2">
      <c r="A2183"/>
      <c r="B2183"/>
    </row>
    <row r="2184" spans="1:2">
      <c r="A2184"/>
      <c r="B2184"/>
    </row>
    <row r="2185" spans="1:2">
      <c r="A2185"/>
      <c r="B2185"/>
    </row>
    <row r="2186" spans="1:2">
      <c r="A2186"/>
      <c r="B2186"/>
    </row>
    <row r="2187" spans="1:2">
      <c r="A2187"/>
      <c r="B2187"/>
    </row>
    <row r="2188" spans="1:2">
      <c r="A2188"/>
      <c r="B2188"/>
    </row>
    <row r="2189" spans="1:2">
      <c r="A2189"/>
      <c r="B2189"/>
    </row>
    <row r="2190" spans="1:2">
      <c r="A2190"/>
      <c r="B2190"/>
    </row>
    <row r="2191" spans="1:2">
      <c r="A2191"/>
      <c r="B2191"/>
    </row>
    <row r="2192" spans="1:2">
      <c r="A2192"/>
      <c r="B2192"/>
    </row>
    <row r="2193" spans="1:2">
      <c r="A2193"/>
      <c r="B2193"/>
    </row>
    <row r="2194" spans="1:2">
      <c r="A2194"/>
      <c r="B2194"/>
    </row>
    <row r="2195" spans="1:2">
      <c r="A2195"/>
      <c r="B2195"/>
    </row>
    <row r="2196" spans="1:2">
      <c r="A2196"/>
      <c r="B2196"/>
    </row>
    <row r="2197" spans="1:2">
      <c r="A2197"/>
      <c r="B2197"/>
    </row>
    <row r="2198" spans="1:2">
      <c r="A2198"/>
      <c r="B2198"/>
    </row>
    <row r="2199" spans="1:2">
      <c r="A2199"/>
      <c r="B2199"/>
    </row>
    <row r="2200" spans="1:2">
      <c r="A2200"/>
      <c r="B2200"/>
    </row>
    <row r="2201" spans="1:2">
      <c r="A2201"/>
      <c r="B2201"/>
    </row>
    <row r="2202" spans="1:2">
      <c r="A2202"/>
      <c r="B2202"/>
    </row>
    <row r="2203" spans="1:2">
      <c r="A2203"/>
      <c r="B2203"/>
    </row>
    <row r="2204" spans="1:2">
      <c r="A2204"/>
      <c r="B2204"/>
    </row>
    <row r="2205" spans="1:2">
      <c r="A2205"/>
      <c r="B2205"/>
    </row>
    <row r="2206" spans="1:2">
      <c r="A2206"/>
      <c r="B2206"/>
    </row>
    <row r="2207" spans="1:2">
      <c r="A2207"/>
      <c r="B2207"/>
    </row>
    <row r="2208" spans="1:2">
      <c r="A2208"/>
      <c r="B2208"/>
    </row>
    <row r="2209" spans="1:2">
      <c r="A2209"/>
      <c r="B2209"/>
    </row>
    <row r="2210" spans="1:2">
      <c r="A2210"/>
      <c r="B2210"/>
    </row>
    <row r="2211" spans="1:2">
      <c r="A2211"/>
      <c r="B2211"/>
    </row>
    <row r="2212" spans="1:2">
      <c r="A2212"/>
      <c r="B2212"/>
    </row>
    <row r="2213" spans="1:2">
      <c r="A2213"/>
      <c r="B2213"/>
    </row>
    <row r="2214" spans="1:2">
      <c r="A2214"/>
      <c r="B2214"/>
    </row>
    <row r="2215" spans="1:2">
      <c r="A2215"/>
      <c r="B2215"/>
    </row>
    <row r="2216" spans="1:2">
      <c r="A2216"/>
      <c r="B2216"/>
    </row>
    <row r="2217" spans="1:2">
      <c r="A2217"/>
      <c r="B2217"/>
    </row>
    <row r="2218" spans="1:2">
      <c r="A2218"/>
      <c r="B2218"/>
    </row>
    <row r="2219" spans="1:2">
      <c r="A2219"/>
      <c r="B2219"/>
    </row>
    <row r="2220" spans="1:2">
      <c r="A2220"/>
      <c r="B2220"/>
    </row>
    <row r="2221" spans="1:2">
      <c r="A2221"/>
      <c r="B2221"/>
    </row>
    <row r="2222" spans="1:2">
      <c r="A2222"/>
      <c r="B2222"/>
    </row>
    <row r="2223" spans="1:2">
      <c r="A2223"/>
      <c r="B2223"/>
    </row>
    <row r="2224" spans="1:2">
      <c r="A2224"/>
      <c r="B2224"/>
    </row>
    <row r="2225" spans="1:2">
      <c r="A2225"/>
      <c r="B2225"/>
    </row>
    <row r="2226" spans="1:2">
      <c r="A2226"/>
      <c r="B2226"/>
    </row>
    <row r="2227" spans="1:2">
      <c r="A2227"/>
      <c r="B2227"/>
    </row>
    <row r="2228" spans="1:2">
      <c r="A2228"/>
      <c r="B2228"/>
    </row>
    <row r="2229" spans="1:2">
      <c r="A2229"/>
      <c r="B2229"/>
    </row>
    <row r="2230" spans="1:2">
      <c r="A2230"/>
      <c r="B2230"/>
    </row>
    <row r="2231" spans="1:2">
      <c r="A2231"/>
      <c r="B2231"/>
    </row>
    <row r="2232" spans="1:2">
      <c r="A2232"/>
      <c r="B2232"/>
    </row>
    <row r="2233" spans="1:2">
      <c r="A2233"/>
      <c r="B2233"/>
    </row>
    <row r="2234" spans="1:2">
      <c r="A2234"/>
      <c r="B2234"/>
    </row>
    <row r="2235" spans="1:2">
      <c r="A2235"/>
      <c r="B2235"/>
    </row>
    <row r="2236" spans="1:2">
      <c r="A2236"/>
      <c r="B2236"/>
    </row>
    <row r="2237" spans="1:2">
      <c r="A2237"/>
      <c r="B2237"/>
    </row>
    <row r="2238" spans="1:2">
      <c r="A2238"/>
      <c r="B2238"/>
    </row>
    <row r="2239" spans="1:2">
      <c r="A2239"/>
      <c r="B2239"/>
    </row>
    <row r="2240" spans="1:2">
      <c r="A2240"/>
      <c r="B2240"/>
    </row>
    <row r="2241" spans="1:2">
      <c r="A2241"/>
      <c r="B2241"/>
    </row>
    <row r="2242" spans="1:2">
      <c r="A2242"/>
      <c r="B2242"/>
    </row>
    <row r="2243" spans="1:2">
      <c r="A2243"/>
      <c r="B2243"/>
    </row>
    <row r="2244" spans="1:2">
      <c r="A2244"/>
      <c r="B2244"/>
    </row>
    <row r="2245" spans="1:2">
      <c r="A2245"/>
      <c r="B2245"/>
    </row>
    <row r="2246" spans="1:2">
      <c r="A2246"/>
      <c r="B2246"/>
    </row>
    <row r="2247" spans="1:2">
      <c r="A2247"/>
      <c r="B2247"/>
    </row>
    <row r="2248" spans="1:2">
      <c r="A2248"/>
      <c r="B2248"/>
    </row>
    <row r="2249" spans="1:2">
      <c r="A2249"/>
      <c r="B2249"/>
    </row>
    <row r="2250" spans="1:2">
      <c r="A2250"/>
      <c r="B2250"/>
    </row>
    <row r="2251" spans="1:2">
      <c r="A2251"/>
      <c r="B2251"/>
    </row>
    <row r="2252" spans="1:2">
      <c r="A2252"/>
      <c r="B2252"/>
    </row>
    <row r="2253" spans="1:2">
      <c r="A2253"/>
      <c r="B2253"/>
    </row>
    <row r="2254" spans="1:2">
      <c r="A2254"/>
      <c r="B2254"/>
    </row>
    <row r="2255" spans="1:2">
      <c r="A2255"/>
      <c r="B2255"/>
    </row>
    <row r="2256" spans="1:2">
      <c r="A2256"/>
      <c r="B2256"/>
    </row>
    <row r="2257" spans="1:2">
      <c r="A2257"/>
      <c r="B2257"/>
    </row>
    <row r="2258" spans="1:2">
      <c r="A2258"/>
      <c r="B2258"/>
    </row>
    <row r="2259" spans="1:2">
      <c r="A2259"/>
      <c r="B2259"/>
    </row>
    <row r="2260" spans="1:2">
      <c r="A2260"/>
      <c r="B2260"/>
    </row>
    <row r="2261" spans="1:2">
      <c r="A2261"/>
      <c r="B2261"/>
    </row>
    <row r="2262" spans="1:2">
      <c r="A2262"/>
      <c r="B2262"/>
    </row>
    <row r="2263" spans="1:2">
      <c r="A2263"/>
      <c r="B2263"/>
    </row>
    <row r="2264" spans="1:2">
      <c r="A2264"/>
      <c r="B2264"/>
    </row>
    <row r="2265" spans="1:2">
      <c r="A2265"/>
      <c r="B2265"/>
    </row>
    <row r="2266" spans="1:2">
      <c r="A2266"/>
      <c r="B2266"/>
    </row>
    <row r="2267" spans="1:2">
      <c r="A2267"/>
      <c r="B2267"/>
    </row>
    <row r="2268" spans="1:2">
      <c r="A2268"/>
      <c r="B2268"/>
    </row>
    <row r="2269" spans="1:2">
      <c r="A2269"/>
      <c r="B2269"/>
    </row>
    <row r="2270" spans="1:2">
      <c r="A2270"/>
      <c r="B2270"/>
    </row>
    <row r="2271" spans="1:2">
      <c r="A2271"/>
      <c r="B2271"/>
    </row>
    <row r="2272" spans="1:2">
      <c r="A2272"/>
      <c r="B2272"/>
    </row>
    <row r="2273" spans="1:2">
      <c r="A2273"/>
      <c r="B2273"/>
    </row>
    <row r="2274" spans="1:2">
      <c r="A2274"/>
      <c r="B2274"/>
    </row>
    <row r="2275" spans="1:2">
      <c r="A2275"/>
      <c r="B2275"/>
    </row>
    <row r="2276" spans="1:2">
      <c r="A2276"/>
      <c r="B2276"/>
    </row>
    <row r="2277" spans="1:2">
      <c r="A2277"/>
      <c r="B2277"/>
    </row>
    <row r="2278" spans="1:2">
      <c r="A2278"/>
      <c r="B2278"/>
    </row>
    <row r="2279" spans="1:2">
      <c r="A2279"/>
      <c r="B2279"/>
    </row>
    <row r="2280" spans="1:2">
      <c r="A2280"/>
      <c r="B2280"/>
    </row>
    <row r="2281" spans="1:2">
      <c r="A2281"/>
      <c r="B2281"/>
    </row>
    <row r="2282" spans="1:2">
      <c r="A2282"/>
      <c r="B2282"/>
    </row>
    <row r="2283" spans="1:2">
      <c r="A2283"/>
      <c r="B2283"/>
    </row>
    <row r="2284" spans="1:2">
      <c r="A2284"/>
      <c r="B2284"/>
    </row>
    <row r="2285" spans="1:2">
      <c r="A2285"/>
      <c r="B2285"/>
    </row>
    <row r="2286" spans="1:2">
      <c r="A2286"/>
      <c r="B2286"/>
    </row>
    <row r="2287" spans="1:2">
      <c r="A2287"/>
      <c r="B2287"/>
    </row>
    <row r="2288" spans="1:2">
      <c r="A2288"/>
      <c r="B2288"/>
    </row>
    <row r="2289" spans="1:2">
      <c r="A2289"/>
      <c r="B2289"/>
    </row>
    <row r="2290" spans="1:2">
      <c r="A2290"/>
      <c r="B2290"/>
    </row>
    <row r="2291" spans="1:2">
      <c r="A2291"/>
      <c r="B2291"/>
    </row>
    <row r="2292" spans="1:2">
      <c r="A2292"/>
      <c r="B2292"/>
    </row>
    <row r="2293" spans="1:2">
      <c r="A2293"/>
      <c r="B2293"/>
    </row>
    <row r="2294" spans="1:2">
      <c r="A2294"/>
      <c r="B2294"/>
    </row>
    <row r="2295" spans="1:2">
      <c r="A2295"/>
      <c r="B2295"/>
    </row>
    <row r="2296" spans="1:2">
      <c r="A2296"/>
      <c r="B2296"/>
    </row>
    <row r="2297" spans="1:2">
      <c r="A2297"/>
      <c r="B2297"/>
    </row>
    <row r="2298" spans="1:2">
      <c r="A2298"/>
      <c r="B2298"/>
    </row>
    <row r="2299" spans="1:2">
      <c r="A2299"/>
      <c r="B2299"/>
    </row>
    <row r="2300" spans="1:2">
      <c r="A2300"/>
      <c r="B2300"/>
    </row>
    <row r="2301" spans="1:2">
      <c r="A2301"/>
      <c r="B2301"/>
    </row>
    <row r="2302" spans="1:2">
      <c r="A2302"/>
      <c r="B2302"/>
    </row>
    <row r="2303" spans="1:2">
      <c r="A2303"/>
      <c r="B2303"/>
    </row>
    <row r="2304" spans="1:2">
      <c r="A2304"/>
      <c r="B2304"/>
    </row>
    <row r="2305" spans="1:2">
      <c r="A2305"/>
      <c r="B2305"/>
    </row>
    <row r="2306" spans="1:2">
      <c r="A2306"/>
      <c r="B2306"/>
    </row>
    <row r="2307" spans="1:2">
      <c r="A2307"/>
      <c r="B2307"/>
    </row>
    <row r="2308" spans="1:2">
      <c r="A2308"/>
      <c r="B2308"/>
    </row>
    <row r="2309" spans="1:2">
      <c r="A2309"/>
      <c r="B2309"/>
    </row>
    <row r="2310" spans="1:2">
      <c r="A2310"/>
      <c r="B2310"/>
    </row>
    <row r="2311" spans="1:2">
      <c r="A2311"/>
      <c r="B2311"/>
    </row>
    <row r="2312" spans="1:2">
      <c r="A2312"/>
      <c r="B2312"/>
    </row>
    <row r="2313" spans="1:2">
      <c r="A2313"/>
      <c r="B2313"/>
    </row>
    <row r="2314" spans="1:2">
      <c r="A2314"/>
      <c r="B2314"/>
    </row>
    <row r="2315" spans="1:2">
      <c r="A2315"/>
      <c r="B2315"/>
    </row>
    <row r="2316" spans="1:2">
      <c r="A2316"/>
      <c r="B2316"/>
    </row>
    <row r="2317" spans="1:2">
      <c r="A2317"/>
      <c r="B2317"/>
    </row>
    <row r="2318" spans="1:2">
      <c r="A2318"/>
      <c r="B2318"/>
    </row>
    <row r="2319" spans="1:2">
      <c r="A2319"/>
      <c r="B2319"/>
    </row>
    <row r="2320" spans="1:2">
      <c r="A2320"/>
      <c r="B2320"/>
    </row>
    <row r="2321" spans="1:2">
      <c r="A2321"/>
      <c r="B2321"/>
    </row>
    <row r="2322" spans="1:2">
      <c r="A2322"/>
      <c r="B2322"/>
    </row>
    <row r="2323" spans="1:2">
      <c r="A2323"/>
      <c r="B2323"/>
    </row>
    <row r="2324" spans="1:2">
      <c r="A2324"/>
      <c r="B2324"/>
    </row>
    <row r="2325" spans="1:2">
      <c r="A2325"/>
      <c r="B2325"/>
    </row>
    <row r="2326" spans="1:2">
      <c r="A2326"/>
      <c r="B2326"/>
    </row>
    <row r="2327" spans="1:2">
      <c r="A2327"/>
      <c r="B2327"/>
    </row>
    <row r="2328" spans="1:2">
      <c r="A2328"/>
      <c r="B2328"/>
    </row>
    <row r="2329" spans="1:2">
      <c r="A2329"/>
      <c r="B2329"/>
    </row>
    <row r="2330" spans="1:2">
      <c r="A2330"/>
      <c r="B2330"/>
    </row>
    <row r="2331" spans="1:2">
      <c r="A2331"/>
      <c r="B2331"/>
    </row>
    <row r="2332" spans="1:2">
      <c r="A2332"/>
      <c r="B2332"/>
    </row>
    <row r="2333" spans="1:2">
      <c r="A2333"/>
      <c r="B2333"/>
    </row>
    <row r="2334" spans="1:2">
      <c r="A2334"/>
      <c r="B2334"/>
    </row>
    <row r="2335" spans="1:2">
      <c r="A2335"/>
      <c r="B2335"/>
    </row>
    <row r="2336" spans="1:2">
      <c r="A2336"/>
      <c r="B2336"/>
    </row>
    <row r="2337" spans="1:2">
      <c r="A2337"/>
      <c r="B2337"/>
    </row>
    <row r="2338" spans="1:2">
      <c r="A2338"/>
      <c r="B2338"/>
    </row>
    <row r="2339" spans="1:2">
      <c r="A2339"/>
      <c r="B2339"/>
    </row>
    <row r="2340" spans="1:2">
      <c r="A2340"/>
      <c r="B2340"/>
    </row>
    <row r="2341" spans="1:2">
      <c r="A2341"/>
      <c r="B2341"/>
    </row>
    <row r="2342" spans="1:2">
      <c r="A2342"/>
      <c r="B2342"/>
    </row>
    <row r="2343" spans="1:2">
      <c r="A2343"/>
      <c r="B2343"/>
    </row>
    <row r="2344" spans="1:2">
      <c r="A2344"/>
      <c r="B2344"/>
    </row>
    <row r="2345" spans="1:2">
      <c r="A2345"/>
      <c r="B2345"/>
    </row>
    <row r="2346" spans="1:2">
      <c r="A2346"/>
      <c r="B2346"/>
    </row>
    <row r="2347" spans="1:2">
      <c r="A2347"/>
      <c r="B2347"/>
    </row>
    <row r="2348" spans="1:2">
      <c r="A2348"/>
      <c r="B2348"/>
    </row>
    <row r="2349" spans="1:2">
      <c r="A2349"/>
      <c r="B2349"/>
    </row>
    <row r="2350" spans="1:2">
      <c r="A2350"/>
      <c r="B2350"/>
    </row>
    <row r="2351" spans="1:2">
      <c r="A2351"/>
      <c r="B2351"/>
    </row>
    <row r="2352" spans="1:2">
      <c r="A2352"/>
      <c r="B2352"/>
    </row>
    <row r="2353" spans="1:2">
      <c r="A2353"/>
      <c r="B2353"/>
    </row>
    <row r="2354" spans="1:2">
      <c r="A2354"/>
      <c r="B2354"/>
    </row>
    <row r="2355" spans="1:2">
      <c r="A2355"/>
      <c r="B2355"/>
    </row>
    <row r="2356" spans="1:2">
      <c r="A2356"/>
      <c r="B2356"/>
    </row>
  </sheetData>
  <dataConsolidate/>
  <dataValidations count="2">
    <dataValidation allowBlank="1" showInputMessage="1" showErrorMessage="1" promptTitle="Vertex 1 Name" prompt="Enter the name of the edge's first vertex." sqref="A3:A63"/>
    <dataValidation allowBlank="1" showInputMessage="1" showErrorMessage="1" promptTitle="Vertex 2 Name" prompt="Enter the name of the edge's second vertex." sqref="B3:B63"/>
  </dataValidations>
  <hyperlinks>
    <hyperlink ref="J4" r:id="rId1" location="!/cryptovangogh21/status/1525956599696838665"/>
    <hyperlink ref="J3" r:id="rId2" location="!/arobiansyar/status/1525956598887112704"/>
    <hyperlink ref="J5" r:id="rId3" location="!/jb3trading/status/1525956602251165696"/>
    <hyperlink ref="J6" r:id="rId4" location="!/ndcryptoguy/status/1525956609272213504"/>
    <hyperlink ref="J7" r:id="rId5" location="!/mh4ckluckyw1n_/status/1525956610774171648"/>
    <hyperlink ref="J9" r:id="rId6" location="!/sardoniccanuck/status/1525956614594904067"/>
    <hyperlink ref="J10" r:id="rId7" location="!/sardoniccanuck/status/1525956614594904067"/>
    <hyperlink ref="J8" r:id="rId8" location="!/mh4ckluckyw1n_/status/1525956610774171648"/>
    <hyperlink ref="J11" r:id="rId9" location="!/kelly33361/status/1525956620219719680"/>
    <hyperlink ref="J12" r:id="rId10" location="!/khalidyoussef99/status/1525956620576079872"/>
    <hyperlink ref="J13" r:id="rId11" location="!/asifkhan3939/status/1525956625776918531"/>
    <hyperlink ref="F14" r:id="rId12"/>
    <hyperlink ref="F15" r:id="rId13"/>
    <hyperlink ref="J14" r:id="rId14" location="!/sadikturkk/status/1525956627714785280"/>
    <hyperlink ref="J15" r:id="rId15" location="!/the_sicarii/status/1525956633196625925"/>
    <hyperlink ref="J16" r:id="rId16" location="!/soulexisthex/status/1525956637684473856"/>
    <hyperlink ref="F17" r:id="rId17"/>
    <hyperlink ref="J17" r:id="rId18" location="!/estaeslaqueva1/status/1525956647264346114"/>
    <hyperlink ref="J18" r:id="rId19" location="!/iommi77/status/1525956649311436800"/>
    <hyperlink ref="J19" r:id="rId20" location="!/mbozkurtramo/status/1525956636380127239"/>
    <hyperlink ref="J20" r:id="rId21" location="!/mbozkurtramo/status/1525956676846854144"/>
    <hyperlink ref="J21" r:id="rId22" location="!/mbozkurtramo/status/1525956676846854144"/>
    <hyperlink ref="F23" r:id="rId23"/>
    <hyperlink ref="J22" r:id="rId24" location="!/newsmundo24/status/1525956690218299395"/>
    <hyperlink ref="J23" r:id="rId25" location="!/fr_tradingview/status/1525956690889220098"/>
    <hyperlink ref="F24" r:id="rId26"/>
    <hyperlink ref="J24" r:id="rId27" location="!/it_tradingview/status/1525956694483689474"/>
    <hyperlink ref="J25" r:id="rId28" location="!/seubitcoin/status/1525956694542413824"/>
    <hyperlink ref="J26" r:id="rId29" location="!/denisaimon/status/1525956695540879362"/>
    <hyperlink ref="F27" r:id="rId30"/>
    <hyperlink ref="F28" r:id="rId31"/>
    <hyperlink ref="F29" r:id="rId32"/>
    <hyperlink ref="F30" r:id="rId33"/>
    <hyperlink ref="F31" r:id="rId34"/>
    <hyperlink ref="J27" r:id="rId35" location="!/dovizyorum/status/1525956698678124544"/>
    <hyperlink ref="J28" r:id="rId36" location="!/capital15c/status/1525956698887884800"/>
    <hyperlink ref="J29" r:id="rId37" location="!/capital15c/status/1525956698887884800"/>
    <hyperlink ref="J30" r:id="rId38" location="!/capital15c/status/1525956698887884800"/>
    <hyperlink ref="J31" r:id="rId39" location="!/capital15c/status/1525956698887884800"/>
    <hyperlink ref="J32" r:id="rId40" location="!/0xblock0/status/1525956700813275136"/>
    <hyperlink ref="J33" r:id="rId41" location="!/zoexwin/status/1525956703774052352"/>
    <hyperlink ref="F35" r:id="rId42"/>
    <hyperlink ref="F43" r:id="rId43"/>
    <hyperlink ref="F44" r:id="rId44"/>
    <hyperlink ref="F45" r:id="rId45"/>
    <hyperlink ref="J34" r:id="rId46" location="!/yellowqewtip/status/1525956721285468162"/>
    <hyperlink ref="J35" r:id="rId47" location="!/ililic/status/1525956723416121346"/>
    <hyperlink ref="J36" r:id="rId48" location="!/gh2o/status/1525956723726381056"/>
    <hyperlink ref="J37" r:id="rId49" location="!/jayd410/status/1525956723734872065"/>
    <hyperlink ref="J38" r:id="rId50" location="!/fatihya98748820/status/1525956706055888896"/>
    <hyperlink ref="J39" r:id="rId51" location="!/fatihya98748820/status/1525956723781115906"/>
    <hyperlink ref="J40" r:id="rId52" location="!/fatihya98748820/status/1525956685709328384"/>
    <hyperlink ref="J41" r:id="rId53" location="!/fatihya98748820/status/1525956706055888896"/>
    <hyperlink ref="J42" r:id="rId54" location="!/fatihya98748820/status/1525956723781115906"/>
    <hyperlink ref="J43" r:id="rId55" location="!/faketakedump/status/1525956727933284352"/>
    <hyperlink ref="J44" r:id="rId56" location="!/netzerocapital/status/1525956728386371586"/>
    <hyperlink ref="J45" r:id="rId57" location="!/poriotglobal/status/1525956728398938112"/>
    <hyperlink ref="J46" r:id="rId58" location="!/alexandre_lores/status/1525956729502056448"/>
    <hyperlink ref="J47" r:id="rId59" location="!/alexandre_lores/status/1525956729502056448"/>
    <hyperlink ref="J48" r:id="rId60" location="!/mbozkurtramo/status/1525956676846854144"/>
    <hyperlink ref="J49" r:id="rId61" location="!/mbozkurtramo/status/1525956676846854144"/>
    <hyperlink ref="J50" r:id="rId62" location="!/w1n_glory/status/1525956683134308352"/>
    <hyperlink ref="J51" r:id="rId63" location="!/carreasantiago/status/1525956893054799873"/>
    <hyperlink ref="J52" r:id="rId64" location="!/parallel_struct/status/1525956894535299072"/>
    <hyperlink ref="J53" r:id="rId65" location="!/burcuizmir0/status/1525956888755847168"/>
    <hyperlink ref="J54" r:id="rId66" location="!/misshokibanget/status/1525956847634882560"/>
    <hyperlink ref="J55" r:id="rId67" location="!/ryzhov_alexey/status/1525956845231190016"/>
    <hyperlink ref="F56" r:id="rId68"/>
    <hyperlink ref="J56" r:id="rId69" location="!/filmtavsiye34/status/1525956842085658624"/>
    <hyperlink ref="F57" r:id="rId70"/>
    <hyperlink ref="J57" r:id="rId71" location="!/luciassnchez_/status/1525956841041145856"/>
    <hyperlink ref="F58" r:id="rId72"/>
    <hyperlink ref="J58" r:id="rId73" location="!/luciassnchez_/status/1525956841041145856"/>
    <hyperlink ref="F59" r:id="rId74"/>
    <hyperlink ref="J59" r:id="rId75" location="!/connnft/status/1525956816458358785"/>
    <hyperlink ref="F60" r:id="rId76"/>
    <hyperlink ref="F61" r:id="rId77"/>
    <hyperlink ref="F62" r:id="rId78"/>
    <hyperlink ref="F63" r:id="rId79"/>
    <hyperlink ref="J60" r:id="rId80" location="!/cryptodonkey411/status/1525956807994253313"/>
    <hyperlink ref="J61" r:id="rId81" location="!/cryptodonkey411/status/1525956807994253313"/>
    <hyperlink ref="J62" r:id="rId82" location="!/cryptodonkey411/status/1525956807994253313"/>
    <hyperlink ref="J63" r:id="rId83" location="!/cryptodonkey411/status/1525956807994253313"/>
  </hyperlinks>
  <pageMargins left="0.7" right="0.7" top="0.75" bottom="0.75" header="0.3" footer="0.3"/>
  <pageSetup orientation="portrait" verticalDpi="0" r:id="rId84"/>
  <legacyDrawing r:id="rId85"/>
  <tableParts count="1">
    <tablePart r:id="rId86"/>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U1882"/>
  <sheetViews>
    <sheetView workbookViewId="0">
      <pane xSplit="1" ySplit="2" topLeftCell="B3" activePane="bottomRight" state="frozen"/>
      <selection pane="topRight" activeCell="B1" sqref="B1"/>
      <selection pane="bottomLeft" activeCell="A3" sqref="A3"/>
      <selection pane="bottomRight" activeCell="A2" sqref="A2:AD2"/>
    </sheetView>
  </sheetViews>
  <sheetFormatPr defaultRowHeight="14.4"/>
  <cols>
    <col min="1" max="1" width="9.109375" style="1"/>
    <col min="2" max="2" width="7.88671875" customWidth="1"/>
    <col min="3" max="3" width="8.5546875" customWidth="1"/>
    <col min="4" max="4" width="6.6640625" customWidth="1"/>
    <col min="5" max="5" width="9.88671875" customWidth="1"/>
    <col min="6" max="6" width="7.6640625" customWidth="1"/>
    <col min="7" max="7" width="11" customWidth="1"/>
    <col min="8" max="8" width="8.5546875" customWidth="1"/>
    <col min="9" max="9" width="9.6640625" customWidth="1"/>
    <col min="10" max="10" width="10.5546875" style="3" customWidth="1"/>
    <col min="11" max="11" width="9.109375" customWidth="1"/>
    <col min="12" max="12" width="9.109375" hidden="1" customWidth="1"/>
    <col min="13" max="14" width="4.33203125" hidden="1" customWidth="1"/>
    <col min="15" max="15" width="10.33203125" hidden="1" customWidth="1"/>
    <col min="16" max="16" width="6.44140625" hidden="1" customWidth="1"/>
    <col min="17" max="17" width="8.33203125" hidden="1" customWidth="1"/>
    <col min="18" max="18" width="9.5546875" hidden="1" customWidth="1"/>
    <col min="19" max="19" width="9.33203125" hidden="1" customWidth="1"/>
    <col min="20" max="20" width="9.5546875" hidden="1" customWidth="1"/>
    <col min="21" max="23" width="14.33203125" hidden="1" customWidth="1"/>
    <col min="24" max="24" width="11.88671875" hidden="1" customWidth="1"/>
    <col min="25" max="25" width="14.44140625" hidden="1" customWidth="1"/>
    <col min="26" max="26" width="18.33203125" hidden="1" customWidth="1"/>
    <col min="27" max="27" width="5" style="3" hidden="1" customWidth="1"/>
    <col min="28" max="28" width="16" style="3" hidden="1" customWidth="1"/>
    <col min="29" max="29" width="16" style="6" bestFit="1" customWidth="1"/>
    <col min="30" max="30" width="10.6640625" style="2" bestFit="1" customWidth="1"/>
    <col min="31" max="31" width="11.109375" style="3" bestFit="1" customWidth="1"/>
    <col min="32" max="32" width="9.109375" style="3" bestFit="1" customWidth="1"/>
    <col min="33" max="33" width="10.6640625" style="3" bestFit="1" customWidth="1"/>
    <col min="34" max="34" width="16.6640625" style="3" bestFit="1" customWidth="1"/>
    <col min="35" max="35" width="9.88671875" bestFit="1" customWidth="1"/>
    <col min="36" max="36" width="10.33203125" bestFit="1" customWidth="1"/>
    <col min="37" max="37" width="7" bestFit="1" customWidth="1"/>
    <col min="38" max="38" width="7.6640625" bestFit="1" customWidth="1"/>
    <col min="39" max="39" width="15.33203125" bestFit="1" customWidth="1"/>
    <col min="40" max="41" width="15" bestFit="1" customWidth="1"/>
    <col min="42" max="42" width="14.21875" bestFit="1" customWidth="1"/>
  </cols>
  <sheetData>
    <row r="1" spans="1:47">
      <c r="B1" s="23" t="s">
        <v>38</v>
      </c>
      <c r="C1" s="17"/>
      <c r="D1" s="17"/>
      <c r="E1" s="17"/>
      <c r="F1" s="17"/>
      <c r="G1" s="17"/>
      <c r="H1" s="25" t="s">
        <v>42</v>
      </c>
      <c r="I1" s="24"/>
      <c r="J1" s="24"/>
      <c r="K1" s="24"/>
      <c r="L1" s="27" t="s">
        <v>43</v>
      </c>
      <c r="M1" s="26"/>
      <c r="N1" s="26"/>
      <c r="O1" s="26"/>
      <c r="P1" s="26"/>
      <c r="Q1" s="26"/>
      <c r="R1" s="22" t="s">
        <v>41</v>
      </c>
      <c r="S1" s="19"/>
      <c r="T1" s="20"/>
      <c r="U1" s="21"/>
      <c r="V1" s="19"/>
      <c r="W1" s="19"/>
      <c r="X1" s="19"/>
      <c r="Y1" s="19"/>
      <c r="Z1" s="19"/>
      <c r="AA1" s="28" t="s">
        <v>39</v>
      </c>
      <c r="AB1" s="18"/>
      <c r="AC1" s="29" t="s">
        <v>40</v>
      </c>
      <c r="AD1"/>
      <c r="AE1"/>
      <c r="AF1"/>
      <c r="AG1"/>
      <c r="AH1"/>
    </row>
    <row r="2" spans="1:47" ht="30" customHeight="1">
      <c r="A2" s="11" t="s">
        <v>4</v>
      </c>
      <c r="B2" s="8" t="s">
        <v>2</v>
      </c>
      <c r="C2" s="8" t="s">
        <v>7</v>
      </c>
      <c r="D2" s="9" t="s">
        <v>44</v>
      </c>
      <c r="E2" s="10" t="s">
        <v>3</v>
      </c>
      <c r="F2" s="8" t="s">
        <v>47</v>
      </c>
      <c r="G2" s="8" t="s">
        <v>10</v>
      </c>
      <c r="H2" s="8" t="s">
        <v>45</v>
      </c>
      <c r="I2" s="8" t="s">
        <v>46</v>
      </c>
      <c r="J2" s="8" t="s">
        <v>76</v>
      </c>
      <c r="K2" s="8" t="s">
        <v>9</v>
      </c>
      <c r="L2" s="8" t="s">
        <v>26</v>
      </c>
      <c r="M2" s="8" t="s">
        <v>14</v>
      </c>
      <c r="N2" s="8" t="s">
        <v>15</v>
      </c>
      <c r="O2" s="8" t="s">
        <v>12</v>
      </c>
      <c r="P2" s="8" t="s">
        <v>27</v>
      </c>
      <c r="Q2" s="8" t="s">
        <v>28</v>
      </c>
      <c r="R2" s="13" t="s">
        <v>30</v>
      </c>
      <c r="S2" s="13" t="s">
        <v>31</v>
      </c>
      <c r="T2" s="13" t="s">
        <v>32</v>
      </c>
      <c r="U2" s="13" t="s">
        <v>33</v>
      </c>
      <c r="V2" s="13" t="s">
        <v>34</v>
      </c>
      <c r="W2" s="13" t="s">
        <v>35</v>
      </c>
      <c r="X2" s="13" t="s">
        <v>135</v>
      </c>
      <c r="Y2" s="13" t="s">
        <v>36</v>
      </c>
      <c r="Z2" s="13" t="s">
        <v>165</v>
      </c>
      <c r="AA2" s="11" t="s">
        <v>11</v>
      </c>
      <c r="AB2" s="11" t="s">
        <v>37</v>
      </c>
      <c r="AC2" s="8" t="s">
        <v>25</v>
      </c>
      <c r="AD2" s="13" t="s">
        <v>185</v>
      </c>
      <c r="AE2" s="13" t="s">
        <v>186</v>
      </c>
      <c r="AF2" s="13" t="s">
        <v>187</v>
      </c>
      <c r="AG2" s="13" t="s">
        <v>188</v>
      </c>
      <c r="AH2" s="13" t="s">
        <v>189</v>
      </c>
      <c r="AI2" s="13" t="s">
        <v>190</v>
      </c>
      <c r="AJ2" s="13" t="s">
        <v>191</v>
      </c>
      <c r="AK2" s="13" t="s">
        <v>192</v>
      </c>
      <c r="AL2" s="13" t="s">
        <v>193</v>
      </c>
      <c r="AM2" s="13" t="s">
        <v>194</v>
      </c>
      <c r="AN2" s="13" t="s">
        <v>195</v>
      </c>
      <c r="AO2" s="13" t="s">
        <v>196</v>
      </c>
      <c r="AP2" s="13" t="s">
        <v>197</v>
      </c>
      <c r="AQ2" s="3"/>
      <c r="AR2" s="3"/>
    </row>
    <row r="3" spans="1:47" ht="15" customHeight="1">
      <c r="A3" s="63" t="s">
        <v>201</v>
      </c>
      <c r="B3" s="75"/>
      <c r="C3" s="75"/>
      <c r="D3" s="76"/>
      <c r="E3" s="77"/>
      <c r="F3" s="73" t="s">
        <v>215</v>
      </c>
      <c r="G3" s="75"/>
      <c r="H3" s="74"/>
      <c r="I3" s="78"/>
      <c r="J3" s="78"/>
      <c r="K3" s="74" t="s">
        <v>223</v>
      </c>
      <c r="L3" s="79"/>
      <c r="M3" s="80"/>
      <c r="N3" s="80"/>
      <c r="O3" s="81"/>
      <c r="P3" s="82"/>
      <c r="Q3" s="82"/>
      <c r="R3" s="48"/>
      <c r="S3" s="48"/>
      <c r="T3" s="48"/>
      <c r="U3" s="48"/>
      <c r="V3" s="49"/>
      <c r="W3" s="49"/>
      <c r="X3" s="50"/>
      <c r="Y3" s="49"/>
      <c r="Z3" s="49"/>
      <c r="AA3" s="83"/>
      <c r="AB3" s="83"/>
      <c r="AC3" s="84"/>
      <c r="AD3" s="64">
        <v>1174</v>
      </c>
      <c r="AE3" s="64">
        <v>791</v>
      </c>
      <c r="AF3" s="64">
        <v>202747</v>
      </c>
      <c r="AG3" s="64">
        <v>10755</v>
      </c>
      <c r="AH3" s="64"/>
      <c r="AI3" s="64" t="s">
        <v>205</v>
      </c>
      <c r="AJ3" s="64" t="s">
        <v>209</v>
      </c>
      <c r="AK3" s="69" t="s">
        <v>212</v>
      </c>
      <c r="AL3" s="64"/>
      <c r="AM3" s="66">
        <v>39752.667349537034</v>
      </c>
      <c r="AN3" s="64" t="s">
        <v>198</v>
      </c>
      <c r="AO3" s="69" t="s">
        <v>219</v>
      </c>
      <c r="AP3" s="64" t="s">
        <v>65</v>
      </c>
      <c r="AQ3" s="3"/>
      <c r="AR3" s="3"/>
    </row>
    <row r="4" spans="1:47">
      <c r="A4" s="63" t="s">
        <v>203</v>
      </c>
      <c r="B4" s="75"/>
      <c r="C4" s="75"/>
      <c r="D4" s="76"/>
      <c r="E4" s="85"/>
      <c r="F4" s="73" t="s">
        <v>216</v>
      </c>
      <c r="G4" s="86"/>
      <c r="H4" s="74"/>
      <c r="I4" s="78"/>
      <c r="J4" s="87"/>
      <c r="K4" s="74" t="s">
        <v>224</v>
      </c>
      <c r="L4" s="88"/>
      <c r="M4" s="80"/>
      <c r="N4" s="80"/>
      <c r="O4" s="81"/>
      <c r="P4" s="82"/>
      <c r="Q4" s="82"/>
      <c r="R4" s="72"/>
      <c r="S4" s="72"/>
      <c r="T4" s="72"/>
      <c r="U4" s="72"/>
      <c r="V4" s="50"/>
      <c r="W4" s="50"/>
      <c r="X4" s="50"/>
      <c r="Y4" s="50"/>
      <c r="Z4" s="49"/>
      <c r="AA4" s="83"/>
      <c r="AB4" s="83"/>
      <c r="AC4" s="84"/>
      <c r="AD4" s="65">
        <v>2545</v>
      </c>
      <c r="AE4" s="65">
        <v>4392290</v>
      </c>
      <c r="AF4" s="65">
        <v>16077</v>
      </c>
      <c r="AG4" s="65">
        <v>1643</v>
      </c>
      <c r="AH4" s="65"/>
      <c r="AI4" s="65" t="s">
        <v>206</v>
      </c>
      <c r="AJ4" s="65" t="s">
        <v>210</v>
      </c>
      <c r="AK4" s="68" t="s">
        <v>213</v>
      </c>
      <c r="AL4" s="65"/>
      <c r="AM4" s="67">
        <v>39666.129930555559</v>
      </c>
      <c r="AN4" s="65" t="s">
        <v>198</v>
      </c>
      <c r="AO4" s="68" t="s">
        <v>220</v>
      </c>
      <c r="AP4" s="65" t="s">
        <v>64</v>
      </c>
      <c r="AQ4" s="2"/>
      <c r="AR4" s="3"/>
      <c r="AS4" s="3"/>
      <c r="AT4" s="3"/>
      <c r="AU4" s="3"/>
    </row>
    <row r="5" spans="1:47">
      <c r="A5" s="63" t="s">
        <v>202</v>
      </c>
      <c r="B5" s="75"/>
      <c r="C5" s="75"/>
      <c r="D5" s="76"/>
      <c r="E5" s="85"/>
      <c r="F5" s="73" t="s">
        <v>217</v>
      </c>
      <c r="G5" s="86"/>
      <c r="H5" s="74"/>
      <c r="I5" s="78"/>
      <c r="J5" s="87"/>
      <c r="K5" s="74" t="s">
        <v>225</v>
      </c>
      <c r="L5" s="88"/>
      <c r="M5" s="80"/>
      <c r="N5" s="80"/>
      <c r="O5" s="81"/>
      <c r="P5" s="82"/>
      <c r="Q5" s="82"/>
      <c r="R5" s="72"/>
      <c r="S5" s="72"/>
      <c r="T5" s="72"/>
      <c r="U5" s="72"/>
      <c r="V5" s="50"/>
      <c r="W5" s="50"/>
      <c r="X5" s="50"/>
      <c r="Y5" s="50"/>
      <c r="Z5" s="49"/>
      <c r="AA5" s="83"/>
      <c r="AB5" s="83"/>
      <c r="AC5" s="84"/>
      <c r="AD5" s="65">
        <v>1198</v>
      </c>
      <c r="AE5" s="65">
        <v>200</v>
      </c>
      <c r="AF5" s="65">
        <v>104060</v>
      </c>
      <c r="AG5" s="65">
        <v>100446</v>
      </c>
      <c r="AH5" s="65"/>
      <c r="AI5" s="65" t="s">
        <v>207</v>
      </c>
      <c r="AJ5" s="65"/>
      <c r="AK5" s="65"/>
      <c r="AL5" s="65"/>
      <c r="AM5" s="67">
        <v>40575.42695601852</v>
      </c>
      <c r="AN5" s="65" t="s">
        <v>198</v>
      </c>
      <c r="AO5" s="68" t="s">
        <v>221</v>
      </c>
      <c r="AP5" s="65" t="s">
        <v>65</v>
      </c>
      <c r="AQ5" s="2"/>
      <c r="AR5" s="3"/>
      <c r="AS5" s="3"/>
      <c r="AT5" s="3"/>
      <c r="AU5" s="3"/>
    </row>
    <row r="6" spans="1:47">
      <c r="A6" s="63" t="s">
        <v>204</v>
      </c>
      <c r="B6" s="75"/>
      <c r="C6" s="75"/>
      <c r="D6" s="76"/>
      <c r="E6" s="85"/>
      <c r="F6" s="73" t="s">
        <v>218</v>
      </c>
      <c r="G6" s="86"/>
      <c r="H6" s="74"/>
      <c r="I6" s="78"/>
      <c r="J6" s="87"/>
      <c r="K6" s="74" t="s">
        <v>226</v>
      </c>
      <c r="L6" s="88"/>
      <c r="M6" s="80"/>
      <c r="N6" s="80"/>
      <c r="O6" s="81"/>
      <c r="P6" s="82"/>
      <c r="Q6" s="82"/>
      <c r="R6" s="72"/>
      <c r="S6" s="72"/>
      <c r="T6" s="72"/>
      <c r="U6" s="72"/>
      <c r="V6" s="50"/>
      <c r="W6" s="50"/>
      <c r="X6" s="50"/>
      <c r="Y6" s="50"/>
      <c r="Z6" s="49"/>
      <c r="AA6" s="83"/>
      <c r="AB6" s="83"/>
      <c r="AC6" s="84"/>
      <c r="AD6" s="65">
        <v>944</v>
      </c>
      <c r="AE6" s="65">
        <v>1783988</v>
      </c>
      <c r="AF6" s="65">
        <v>129641</v>
      </c>
      <c r="AG6" s="65">
        <v>118307</v>
      </c>
      <c r="AH6" s="65"/>
      <c r="AI6" s="65" t="s">
        <v>208</v>
      </c>
      <c r="AJ6" s="65" t="s">
        <v>211</v>
      </c>
      <c r="AK6" s="68" t="s">
        <v>214</v>
      </c>
      <c r="AL6" s="65"/>
      <c r="AM6" s="67">
        <v>41057.563449074078</v>
      </c>
      <c r="AN6" s="65" t="s">
        <v>198</v>
      </c>
      <c r="AO6" s="68" t="s">
        <v>222</v>
      </c>
      <c r="AP6" s="65" t="s">
        <v>64</v>
      </c>
      <c r="AQ6" s="2"/>
      <c r="AR6" s="3"/>
      <c r="AS6" s="3"/>
      <c r="AT6" s="3"/>
      <c r="AU6" s="3"/>
    </row>
    <row r="7" spans="1:47">
      <c r="A7"/>
      <c r="J7"/>
      <c r="AA7"/>
      <c r="AB7"/>
      <c r="AC7"/>
      <c r="AD7"/>
      <c r="AE7"/>
      <c r="AF7"/>
      <c r="AG7"/>
      <c r="AH7"/>
      <c r="AQ7" s="2"/>
      <c r="AR7" s="3"/>
      <c r="AS7" s="3"/>
      <c r="AT7" s="3"/>
      <c r="AU7" s="3"/>
    </row>
    <row r="8" spans="1:47">
      <c r="A8"/>
      <c r="J8"/>
      <c r="AA8"/>
      <c r="AB8"/>
      <c r="AC8"/>
      <c r="AD8"/>
      <c r="AE8"/>
      <c r="AF8"/>
      <c r="AG8"/>
      <c r="AH8"/>
      <c r="AQ8" s="2"/>
      <c r="AR8" s="3"/>
      <c r="AS8" s="3"/>
      <c r="AT8" s="3"/>
      <c r="AU8" s="3"/>
    </row>
    <row r="9" spans="1:47">
      <c r="A9"/>
      <c r="J9"/>
      <c r="AA9"/>
      <c r="AB9"/>
      <c r="AC9"/>
      <c r="AD9"/>
      <c r="AE9"/>
      <c r="AF9"/>
      <c r="AG9"/>
      <c r="AH9"/>
      <c r="AQ9" s="2"/>
      <c r="AR9" s="3"/>
      <c r="AS9" s="3"/>
      <c r="AT9" s="3"/>
      <c r="AU9" s="3"/>
    </row>
    <row r="10" spans="1:47">
      <c r="A10"/>
      <c r="J10"/>
      <c r="AA10"/>
      <c r="AB10"/>
      <c r="AC10"/>
      <c r="AD10"/>
      <c r="AE10"/>
      <c r="AF10"/>
      <c r="AG10"/>
      <c r="AH10"/>
      <c r="AQ10" s="2"/>
      <c r="AR10" s="3"/>
      <c r="AS10" s="3"/>
      <c r="AT10" s="3"/>
      <c r="AU10" s="3"/>
    </row>
    <row r="11" spans="1:47">
      <c r="A11"/>
      <c r="J11"/>
      <c r="AA11"/>
      <c r="AB11"/>
      <c r="AC11"/>
      <c r="AD11"/>
      <c r="AE11"/>
      <c r="AF11"/>
      <c r="AG11"/>
      <c r="AH11"/>
      <c r="AQ11" s="2"/>
      <c r="AR11" s="3"/>
      <c r="AS11" s="3"/>
      <c r="AT11" s="3"/>
      <c r="AU11" s="3"/>
    </row>
    <row r="12" spans="1:47">
      <c r="A12"/>
      <c r="J12"/>
      <c r="AA12"/>
      <c r="AB12"/>
      <c r="AC12"/>
      <c r="AD12"/>
      <c r="AE12"/>
      <c r="AF12"/>
      <c r="AG12"/>
      <c r="AH12"/>
    </row>
    <row r="13" spans="1:47">
      <c r="A13"/>
      <c r="J13"/>
      <c r="AA13"/>
      <c r="AB13"/>
      <c r="AC13"/>
      <c r="AD13"/>
      <c r="AE13"/>
      <c r="AF13"/>
      <c r="AG13"/>
      <c r="AH13"/>
    </row>
    <row r="14" spans="1:47">
      <c r="A14"/>
      <c r="J14"/>
      <c r="AA14"/>
      <c r="AB14"/>
      <c r="AC14"/>
      <c r="AD14"/>
      <c r="AE14"/>
      <c r="AF14"/>
      <c r="AG14"/>
      <c r="AH14"/>
    </row>
    <row r="15" spans="1:47">
      <c r="A15"/>
      <c r="J15"/>
      <c r="AA15"/>
      <c r="AB15"/>
      <c r="AC15"/>
      <c r="AD15"/>
      <c r="AE15"/>
      <c r="AF15"/>
      <c r="AG15"/>
      <c r="AH15"/>
    </row>
    <row r="16" spans="1:47">
      <c r="A16"/>
      <c r="J16"/>
      <c r="AA16"/>
      <c r="AB16"/>
      <c r="AC16"/>
      <c r="AD16"/>
      <c r="AE16"/>
      <c r="AF16"/>
      <c r="AG16"/>
      <c r="AH16"/>
    </row>
    <row r="17" spans="1:34">
      <c r="A17"/>
      <c r="J17"/>
      <c r="AA17"/>
      <c r="AB17"/>
      <c r="AC17"/>
      <c r="AD17"/>
      <c r="AE17"/>
      <c r="AF17"/>
      <c r="AG17"/>
      <c r="AH17"/>
    </row>
    <row r="18" spans="1:34">
      <c r="A18"/>
      <c r="J18"/>
      <c r="AA18"/>
      <c r="AB18"/>
      <c r="AC18"/>
      <c r="AD18"/>
      <c r="AE18"/>
      <c r="AF18"/>
      <c r="AG18"/>
      <c r="AH18"/>
    </row>
    <row r="19" spans="1:34">
      <c r="A19"/>
      <c r="J19"/>
      <c r="AA19"/>
      <c r="AB19"/>
      <c r="AC19"/>
      <c r="AD19"/>
      <c r="AE19"/>
      <c r="AF19"/>
      <c r="AG19"/>
      <c r="AH19"/>
    </row>
    <row r="20" spans="1:34">
      <c r="A20"/>
      <c r="J20"/>
      <c r="AA20"/>
      <c r="AB20"/>
      <c r="AC20"/>
      <c r="AD20"/>
      <c r="AE20"/>
      <c r="AF20"/>
      <c r="AG20"/>
      <c r="AH20"/>
    </row>
    <row r="21" spans="1:34">
      <c r="A21"/>
      <c r="J21"/>
      <c r="AA21"/>
      <c r="AB21"/>
      <c r="AC21"/>
      <c r="AD21"/>
      <c r="AE21"/>
      <c r="AF21"/>
      <c r="AG21"/>
      <c r="AH21"/>
    </row>
    <row r="22" spans="1:34">
      <c r="A22"/>
      <c r="J22"/>
      <c r="AA22"/>
      <c r="AB22"/>
      <c r="AC22"/>
      <c r="AD22"/>
      <c r="AE22"/>
      <c r="AF22"/>
      <c r="AG22"/>
      <c r="AH22"/>
    </row>
    <row r="23" spans="1:34">
      <c r="A23"/>
      <c r="J23"/>
      <c r="AA23"/>
      <c r="AB23"/>
      <c r="AC23"/>
      <c r="AD23"/>
      <c r="AE23"/>
      <c r="AF23"/>
      <c r="AG23"/>
      <c r="AH23"/>
    </row>
    <row r="24" spans="1:34">
      <c r="A24"/>
      <c r="J24"/>
      <c r="AA24"/>
      <c r="AB24"/>
      <c r="AC24"/>
      <c r="AD24"/>
      <c r="AE24"/>
      <c r="AF24"/>
      <c r="AG24"/>
      <c r="AH24"/>
    </row>
    <row r="25" spans="1:34">
      <c r="A25"/>
      <c r="J25"/>
      <c r="AA25"/>
      <c r="AB25"/>
      <c r="AC25"/>
      <c r="AD25"/>
      <c r="AE25"/>
      <c r="AF25"/>
      <c r="AG25"/>
      <c r="AH25"/>
    </row>
    <row r="26" spans="1:34">
      <c r="A26"/>
      <c r="J26"/>
      <c r="AA26"/>
      <c r="AB26"/>
      <c r="AC26"/>
      <c r="AD26"/>
      <c r="AE26"/>
      <c r="AF26"/>
      <c r="AG26"/>
      <c r="AH26"/>
    </row>
    <row r="27" spans="1:34">
      <c r="A27"/>
      <c r="J27"/>
      <c r="AA27"/>
      <c r="AB27"/>
      <c r="AC27"/>
      <c r="AD27"/>
      <c r="AE27"/>
      <c r="AF27"/>
      <c r="AG27"/>
      <c r="AH27"/>
    </row>
    <row r="28" spans="1:34">
      <c r="A28"/>
      <c r="J28"/>
      <c r="AA28"/>
      <c r="AB28"/>
      <c r="AC28"/>
      <c r="AD28"/>
      <c r="AE28"/>
      <c r="AF28"/>
      <c r="AG28"/>
      <c r="AH28"/>
    </row>
    <row r="29" spans="1:34">
      <c r="A29"/>
      <c r="J29"/>
      <c r="AA29"/>
      <c r="AB29"/>
      <c r="AC29"/>
      <c r="AD29"/>
      <c r="AE29"/>
      <c r="AF29"/>
      <c r="AG29"/>
      <c r="AH29"/>
    </row>
    <row r="30" spans="1:34">
      <c r="A30"/>
      <c r="J30"/>
      <c r="AA30"/>
      <c r="AB30"/>
      <c r="AC30"/>
      <c r="AD30"/>
      <c r="AE30"/>
      <c r="AF30"/>
      <c r="AG30"/>
      <c r="AH30"/>
    </row>
    <row r="31" spans="1:34">
      <c r="A31"/>
      <c r="J31"/>
      <c r="AA31"/>
      <c r="AB31"/>
      <c r="AC31"/>
      <c r="AD31"/>
      <c r="AE31"/>
      <c r="AF31"/>
      <c r="AG31"/>
      <c r="AH31"/>
    </row>
    <row r="32" spans="1:34">
      <c r="A32"/>
      <c r="J32"/>
      <c r="AA32"/>
      <c r="AB32"/>
      <c r="AC32"/>
      <c r="AD32"/>
      <c r="AE32"/>
      <c r="AF32"/>
      <c r="AG32"/>
      <c r="AH32"/>
    </row>
    <row r="33" spans="1:34">
      <c r="A33"/>
      <c r="J33"/>
      <c r="AA33"/>
      <c r="AB33"/>
      <c r="AC33"/>
      <c r="AD33"/>
      <c r="AE33"/>
      <c r="AF33"/>
      <c r="AG33"/>
      <c r="AH33"/>
    </row>
    <row r="34" spans="1:34">
      <c r="A34"/>
      <c r="J34"/>
      <c r="AA34"/>
      <c r="AB34"/>
      <c r="AC34"/>
      <c r="AD34"/>
      <c r="AE34"/>
      <c r="AF34"/>
      <c r="AG34"/>
      <c r="AH34"/>
    </row>
    <row r="35" spans="1:34">
      <c r="A35"/>
      <c r="J35"/>
      <c r="AA35"/>
      <c r="AB35"/>
      <c r="AC35"/>
      <c r="AD35"/>
      <c r="AE35"/>
      <c r="AF35"/>
      <c r="AG35"/>
      <c r="AH35"/>
    </row>
    <row r="36" spans="1:34">
      <c r="A36"/>
      <c r="J36"/>
      <c r="AA36"/>
      <c r="AB36"/>
      <c r="AC36"/>
      <c r="AD36"/>
      <c r="AE36"/>
      <c r="AF36"/>
      <c r="AG36"/>
      <c r="AH36"/>
    </row>
    <row r="37" spans="1:34">
      <c r="A37"/>
      <c r="J37"/>
      <c r="AA37"/>
      <c r="AB37"/>
      <c r="AC37"/>
      <c r="AD37"/>
      <c r="AE37"/>
      <c r="AF37"/>
      <c r="AG37"/>
      <c r="AH37"/>
    </row>
    <row r="38" spans="1:34">
      <c r="A38"/>
      <c r="J38"/>
      <c r="AA38"/>
      <c r="AB38"/>
      <c r="AC38"/>
      <c r="AD38"/>
      <c r="AE38"/>
      <c r="AF38"/>
      <c r="AG38"/>
      <c r="AH38"/>
    </row>
    <row r="39" spans="1:34">
      <c r="A39"/>
      <c r="J39"/>
      <c r="AA39"/>
      <c r="AB39"/>
      <c r="AC39"/>
      <c r="AD39"/>
      <c r="AE39"/>
      <c r="AF39"/>
      <c r="AG39"/>
      <c r="AH39"/>
    </row>
    <row r="40" spans="1:34">
      <c r="A40"/>
      <c r="J40"/>
      <c r="AA40"/>
      <c r="AB40"/>
      <c r="AC40"/>
      <c r="AD40"/>
      <c r="AE40"/>
      <c r="AF40"/>
      <c r="AG40"/>
      <c r="AH40"/>
    </row>
    <row r="41" spans="1:34">
      <c r="A41"/>
      <c r="J41"/>
      <c r="AA41"/>
      <c r="AB41"/>
      <c r="AC41"/>
      <c r="AD41"/>
      <c r="AE41"/>
      <c r="AF41"/>
      <c r="AG41"/>
      <c r="AH41"/>
    </row>
    <row r="42" spans="1:34">
      <c r="A42"/>
      <c r="J42"/>
      <c r="AA42"/>
      <c r="AB42"/>
      <c r="AC42"/>
      <c r="AD42"/>
      <c r="AE42"/>
      <c r="AF42"/>
      <c r="AG42"/>
      <c r="AH42"/>
    </row>
    <row r="43" spans="1:34">
      <c r="A43"/>
      <c r="J43"/>
      <c r="AA43"/>
      <c r="AB43"/>
      <c r="AC43"/>
      <c r="AD43"/>
      <c r="AE43"/>
      <c r="AF43"/>
      <c r="AG43"/>
      <c r="AH43"/>
    </row>
    <row r="44" spans="1:34">
      <c r="A44"/>
      <c r="J44"/>
      <c r="AA44"/>
      <c r="AB44"/>
      <c r="AC44"/>
      <c r="AD44"/>
      <c r="AE44"/>
      <c r="AF44"/>
      <c r="AG44"/>
      <c r="AH44"/>
    </row>
    <row r="45" spans="1:34">
      <c r="A45"/>
      <c r="J45"/>
      <c r="AA45"/>
      <c r="AB45"/>
      <c r="AC45"/>
      <c r="AD45"/>
      <c r="AE45"/>
      <c r="AF45"/>
      <c r="AG45"/>
      <c r="AH45"/>
    </row>
    <row r="46" spans="1:34">
      <c r="A46"/>
      <c r="J46"/>
      <c r="AA46"/>
      <c r="AB46"/>
      <c r="AC46"/>
      <c r="AD46"/>
      <c r="AE46"/>
      <c r="AF46"/>
      <c r="AG46"/>
      <c r="AH46"/>
    </row>
    <row r="47" spans="1:34">
      <c r="A47"/>
      <c r="J47"/>
      <c r="AA47"/>
      <c r="AB47"/>
      <c r="AC47"/>
      <c r="AD47"/>
      <c r="AE47"/>
      <c r="AF47"/>
      <c r="AG47"/>
      <c r="AH47"/>
    </row>
    <row r="48" spans="1:34">
      <c r="A48"/>
      <c r="J48"/>
      <c r="AA48"/>
      <c r="AB48"/>
      <c r="AC48"/>
      <c r="AD48"/>
      <c r="AE48"/>
      <c r="AF48"/>
      <c r="AG48"/>
      <c r="AH48"/>
    </row>
    <row r="49" spans="1:34">
      <c r="A49"/>
      <c r="J49"/>
      <c r="AA49"/>
      <c r="AB49"/>
      <c r="AC49"/>
      <c r="AD49"/>
      <c r="AE49"/>
      <c r="AF49"/>
      <c r="AG49"/>
      <c r="AH49"/>
    </row>
    <row r="50" spans="1:34">
      <c r="A50"/>
      <c r="J50"/>
      <c r="AA50"/>
      <c r="AB50"/>
      <c r="AC50"/>
      <c r="AD50"/>
      <c r="AE50"/>
      <c r="AF50"/>
      <c r="AG50"/>
      <c r="AH50"/>
    </row>
    <row r="51" spans="1:34">
      <c r="A51"/>
      <c r="J51"/>
      <c r="AA51"/>
      <c r="AB51"/>
      <c r="AC51"/>
      <c r="AD51"/>
      <c r="AE51"/>
      <c r="AF51"/>
      <c r="AG51"/>
      <c r="AH51"/>
    </row>
    <row r="52" spans="1:34">
      <c r="A52"/>
      <c r="J52"/>
      <c r="AA52"/>
      <c r="AB52"/>
      <c r="AC52"/>
      <c r="AD52"/>
      <c r="AE52"/>
      <c r="AF52"/>
      <c r="AG52"/>
      <c r="AH52"/>
    </row>
    <row r="53" spans="1:34">
      <c r="A53"/>
      <c r="J53"/>
      <c r="AA53"/>
      <c r="AB53"/>
      <c r="AC53"/>
      <c r="AD53"/>
      <c r="AE53"/>
      <c r="AF53"/>
      <c r="AG53"/>
      <c r="AH53"/>
    </row>
    <row r="54" spans="1:34">
      <c r="A54"/>
      <c r="J54"/>
      <c r="AA54"/>
      <c r="AB54"/>
      <c r="AC54"/>
      <c r="AD54"/>
      <c r="AE54"/>
      <c r="AF54"/>
      <c r="AG54"/>
      <c r="AH54"/>
    </row>
    <row r="55" spans="1:34">
      <c r="A55"/>
      <c r="J55"/>
      <c r="AA55"/>
      <c r="AB55"/>
      <c r="AC55"/>
      <c r="AD55"/>
      <c r="AE55"/>
      <c r="AF55"/>
      <c r="AG55"/>
      <c r="AH55"/>
    </row>
    <row r="56" spans="1:34">
      <c r="A56"/>
      <c r="J56"/>
      <c r="AA56"/>
      <c r="AB56"/>
      <c r="AC56"/>
      <c r="AD56"/>
      <c r="AE56"/>
      <c r="AF56"/>
      <c r="AG56"/>
      <c r="AH56"/>
    </row>
    <row r="57" spans="1:34">
      <c r="A57"/>
      <c r="J57"/>
      <c r="AA57"/>
      <c r="AB57"/>
      <c r="AC57"/>
      <c r="AD57"/>
      <c r="AE57"/>
      <c r="AF57"/>
      <c r="AG57"/>
      <c r="AH57"/>
    </row>
    <row r="58" spans="1:34">
      <c r="A58"/>
      <c r="J58"/>
      <c r="AA58"/>
      <c r="AB58"/>
      <c r="AC58"/>
      <c r="AD58"/>
      <c r="AE58"/>
      <c r="AF58"/>
      <c r="AG58"/>
      <c r="AH58"/>
    </row>
    <row r="59" spans="1:34">
      <c r="A59"/>
      <c r="J59"/>
      <c r="AA59"/>
      <c r="AB59"/>
      <c r="AC59"/>
      <c r="AD59"/>
      <c r="AE59"/>
      <c r="AF59"/>
      <c r="AG59"/>
      <c r="AH59"/>
    </row>
    <row r="60" spans="1:34">
      <c r="A60"/>
      <c r="J60"/>
      <c r="AA60"/>
      <c r="AB60"/>
      <c r="AC60"/>
      <c r="AD60"/>
      <c r="AE60"/>
      <c r="AF60"/>
      <c r="AG60"/>
      <c r="AH60"/>
    </row>
    <row r="61" spans="1:34">
      <c r="A61"/>
      <c r="J61"/>
      <c r="AA61"/>
      <c r="AB61"/>
      <c r="AC61"/>
      <c r="AD61"/>
      <c r="AE61"/>
      <c r="AF61"/>
      <c r="AG61"/>
      <c r="AH61"/>
    </row>
    <row r="62" spans="1:34">
      <c r="A62"/>
      <c r="J62"/>
      <c r="AA62"/>
      <c r="AB62"/>
      <c r="AC62"/>
      <c r="AD62"/>
      <c r="AE62"/>
      <c r="AF62"/>
      <c r="AG62"/>
      <c r="AH62"/>
    </row>
    <row r="63" spans="1:34">
      <c r="A63"/>
      <c r="J63"/>
      <c r="AA63"/>
      <c r="AB63"/>
      <c r="AC63"/>
      <c r="AD63"/>
      <c r="AE63"/>
      <c r="AF63"/>
      <c r="AG63"/>
      <c r="AH63"/>
    </row>
    <row r="64" spans="1:34">
      <c r="A64"/>
      <c r="J64"/>
      <c r="AA64"/>
      <c r="AB64"/>
      <c r="AC64"/>
      <c r="AD64"/>
      <c r="AE64"/>
      <c r="AF64"/>
      <c r="AG64"/>
      <c r="AH64"/>
    </row>
    <row r="65" spans="1:34">
      <c r="A65"/>
      <c r="J65"/>
      <c r="AA65"/>
      <c r="AB65"/>
      <c r="AC65"/>
      <c r="AD65"/>
      <c r="AE65"/>
      <c r="AF65"/>
      <c r="AG65"/>
      <c r="AH65"/>
    </row>
    <row r="66" spans="1:34">
      <c r="A66"/>
      <c r="J66"/>
      <c r="AA66"/>
      <c r="AB66"/>
      <c r="AC66"/>
      <c r="AD66"/>
      <c r="AE66"/>
      <c r="AF66"/>
      <c r="AG66"/>
      <c r="AH66"/>
    </row>
    <row r="67" spans="1:34">
      <c r="A67"/>
      <c r="J67"/>
      <c r="AA67"/>
      <c r="AB67"/>
      <c r="AC67"/>
      <c r="AD67"/>
      <c r="AE67"/>
      <c r="AF67"/>
      <c r="AG67"/>
      <c r="AH67"/>
    </row>
    <row r="68" spans="1:34">
      <c r="A68"/>
      <c r="J68"/>
      <c r="AA68"/>
      <c r="AB68"/>
      <c r="AC68"/>
      <c r="AD68"/>
      <c r="AE68"/>
      <c r="AF68"/>
      <c r="AG68"/>
      <c r="AH68"/>
    </row>
    <row r="69" spans="1:34">
      <c r="A69"/>
      <c r="J69"/>
      <c r="AA69"/>
      <c r="AB69"/>
      <c r="AC69"/>
      <c r="AD69"/>
      <c r="AE69"/>
      <c r="AF69"/>
      <c r="AG69"/>
      <c r="AH69"/>
    </row>
    <row r="70" spans="1:34">
      <c r="A70"/>
      <c r="J70"/>
      <c r="AA70"/>
      <c r="AB70"/>
      <c r="AC70"/>
      <c r="AD70"/>
      <c r="AE70"/>
      <c r="AF70"/>
      <c r="AG70"/>
      <c r="AH70"/>
    </row>
    <row r="71" spans="1:34">
      <c r="A71"/>
      <c r="J71"/>
      <c r="AA71"/>
      <c r="AB71"/>
      <c r="AC71"/>
      <c r="AD71"/>
      <c r="AE71"/>
      <c r="AF71"/>
      <c r="AG71"/>
      <c r="AH71"/>
    </row>
    <row r="72" spans="1:34">
      <c r="A72"/>
      <c r="J72"/>
      <c r="AA72"/>
      <c r="AB72"/>
      <c r="AC72"/>
      <c r="AD72"/>
      <c r="AE72"/>
      <c r="AF72"/>
      <c r="AG72"/>
      <c r="AH72"/>
    </row>
    <row r="73" spans="1:34">
      <c r="A73"/>
      <c r="J73"/>
      <c r="AA73"/>
      <c r="AB73"/>
      <c r="AC73"/>
      <c r="AD73"/>
      <c r="AE73"/>
      <c r="AF73"/>
      <c r="AG73"/>
      <c r="AH73"/>
    </row>
    <row r="74" spans="1:34">
      <c r="A74"/>
      <c r="J74"/>
      <c r="AA74"/>
      <c r="AB74"/>
      <c r="AC74"/>
      <c r="AD74"/>
      <c r="AE74"/>
      <c r="AF74"/>
      <c r="AG74"/>
      <c r="AH74"/>
    </row>
    <row r="75" spans="1:34">
      <c r="A75"/>
      <c r="J75"/>
      <c r="AA75"/>
      <c r="AB75"/>
      <c r="AC75"/>
      <c r="AD75"/>
      <c r="AE75"/>
      <c r="AF75"/>
      <c r="AG75"/>
      <c r="AH75"/>
    </row>
    <row r="76" spans="1:34">
      <c r="A76"/>
      <c r="J76"/>
      <c r="AA76"/>
      <c r="AB76"/>
      <c r="AC76"/>
      <c r="AD76"/>
      <c r="AE76"/>
      <c r="AF76"/>
      <c r="AG76"/>
      <c r="AH76"/>
    </row>
    <row r="77" spans="1:34">
      <c r="A77"/>
      <c r="J77"/>
      <c r="AA77"/>
      <c r="AB77"/>
      <c r="AC77"/>
      <c r="AD77"/>
      <c r="AE77"/>
      <c r="AF77"/>
      <c r="AG77"/>
      <c r="AH77"/>
    </row>
    <row r="78" spans="1:34">
      <c r="A78"/>
      <c r="J78"/>
      <c r="AA78"/>
      <c r="AB78"/>
      <c r="AC78"/>
      <c r="AD78"/>
      <c r="AE78"/>
      <c r="AF78"/>
      <c r="AG78"/>
      <c r="AH78"/>
    </row>
    <row r="79" spans="1:34">
      <c r="A79"/>
      <c r="J79"/>
      <c r="AA79"/>
      <c r="AB79"/>
      <c r="AC79"/>
      <c r="AD79"/>
      <c r="AE79"/>
      <c r="AF79"/>
      <c r="AG79"/>
      <c r="AH79"/>
    </row>
    <row r="80" spans="1:34">
      <c r="A80"/>
      <c r="J80"/>
      <c r="AA80"/>
      <c r="AB80"/>
      <c r="AC80"/>
      <c r="AD80"/>
      <c r="AE80"/>
      <c r="AF80"/>
      <c r="AG80"/>
      <c r="AH80"/>
    </row>
    <row r="81" spans="1:34">
      <c r="A81"/>
      <c r="J81"/>
      <c r="AA81"/>
      <c r="AB81"/>
      <c r="AC81"/>
      <c r="AD81"/>
      <c r="AE81"/>
      <c r="AF81"/>
      <c r="AG81"/>
      <c r="AH81"/>
    </row>
    <row r="82" spans="1:34">
      <c r="A82"/>
      <c r="J82"/>
      <c r="AA82"/>
      <c r="AB82"/>
      <c r="AC82"/>
      <c r="AD82"/>
      <c r="AE82"/>
      <c r="AF82"/>
      <c r="AG82"/>
      <c r="AH82"/>
    </row>
    <row r="83" spans="1:34">
      <c r="A83"/>
      <c r="J83"/>
      <c r="AA83"/>
      <c r="AB83"/>
      <c r="AC83"/>
      <c r="AD83"/>
      <c r="AE83"/>
      <c r="AF83"/>
      <c r="AG83"/>
      <c r="AH83"/>
    </row>
    <row r="84" spans="1:34">
      <c r="A84"/>
      <c r="J84"/>
      <c r="AA84"/>
      <c r="AB84"/>
      <c r="AC84"/>
      <c r="AD84"/>
      <c r="AE84"/>
      <c r="AF84"/>
      <c r="AG84"/>
      <c r="AH84"/>
    </row>
    <row r="85" spans="1:34">
      <c r="A85"/>
      <c r="J85"/>
      <c r="AA85"/>
      <c r="AB85"/>
      <c r="AC85"/>
      <c r="AD85"/>
      <c r="AE85"/>
      <c r="AF85"/>
      <c r="AG85"/>
      <c r="AH85"/>
    </row>
    <row r="86" spans="1:34">
      <c r="A86"/>
      <c r="J86"/>
      <c r="AA86"/>
      <c r="AB86"/>
      <c r="AC86"/>
      <c r="AD86"/>
      <c r="AE86"/>
      <c r="AF86"/>
      <c r="AG86"/>
      <c r="AH86"/>
    </row>
    <row r="87" spans="1:34">
      <c r="A87"/>
      <c r="J87"/>
      <c r="AA87"/>
      <c r="AB87"/>
      <c r="AC87"/>
      <c r="AD87"/>
      <c r="AE87"/>
      <c r="AF87"/>
      <c r="AG87"/>
      <c r="AH87"/>
    </row>
    <row r="88" spans="1:34">
      <c r="A88"/>
      <c r="J88"/>
      <c r="AA88"/>
      <c r="AB88"/>
      <c r="AC88"/>
      <c r="AD88"/>
      <c r="AE88"/>
      <c r="AF88"/>
      <c r="AG88"/>
      <c r="AH88"/>
    </row>
    <row r="89" spans="1:34">
      <c r="A89"/>
      <c r="J89"/>
      <c r="AA89"/>
      <c r="AB89"/>
      <c r="AC89"/>
      <c r="AD89"/>
      <c r="AE89"/>
      <c r="AF89"/>
      <c r="AG89"/>
      <c r="AH89"/>
    </row>
    <row r="90" spans="1:34">
      <c r="A90"/>
      <c r="J90"/>
      <c r="AA90"/>
      <c r="AB90"/>
      <c r="AC90"/>
      <c r="AD90"/>
      <c r="AE90"/>
      <c r="AF90"/>
      <c r="AG90"/>
      <c r="AH90"/>
    </row>
    <row r="91" spans="1:34">
      <c r="A91"/>
      <c r="J91"/>
      <c r="AA91"/>
      <c r="AB91"/>
      <c r="AC91"/>
      <c r="AD91"/>
      <c r="AE91"/>
      <c r="AF91"/>
      <c r="AG91"/>
      <c r="AH91"/>
    </row>
    <row r="92" spans="1:34">
      <c r="A92"/>
      <c r="J92"/>
      <c r="AA92"/>
      <c r="AB92"/>
      <c r="AC92"/>
      <c r="AD92"/>
      <c r="AE92"/>
      <c r="AF92"/>
      <c r="AG92"/>
      <c r="AH92"/>
    </row>
    <row r="93" spans="1:34">
      <c r="A93"/>
      <c r="J93"/>
      <c r="AA93"/>
      <c r="AB93"/>
      <c r="AC93"/>
      <c r="AD93"/>
      <c r="AE93"/>
      <c r="AF93"/>
      <c r="AG93"/>
      <c r="AH93"/>
    </row>
    <row r="94" spans="1:34">
      <c r="A94"/>
      <c r="J94"/>
      <c r="AA94"/>
      <c r="AB94"/>
      <c r="AC94"/>
      <c r="AD94"/>
      <c r="AE94"/>
      <c r="AF94"/>
      <c r="AG94"/>
      <c r="AH94"/>
    </row>
    <row r="95" spans="1:34">
      <c r="A95"/>
      <c r="J95"/>
      <c r="AA95"/>
      <c r="AB95"/>
      <c r="AC95"/>
      <c r="AD95"/>
      <c r="AE95"/>
      <c r="AF95"/>
      <c r="AG95"/>
      <c r="AH95"/>
    </row>
    <row r="96" spans="1:34">
      <c r="A96"/>
      <c r="J96"/>
      <c r="AA96"/>
      <c r="AB96"/>
      <c r="AC96"/>
      <c r="AD96"/>
      <c r="AE96"/>
      <c r="AF96"/>
      <c r="AG96"/>
      <c r="AH96"/>
    </row>
    <row r="97" spans="1:34">
      <c r="A97"/>
      <c r="J97"/>
      <c r="AA97"/>
      <c r="AB97"/>
      <c r="AC97"/>
      <c r="AD97"/>
      <c r="AE97"/>
      <c r="AF97"/>
      <c r="AG97"/>
      <c r="AH97"/>
    </row>
    <row r="98" spans="1:34">
      <c r="A98"/>
      <c r="J98"/>
      <c r="AA98"/>
      <c r="AB98"/>
      <c r="AC98"/>
      <c r="AD98"/>
      <c r="AE98"/>
      <c r="AF98"/>
      <c r="AG98"/>
      <c r="AH98"/>
    </row>
    <row r="99" spans="1:34">
      <c r="A99"/>
      <c r="J99"/>
      <c r="AA99"/>
      <c r="AB99"/>
      <c r="AC99"/>
      <c r="AD99"/>
      <c r="AE99"/>
      <c r="AF99"/>
      <c r="AG99"/>
      <c r="AH99"/>
    </row>
    <row r="100" spans="1:34">
      <c r="A100"/>
      <c r="J100"/>
      <c r="AA100"/>
      <c r="AB100"/>
      <c r="AC100"/>
      <c r="AD100"/>
      <c r="AE100"/>
      <c r="AF100"/>
      <c r="AG100"/>
      <c r="AH100"/>
    </row>
    <row r="101" spans="1:34">
      <c r="A101"/>
      <c r="J101"/>
      <c r="AA101"/>
      <c r="AB101"/>
      <c r="AC101"/>
      <c r="AD101"/>
      <c r="AE101"/>
      <c r="AF101"/>
      <c r="AG101"/>
      <c r="AH101"/>
    </row>
    <row r="102" spans="1:34">
      <c r="A102"/>
      <c r="J102"/>
      <c r="AA102"/>
      <c r="AB102"/>
      <c r="AC102"/>
      <c r="AD102"/>
      <c r="AE102"/>
      <c r="AF102"/>
      <c r="AG102"/>
      <c r="AH102"/>
    </row>
    <row r="103" spans="1:34">
      <c r="A103"/>
      <c r="J103"/>
      <c r="AA103"/>
      <c r="AB103"/>
      <c r="AC103"/>
      <c r="AD103"/>
      <c r="AE103"/>
      <c r="AF103"/>
      <c r="AG103"/>
      <c r="AH103"/>
    </row>
    <row r="104" spans="1:34">
      <c r="A104"/>
      <c r="J104"/>
      <c r="AA104"/>
      <c r="AB104"/>
      <c r="AC104"/>
      <c r="AD104"/>
      <c r="AE104"/>
      <c r="AF104"/>
      <c r="AG104"/>
      <c r="AH104"/>
    </row>
    <row r="105" spans="1:34">
      <c r="A105"/>
      <c r="J105"/>
      <c r="AA105"/>
      <c r="AB105"/>
      <c r="AC105"/>
      <c r="AD105"/>
      <c r="AE105"/>
      <c r="AF105"/>
      <c r="AG105"/>
      <c r="AH105"/>
    </row>
    <row r="106" spans="1:34">
      <c r="A106"/>
      <c r="J106"/>
      <c r="AA106"/>
      <c r="AB106"/>
      <c r="AC106"/>
      <c r="AD106"/>
      <c r="AE106"/>
      <c r="AF106"/>
      <c r="AG106"/>
      <c r="AH106"/>
    </row>
    <row r="107" spans="1:34">
      <c r="A107"/>
      <c r="J107"/>
      <c r="AA107"/>
      <c r="AB107"/>
      <c r="AC107"/>
      <c r="AD107"/>
      <c r="AE107"/>
      <c r="AF107"/>
      <c r="AG107"/>
      <c r="AH107"/>
    </row>
    <row r="108" spans="1:34">
      <c r="A108"/>
      <c r="J108"/>
      <c r="AA108"/>
      <c r="AB108"/>
      <c r="AC108"/>
      <c r="AD108"/>
      <c r="AE108"/>
      <c r="AF108"/>
      <c r="AG108"/>
      <c r="AH108"/>
    </row>
    <row r="109" spans="1:34">
      <c r="A109"/>
      <c r="J109"/>
      <c r="AA109"/>
      <c r="AB109"/>
      <c r="AC109"/>
      <c r="AD109"/>
      <c r="AE109"/>
      <c r="AF109"/>
      <c r="AG109"/>
      <c r="AH109"/>
    </row>
    <row r="110" spans="1:34">
      <c r="A110"/>
      <c r="J110"/>
      <c r="AA110"/>
      <c r="AB110"/>
      <c r="AC110"/>
      <c r="AD110"/>
      <c r="AE110"/>
      <c r="AF110"/>
      <c r="AG110"/>
      <c r="AH110"/>
    </row>
    <row r="111" spans="1:34">
      <c r="A111"/>
      <c r="J111"/>
      <c r="AA111"/>
      <c r="AB111"/>
      <c r="AC111"/>
      <c r="AD111"/>
      <c r="AE111"/>
      <c r="AF111"/>
      <c r="AG111"/>
      <c r="AH111"/>
    </row>
    <row r="112" spans="1:34">
      <c r="A112"/>
      <c r="J112"/>
      <c r="AA112"/>
      <c r="AB112"/>
      <c r="AC112"/>
      <c r="AD112"/>
      <c r="AE112"/>
      <c r="AF112"/>
      <c r="AG112"/>
      <c r="AH112"/>
    </row>
    <row r="113" spans="1:34">
      <c r="A113"/>
      <c r="J113"/>
      <c r="AA113"/>
      <c r="AB113"/>
      <c r="AC113"/>
      <c r="AD113"/>
      <c r="AE113"/>
      <c r="AF113"/>
      <c r="AG113"/>
      <c r="AH113"/>
    </row>
    <row r="114" spans="1:34">
      <c r="A114"/>
      <c r="J114"/>
      <c r="AA114"/>
      <c r="AB114"/>
      <c r="AC114"/>
      <c r="AD114"/>
      <c r="AE114"/>
      <c r="AF114"/>
      <c r="AG114"/>
      <c r="AH114"/>
    </row>
    <row r="115" spans="1:34">
      <c r="A115"/>
      <c r="J115"/>
      <c r="AA115"/>
      <c r="AB115"/>
      <c r="AC115"/>
      <c r="AD115"/>
      <c r="AE115"/>
      <c r="AF115"/>
      <c r="AG115"/>
      <c r="AH115"/>
    </row>
    <row r="116" spans="1:34">
      <c r="A116"/>
      <c r="J116"/>
      <c r="AA116"/>
      <c r="AB116"/>
      <c r="AC116"/>
      <c r="AD116"/>
      <c r="AE116"/>
      <c r="AF116"/>
      <c r="AG116"/>
      <c r="AH116"/>
    </row>
    <row r="117" spans="1:34">
      <c r="A117"/>
      <c r="J117"/>
      <c r="AA117"/>
      <c r="AB117"/>
      <c r="AC117"/>
      <c r="AD117"/>
      <c r="AE117"/>
      <c r="AF117"/>
      <c r="AG117"/>
      <c r="AH117"/>
    </row>
    <row r="118" spans="1:34">
      <c r="A118"/>
      <c r="J118"/>
      <c r="AA118"/>
      <c r="AB118"/>
      <c r="AC118"/>
      <c r="AD118"/>
      <c r="AE118"/>
      <c r="AF118"/>
      <c r="AG118"/>
      <c r="AH118"/>
    </row>
    <row r="119" spans="1:34">
      <c r="A119"/>
      <c r="J119"/>
      <c r="AA119"/>
      <c r="AB119"/>
      <c r="AC119"/>
      <c r="AD119"/>
      <c r="AE119"/>
      <c r="AF119"/>
      <c r="AG119"/>
      <c r="AH119"/>
    </row>
    <row r="120" spans="1:34">
      <c r="A120"/>
      <c r="J120"/>
      <c r="AA120"/>
      <c r="AB120"/>
      <c r="AC120"/>
      <c r="AD120"/>
      <c r="AE120"/>
      <c r="AF120"/>
      <c r="AG120"/>
      <c r="AH120"/>
    </row>
    <row r="121" spans="1:34">
      <c r="A121"/>
      <c r="J121"/>
      <c r="AA121"/>
      <c r="AB121"/>
      <c r="AC121"/>
      <c r="AD121"/>
      <c r="AE121"/>
      <c r="AF121"/>
      <c r="AG121"/>
      <c r="AH121"/>
    </row>
    <row r="122" spans="1:34">
      <c r="A122"/>
      <c r="J122"/>
      <c r="AA122"/>
      <c r="AB122"/>
      <c r="AC122"/>
      <c r="AD122"/>
      <c r="AE122"/>
      <c r="AF122"/>
      <c r="AG122"/>
      <c r="AH122"/>
    </row>
    <row r="123" spans="1:34">
      <c r="A123"/>
      <c r="J123"/>
      <c r="AA123"/>
      <c r="AB123"/>
      <c r="AC123"/>
      <c r="AD123"/>
      <c r="AE123"/>
      <c r="AF123"/>
      <c r="AG123"/>
      <c r="AH123"/>
    </row>
    <row r="124" spans="1:34">
      <c r="A124"/>
      <c r="J124"/>
      <c r="AA124"/>
      <c r="AB124"/>
      <c r="AC124"/>
      <c r="AD124"/>
      <c r="AE124"/>
      <c r="AF124"/>
      <c r="AG124"/>
      <c r="AH124"/>
    </row>
    <row r="125" spans="1:34">
      <c r="A125"/>
      <c r="J125"/>
      <c r="AA125"/>
      <c r="AB125"/>
      <c r="AC125"/>
      <c r="AD125"/>
      <c r="AE125"/>
      <c r="AF125"/>
      <c r="AG125"/>
      <c r="AH125"/>
    </row>
    <row r="126" spans="1:34">
      <c r="A126"/>
      <c r="J126"/>
      <c r="AA126"/>
      <c r="AB126"/>
      <c r="AC126"/>
      <c r="AD126"/>
      <c r="AE126"/>
      <c r="AF126"/>
      <c r="AG126"/>
      <c r="AH126"/>
    </row>
    <row r="127" spans="1:34">
      <c r="A127"/>
      <c r="J127"/>
      <c r="AA127"/>
      <c r="AB127"/>
      <c r="AC127"/>
      <c r="AD127"/>
      <c r="AE127"/>
      <c r="AF127"/>
      <c r="AG127"/>
      <c r="AH127"/>
    </row>
    <row r="128" spans="1:34">
      <c r="A128"/>
      <c r="J128"/>
      <c r="AA128"/>
      <c r="AB128"/>
      <c r="AC128"/>
      <c r="AD128"/>
      <c r="AE128"/>
      <c r="AF128"/>
      <c r="AG128"/>
      <c r="AH128"/>
    </row>
    <row r="129" spans="1:34">
      <c r="A129"/>
      <c r="J129"/>
      <c r="AA129"/>
      <c r="AB129"/>
      <c r="AC129"/>
      <c r="AD129"/>
      <c r="AE129"/>
      <c r="AF129"/>
      <c r="AG129"/>
      <c r="AH129"/>
    </row>
    <row r="130" spans="1:34">
      <c r="A130"/>
      <c r="J130"/>
      <c r="AA130"/>
      <c r="AB130"/>
      <c r="AC130"/>
      <c r="AD130"/>
      <c r="AE130"/>
      <c r="AF130"/>
      <c r="AG130"/>
      <c r="AH130"/>
    </row>
    <row r="131" spans="1:34">
      <c r="A131"/>
      <c r="J131"/>
      <c r="AA131"/>
      <c r="AB131"/>
      <c r="AC131"/>
      <c r="AD131"/>
      <c r="AE131"/>
      <c r="AF131"/>
      <c r="AG131"/>
      <c r="AH131"/>
    </row>
    <row r="132" spans="1:34">
      <c r="A132"/>
      <c r="J132"/>
      <c r="AA132"/>
      <c r="AB132"/>
      <c r="AC132"/>
      <c r="AD132"/>
      <c r="AE132"/>
      <c r="AF132"/>
      <c r="AG132"/>
      <c r="AH132"/>
    </row>
    <row r="133" spans="1:34">
      <c r="A133"/>
      <c r="J133"/>
      <c r="AA133"/>
      <c r="AB133"/>
      <c r="AC133"/>
      <c r="AD133"/>
      <c r="AE133"/>
      <c r="AF133"/>
      <c r="AG133"/>
      <c r="AH133"/>
    </row>
    <row r="134" spans="1:34">
      <c r="A134"/>
      <c r="J134"/>
      <c r="AA134"/>
      <c r="AB134"/>
      <c r="AC134"/>
      <c r="AD134"/>
      <c r="AE134"/>
      <c r="AF134"/>
      <c r="AG134"/>
      <c r="AH134"/>
    </row>
    <row r="135" spans="1:34">
      <c r="A135"/>
      <c r="J135"/>
      <c r="AA135"/>
      <c r="AB135"/>
      <c r="AC135"/>
      <c r="AD135"/>
      <c r="AE135"/>
      <c r="AF135"/>
      <c r="AG135"/>
      <c r="AH135"/>
    </row>
    <row r="136" spans="1:34">
      <c r="A136"/>
      <c r="J136"/>
      <c r="AA136"/>
      <c r="AB136"/>
      <c r="AC136"/>
      <c r="AD136"/>
      <c r="AE136"/>
      <c r="AF136"/>
      <c r="AG136"/>
      <c r="AH136"/>
    </row>
    <row r="137" spans="1:34">
      <c r="A137"/>
      <c r="J137"/>
      <c r="AA137"/>
      <c r="AB137"/>
      <c r="AC137"/>
      <c r="AD137"/>
      <c r="AE137"/>
      <c r="AF137"/>
      <c r="AG137"/>
      <c r="AH137"/>
    </row>
    <row r="138" spans="1:34">
      <c r="A138"/>
      <c r="J138"/>
      <c r="AA138"/>
      <c r="AB138"/>
      <c r="AC138"/>
      <c r="AD138"/>
      <c r="AE138"/>
      <c r="AF138"/>
      <c r="AG138"/>
      <c r="AH138"/>
    </row>
    <row r="139" spans="1:34">
      <c r="A139"/>
      <c r="J139"/>
      <c r="AA139"/>
      <c r="AB139"/>
      <c r="AC139"/>
      <c r="AD139"/>
      <c r="AE139"/>
      <c r="AF139"/>
      <c r="AG139"/>
      <c r="AH139"/>
    </row>
    <row r="140" spans="1:34">
      <c r="A140"/>
      <c r="J140"/>
      <c r="AA140"/>
      <c r="AB140"/>
      <c r="AC140"/>
      <c r="AD140"/>
      <c r="AE140"/>
      <c r="AF140"/>
      <c r="AG140"/>
      <c r="AH140"/>
    </row>
    <row r="141" spans="1:34">
      <c r="A141"/>
      <c r="J141"/>
      <c r="AA141"/>
      <c r="AB141"/>
      <c r="AC141"/>
      <c r="AD141"/>
      <c r="AE141"/>
      <c r="AF141"/>
      <c r="AG141"/>
      <c r="AH141"/>
    </row>
    <row r="142" spans="1:34">
      <c r="A142"/>
      <c r="J142"/>
      <c r="AA142"/>
      <c r="AB142"/>
      <c r="AC142"/>
      <c r="AD142"/>
      <c r="AE142"/>
      <c r="AF142"/>
      <c r="AG142"/>
      <c r="AH142"/>
    </row>
    <row r="143" spans="1:34">
      <c r="A143"/>
      <c r="J143"/>
      <c r="AA143"/>
      <c r="AB143"/>
      <c r="AC143"/>
      <c r="AD143"/>
      <c r="AE143"/>
      <c r="AF143"/>
      <c r="AG143"/>
      <c r="AH143"/>
    </row>
    <row r="144" spans="1:34">
      <c r="A144"/>
      <c r="J144"/>
      <c r="AA144"/>
      <c r="AB144"/>
      <c r="AC144"/>
      <c r="AD144"/>
      <c r="AE144"/>
      <c r="AF144"/>
      <c r="AG144"/>
      <c r="AH144"/>
    </row>
    <row r="145" spans="1:34">
      <c r="A145"/>
      <c r="J145"/>
      <c r="AA145"/>
      <c r="AB145"/>
      <c r="AC145"/>
      <c r="AD145"/>
      <c r="AE145"/>
      <c r="AF145"/>
      <c r="AG145"/>
      <c r="AH145"/>
    </row>
    <row r="146" spans="1:34">
      <c r="A146"/>
      <c r="J146"/>
      <c r="AA146"/>
      <c r="AB146"/>
      <c r="AC146"/>
      <c r="AD146"/>
      <c r="AE146"/>
      <c r="AF146"/>
      <c r="AG146"/>
      <c r="AH146"/>
    </row>
    <row r="147" spans="1:34">
      <c r="A147"/>
      <c r="J147"/>
      <c r="AA147"/>
      <c r="AB147"/>
      <c r="AC147"/>
      <c r="AD147"/>
      <c r="AE147"/>
      <c r="AF147"/>
      <c r="AG147"/>
      <c r="AH147"/>
    </row>
    <row r="148" spans="1:34">
      <c r="A148"/>
      <c r="J148"/>
      <c r="AA148"/>
      <c r="AB148"/>
      <c r="AC148"/>
      <c r="AD148"/>
      <c r="AE148"/>
      <c r="AF148"/>
      <c r="AG148"/>
      <c r="AH148"/>
    </row>
    <row r="149" spans="1:34">
      <c r="A149"/>
      <c r="J149"/>
      <c r="AA149"/>
      <c r="AB149"/>
      <c r="AC149"/>
      <c r="AD149"/>
      <c r="AE149"/>
      <c r="AF149"/>
      <c r="AG149"/>
      <c r="AH149"/>
    </row>
    <row r="150" spans="1:34">
      <c r="A150"/>
      <c r="J150"/>
      <c r="AA150"/>
      <c r="AB150"/>
      <c r="AC150"/>
      <c r="AD150"/>
      <c r="AE150"/>
      <c r="AF150"/>
      <c r="AG150"/>
      <c r="AH150"/>
    </row>
    <row r="151" spans="1:34">
      <c r="A151"/>
      <c r="J151"/>
      <c r="AA151"/>
      <c r="AB151"/>
      <c r="AC151"/>
      <c r="AD151"/>
      <c r="AE151"/>
      <c r="AF151"/>
      <c r="AG151"/>
      <c r="AH151"/>
    </row>
    <row r="152" spans="1:34">
      <c r="A152"/>
      <c r="J152"/>
      <c r="AA152"/>
      <c r="AB152"/>
      <c r="AC152"/>
      <c r="AD152"/>
      <c r="AE152"/>
      <c r="AF152"/>
      <c r="AG152"/>
      <c r="AH152"/>
    </row>
    <row r="153" spans="1:34">
      <c r="A153"/>
      <c r="J153"/>
      <c r="AA153"/>
      <c r="AB153"/>
      <c r="AC153"/>
      <c r="AD153"/>
      <c r="AE153"/>
      <c r="AF153"/>
      <c r="AG153"/>
      <c r="AH153"/>
    </row>
    <row r="154" spans="1:34">
      <c r="A154"/>
      <c r="J154"/>
      <c r="AA154"/>
      <c r="AB154"/>
      <c r="AC154"/>
      <c r="AD154"/>
      <c r="AE154"/>
      <c r="AF154"/>
      <c r="AG154"/>
      <c r="AH154"/>
    </row>
    <row r="155" spans="1:34">
      <c r="A155"/>
      <c r="J155"/>
      <c r="AA155"/>
      <c r="AB155"/>
      <c r="AC155"/>
      <c r="AD155"/>
      <c r="AE155"/>
      <c r="AF155"/>
      <c r="AG155"/>
      <c r="AH155"/>
    </row>
    <row r="156" spans="1:34">
      <c r="A156"/>
      <c r="J156"/>
      <c r="AA156"/>
      <c r="AB156"/>
      <c r="AC156"/>
      <c r="AD156"/>
      <c r="AE156"/>
      <c r="AF156"/>
      <c r="AG156"/>
      <c r="AH156"/>
    </row>
    <row r="157" spans="1:34">
      <c r="A157"/>
      <c r="J157"/>
      <c r="AA157"/>
      <c r="AB157"/>
      <c r="AC157"/>
      <c r="AD157"/>
      <c r="AE157"/>
      <c r="AF157"/>
      <c r="AG157"/>
      <c r="AH157"/>
    </row>
    <row r="158" spans="1:34">
      <c r="A158"/>
      <c r="J158"/>
      <c r="AA158"/>
      <c r="AB158"/>
      <c r="AC158"/>
      <c r="AD158"/>
      <c r="AE158"/>
      <c r="AF158"/>
      <c r="AG158"/>
      <c r="AH158"/>
    </row>
    <row r="159" spans="1:34">
      <c r="A159"/>
      <c r="J159"/>
      <c r="AA159"/>
      <c r="AB159"/>
      <c r="AC159"/>
      <c r="AD159"/>
      <c r="AE159"/>
      <c r="AF159"/>
      <c r="AG159"/>
      <c r="AH159"/>
    </row>
    <row r="160" spans="1:34">
      <c r="A160"/>
      <c r="J160"/>
      <c r="AA160"/>
      <c r="AB160"/>
      <c r="AC160"/>
      <c r="AD160"/>
      <c r="AE160"/>
      <c r="AF160"/>
      <c r="AG160"/>
      <c r="AH160"/>
    </row>
    <row r="161" spans="1:34">
      <c r="A161"/>
      <c r="J161"/>
      <c r="AA161"/>
      <c r="AB161"/>
      <c r="AC161"/>
      <c r="AD161"/>
      <c r="AE161"/>
      <c r="AF161"/>
      <c r="AG161"/>
      <c r="AH161"/>
    </row>
    <row r="162" spans="1:34">
      <c r="A162"/>
      <c r="J162"/>
      <c r="AA162"/>
      <c r="AB162"/>
      <c r="AC162"/>
      <c r="AD162"/>
      <c r="AE162"/>
      <c r="AF162"/>
      <c r="AG162"/>
      <c r="AH162"/>
    </row>
    <row r="163" spans="1:34">
      <c r="A163"/>
      <c r="J163"/>
      <c r="AA163"/>
      <c r="AB163"/>
      <c r="AC163"/>
      <c r="AD163"/>
      <c r="AE163"/>
      <c r="AF163"/>
      <c r="AG163"/>
      <c r="AH163"/>
    </row>
    <row r="164" spans="1:34">
      <c r="A164"/>
      <c r="J164"/>
      <c r="AA164"/>
      <c r="AB164"/>
      <c r="AC164"/>
      <c r="AD164"/>
      <c r="AE164"/>
      <c r="AF164"/>
      <c r="AG164"/>
      <c r="AH164"/>
    </row>
    <row r="165" spans="1:34">
      <c r="A165"/>
      <c r="J165"/>
      <c r="AA165"/>
      <c r="AB165"/>
      <c r="AC165"/>
      <c r="AD165"/>
      <c r="AE165"/>
      <c r="AF165"/>
      <c r="AG165"/>
      <c r="AH165"/>
    </row>
    <row r="166" spans="1:34">
      <c r="A166"/>
      <c r="J166"/>
      <c r="AA166"/>
      <c r="AB166"/>
      <c r="AC166"/>
      <c r="AD166"/>
      <c r="AE166"/>
      <c r="AF166"/>
      <c r="AG166"/>
      <c r="AH166"/>
    </row>
    <row r="167" spans="1:34">
      <c r="A167"/>
      <c r="J167"/>
      <c r="AA167"/>
      <c r="AB167"/>
      <c r="AC167"/>
      <c r="AD167"/>
      <c r="AE167"/>
      <c r="AF167"/>
      <c r="AG167"/>
      <c r="AH167"/>
    </row>
    <row r="168" spans="1:34">
      <c r="A168"/>
      <c r="J168"/>
      <c r="AA168"/>
      <c r="AB168"/>
      <c r="AC168"/>
      <c r="AD168"/>
      <c r="AE168"/>
      <c r="AF168"/>
      <c r="AG168"/>
      <c r="AH168"/>
    </row>
    <row r="169" spans="1:34">
      <c r="A169"/>
      <c r="J169"/>
      <c r="AA169"/>
      <c r="AB169"/>
      <c r="AC169"/>
      <c r="AD169"/>
      <c r="AE169"/>
      <c r="AF169"/>
      <c r="AG169"/>
      <c r="AH169"/>
    </row>
    <row r="170" spans="1:34">
      <c r="A170"/>
      <c r="J170"/>
      <c r="AA170"/>
      <c r="AB170"/>
      <c r="AC170"/>
      <c r="AD170"/>
      <c r="AE170"/>
      <c r="AF170"/>
      <c r="AG170"/>
      <c r="AH170"/>
    </row>
    <row r="171" spans="1:34">
      <c r="A171"/>
      <c r="J171"/>
      <c r="AA171"/>
      <c r="AB171"/>
      <c r="AC171"/>
      <c r="AD171"/>
      <c r="AE171"/>
      <c r="AF171"/>
      <c r="AG171"/>
      <c r="AH171"/>
    </row>
    <row r="172" spans="1:34">
      <c r="A172"/>
      <c r="J172"/>
      <c r="AA172"/>
      <c r="AB172"/>
      <c r="AC172"/>
      <c r="AD172"/>
      <c r="AE172"/>
      <c r="AF172"/>
      <c r="AG172"/>
      <c r="AH172"/>
    </row>
    <row r="173" spans="1:34">
      <c r="A173"/>
      <c r="J173"/>
      <c r="AA173"/>
      <c r="AB173"/>
      <c r="AC173"/>
      <c r="AD173"/>
      <c r="AE173"/>
      <c r="AF173"/>
      <c r="AG173"/>
      <c r="AH173"/>
    </row>
    <row r="174" spans="1:34">
      <c r="A174"/>
      <c r="J174"/>
      <c r="AA174"/>
      <c r="AB174"/>
      <c r="AC174"/>
      <c r="AD174"/>
      <c r="AE174"/>
      <c r="AF174"/>
      <c r="AG174"/>
      <c r="AH174"/>
    </row>
    <row r="175" spans="1:34">
      <c r="A175"/>
      <c r="J175"/>
      <c r="AA175"/>
      <c r="AB175"/>
      <c r="AC175"/>
      <c r="AD175"/>
      <c r="AE175"/>
      <c r="AF175"/>
      <c r="AG175"/>
      <c r="AH175"/>
    </row>
    <row r="176" spans="1:34">
      <c r="A176"/>
      <c r="J176"/>
      <c r="AA176"/>
      <c r="AB176"/>
      <c r="AC176"/>
      <c r="AD176"/>
      <c r="AE176"/>
      <c r="AF176"/>
      <c r="AG176"/>
      <c r="AH176"/>
    </row>
    <row r="177" spans="1:34">
      <c r="A177"/>
      <c r="J177"/>
      <c r="AA177"/>
      <c r="AB177"/>
      <c r="AC177"/>
      <c r="AD177"/>
      <c r="AE177"/>
      <c r="AF177"/>
      <c r="AG177"/>
      <c r="AH177"/>
    </row>
    <row r="178" spans="1:34">
      <c r="A178"/>
      <c r="J178"/>
      <c r="AA178"/>
      <c r="AB178"/>
      <c r="AC178"/>
      <c r="AD178"/>
      <c r="AE178"/>
      <c r="AF178"/>
      <c r="AG178"/>
      <c r="AH178"/>
    </row>
    <row r="179" spans="1:34">
      <c r="A179"/>
      <c r="J179"/>
      <c r="AA179"/>
      <c r="AB179"/>
      <c r="AC179"/>
      <c r="AD179"/>
      <c r="AE179"/>
      <c r="AF179"/>
      <c r="AG179"/>
      <c r="AH179"/>
    </row>
    <row r="180" spans="1:34">
      <c r="A180"/>
      <c r="J180"/>
      <c r="AA180"/>
      <c r="AB180"/>
      <c r="AC180"/>
      <c r="AD180"/>
      <c r="AE180"/>
      <c r="AF180"/>
      <c r="AG180"/>
      <c r="AH180"/>
    </row>
    <row r="181" spans="1:34">
      <c r="A181"/>
      <c r="J181"/>
      <c r="AA181"/>
      <c r="AB181"/>
      <c r="AC181"/>
      <c r="AD181"/>
      <c r="AE181"/>
      <c r="AF181"/>
      <c r="AG181"/>
      <c r="AH181"/>
    </row>
    <row r="182" spans="1:34">
      <c r="A182"/>
      <c r="J182"/>
      <c r="AA182"/>
      <c r="AB182"/>
      <c r="AC182"/>
      <c r="AD182"/>
      <c r="AE182"/>
      <c r="AF182"/>
      <c r="AG182"/>
      <c r="AH182"/>
    </row>
    <row r="183" spans="1:34">
      <c r="A183"/>
      <c r="J183"/>
      <c r="AA183"/>
      <c r="AB183"/>
      <c r="AC183"/>
      <c r="AD183"/>
      <c r="AE183"/>
      <c r="AF183"/>
      <c r="AG183"/>
      <c r="AH183"/>
    </row>
    <row r="184" spans="1:34">
      <c r="A184"/>
      <c r="J184"/>
      <c r="AA184"/>
      <c r="AB184"/>
      <c r="AC184"/>
      <c r="AD184"/>
      <c r="AE184"/>
      <c r="AF184"/>
      <c r="AG184"/>
      <c r="AH184"/>
    </row>
    <row r="185" spans="1:34">
      <c r="A185"/>
      <c r="J185"/>
      <c r="AA185"/>
      <c r="AB185"/>
      <c r="AC185"/>
      <c r="AD185"/>
      <c r="AE185"/>
      <c r="AF185"/>
      <c r="AG185"/>
      <c r="AH185"/>
    </row>
    <row r="186" spans="1:34">
      <c r="A186"/>
      <c r="J186"/>
      <c r="AA186"/>
      <c r="AB186"/>
      <c r="AC186"/>
      <c r="AD186"/>
      <c r="AE186"/>
      <c r="AF186"/>
      <c r="AG186"/>
      <c r="AH186"/>
    </row>
    <row r="187" spans="1:34">
      <c r="A187"/>
      <c r="J187"/>
      <c r="AA187"/>
      <c r="AB187"/>
      <c r="AC187"/>
      <c r="AD187"/>
      <c r="AE187"/>
      <c r="AF187"/>
      <c r="AG187"/>
      <c r="AH187"/>
    </row>
    <row r="188" spans="1:34">
      <c r="A188"/>
      <c r="J188"/>
      <c r="AA188"/>
      <c r="AB188"/>
      <c r="AC188"/>
      <c r="AD188"/>
      <c r="AE188"/>
      <c r="AF188"/>
      <c r="AG188"/>
      <c r="AH188"/>
    </row>
    <row r="189" spans="1:34">
      <c r="A189"/>
      <c r="J189"/>
      <c r="AA189"/>
      <c r="AB189"/>
      <c r="AC189"/>
      <c r="AD189"/>
      <c r="AE189"/>
      <c r="AF189"/>
      <c r="AG189"/>
      <c r="AH189"/>
    </row>
    <row r="190" spans="1:34">
      <c r="A190"/>
      <c r="J190"/>
      <c r="AA190"/>
      <c r="AB190"/>
      <c r="AC190"/>
      <c r="AD190"/>
      <c r="AE190"/>
      <c r="AF190"/>
      <c r="AG190"/>
      <c r="AH190"/>
    </row>
    <row r="191" spans="1:34">
      <c r="A191"/>
      <c r="J191"/>
      <c r="AA191"/>
      <c r="AB191"/>
      <c r="AC191"/>
      <c r="AD191"/>
      <c r="AE191"/>
      <c r="AF191"/>
      <c r="AG191"/>
      <c r="AH191"/>
    </row>
    <row r="192" spans="1:34">
      <c r="A192"/>
      <c r="J192"/>
      <c r="AA192"/>
      <c r="AB192"/>
      <c r="AC192"/>
      <c r="AD192"/>
      <c r="AE192"/>
      <c r="AF192"/>
      <c r="AG192"/>
      <c r="AH192"/>
    </row>
    <row r="193" spans="1:34">
      <c r="A193"/>
      <c r="J193"/>
      <c r="AA193"/>
      <c r="AB193"/>
      <c r="AC193"/>
      <c r="AD193"/>
      <c r="AE193"/>
      <c r="AF193"/>
      <c r="AG193"/>
      <c r="AH193"/>
    </row>
    <row r="194" spans="1:34">
      <c r="A194"/>
      <c r="J194"/>
      <c r="AA194"/>
      <c r="AB194"/>
      <c r="AC194"/>
      <c r="AD194"/>
      <c r="AE194"/>
      <c r="AF194"/>
      <c r="AG194"/>
      <c r="AH194"/>
    </row>
    <row r="195" spans="1:34">
      <c r="A195"/>
      <c r="J195"/>
      <c r="AA195"/>
      <c r="AB195"/>
      <c r="AC195"/>
      <c r="AD195"/>
      <c r="AE195"/>
      <c r="AF195"/>
      <c r="AG195"/>
      <c r="AH195"/>
    </row>
    <row r="196" spans="1:34">
      <c r="A196"/>
      <c r="J196"/>
      <c r="AA196"/>
      <c r="AB196"/>
      <c r="AC196"/>
      <c r="AD196"/>
      <c r="AE196"/>
      <c r="AF196"/>
      <c r="AG196"/>
      <c r="AH196"/>
    </row>
    <row r="197" spans="1:34">
      <c r="A197"/>
      <c r="J197"/>
      <c r="AA197"/>
      <c r="AB197"/>
      <c r="AC197"/>
      <c r="AD197"/>
      <c r="AE197"/>
      <c r="AF197"/>
      <c r="AG197"/>
      <c r="AH197"/>
    </row>
    <row r="198" spans="1:34">
      <c r="A198"/>
      <c r="J198"/>
      <c r="AA198"/>
      <c r="AB198"/>
      <c r="AC198"/>
      <c r="AD198"/>
      <c r="AE198"/>
      <c r="AF198"/>
      <c r="AG198"/>
      <c r="AH198"/>
    </row>
    <row r="199" spans="1:34">
      <c r="A199"/>
      <c r="J199"/>
      <c r="AA199"/>
      <c r="AB199"/>
      <c r="AC199"/>
      <c r="AD199"/>
      <c r="AE199"/>
      <c r="AF199"/>
      <c r="AG199"/>
      <c r="AH199"/>
    </row>
    <row r="200" spans="1:34">
      <c r="A200"/>
      <c r="J200"/>
      <c r="AA200"/>
      <c r="AB200"/>
      <c r="AC200"/>
      <c r="AD200"/>
      <c r="AE200"/>
      <c r="AF200"/>
      <c r="AG200"/>
      <c r="AH200"/>
    </row>
    <row r="201" spans="1:34">
      <c r="A201"/>
      <c r="J201"/>
      <c r="AA201"/>
      <c r="AB201"/>
      <c r="AC201"/>
      <c r="AD201"/>
      <c r="AE201"/>
      <c r="AF201"/>
      <c r="AG201"/>
      <c r="AH201"/>
    </row>
    <row r="202" spans="1:34">
      <c r="A202"/>
      <c r="J202"/>
      <c r="AA202"/>
      <c r="AB202"/>
      <c r="AC202"/>
      <c r="AD202"/>
      <c r="AE202"/>
      <c r="AF202"/>
      <c r="AG202"/>
      <c r="AH202"/>
    </row>
    <row r="203" spans="1:34">
      <c r="A203"/>
      <c r="J203"/>
      <c r="AA203"/>
      <c r="AB203"/>
      <c r="AC203"/>
      <c r="AD203"/>
      <c r="AE203"/>
      <c r="AF203"/>
      <c r="AG203"/>
      <c r="AH203"/>
    </row>
    <row r="204" spans="1:34">
      <c r="A204"/>
      <c r="J204"/>
      <c r="AA204"/>
      <c r="AB204"/>
      <c r="AC204"/>
      <c r="AD204"/>
      <c r="AE204"/>
      <c r="AF204"/>
      <c r="AG204"/>
      <c r="AH204"/>
    </row>
    <row r="205" spans="1:34">
      <c r="A205"/>
      <c r="J205"/>
      <c r="AA205"/>
      <c r="AB205"/>
      <c r="AC205"/>
      <c r="AD205"/>
      <c r="AE205"/>
      <c r="AF205"/>
      <c r="AG205"/>
      <c r="AH205"/>
    </row>
    <row r="206" spans="1:34">
      <c r="A206"/>
      <c r="J206"/>
      <c r="AA206"/>
      <c r="AB206"/>
      <c r="AC206"/>
      <c r="AD206"/>
      <c r="AE206"/>
      <c r="AF206"/>
      <c r="AG206"/>
      <c r="AH206"/>
    </row>
    <row r="207" spans="1:34">
      <c r="A207"/>
      <c r="J207"/>
      <c r="AA207"/>
      <c r="AB207"/>
      <c r="AC207"/>
      <c r="AD207"/>
      <c r="AE207"/>
      <c r="AF207"/>
      <c r="AG207"/>
      <c r="AH207"/>
    </row>
    <row r="208" spans="1:34">
      <c r="A208"/>
      <c r="J208"/>
      <c r="AA208"/>
      <c r="AB208"/>
      <c r="AC208"/>
      <c r="AD208"/>
      <c r="AE208"/>
      <c r="AF208"/>
      <c r="AG208"/>
      <c r="AH208"/>
    </row>
    <row r="209" spans="1:34">
      <c r="A209"/>
      <c r="J209"/>
      <c r="AA209"/>
      <c r="AB209"/>
      <c r="AC209"/>
      <c r="AD209"/>
      <c r="AE209"/>
      <c r="AF209"/>
      <c r="AG209"/>
      <c r="AH209"/>
    </row>
    <row r="210" spans="1:34">
      <c r="A210"/>
      <c r="J210"/>
      <c r="AA210"/>
      <c r="AB210"/>
      <c r="AC210"/>
      <c r="AD210"/>
      <c r="AE210"/>
      <c r="AF210"/>
      <c r="AG210"/>
      <c r="AH210"/>
    </row>
    <row r="211" spans="1:34">
      <c r="A211"/>
      <c r="J211"/>
      <c r="AA211"/>
      <c r="AB211"/>
      <c r="AC211"/>
      <c r="AD211"/>
      <c r="AE211"/>
      <c r="AF211"/>
      <c r="AG211"/>
      <c r="AH211"/>
    </row>
    <row r="212" spans="1:34">
      <c r="A212"/>
      <c r="J212"/>
      <c r="AA212"/>
      <c r="AB212"/>
      <c r="AC212"/>
      <c r="AD212"/>
      <c r="AE212"/>
      <c r="AF212"/>
      <c r="AG212"/>
      <c r="AH212"/>
    </row>
    <row r="213" spans="1:34">
      <c r="A213"/>
      <c r="J213"/>
      <c r="AA213"/>
      <c r="AB213"/>
      <c r="AC213"/>
      <c r="AD213"/>
      <c r="AE213"/>
      <c r="AF213"/>
      <c r="AG213"/>
      <c r="AH213"/>
    </row>
    <row r="214" spans="1:34">
      <c r="A214"/>
      <c r="J214"/>
      <c r="AA214"/>
      <c r="AB214"/>
      <c r="AC214"/>
      <c r="AD214"/>
      <c r="AE214"/>
      <c r="AF214"/>
      <c r="AG214"/>
      <c r="AH214"/>
    </row>
    <row r="215" spans="1:34">
      <c r="A215"/>
      <c r="J215"/>
      <c r="AA215"/>
      <c r="AB215"/>
      <c r="AC215"/>
      <c r="AD215"/>
      <c r="AE215"/>
      <c r="AF215"/>
      <c r="AG215"/>
      <c r="AH215"/>
    </row>
    <row r="216" spans="1:34">
      <c r="A216"/>
      <c r="J216"/>
      <c r="AA216"/>
      <c r="AB216"/>
      <c r="AC216"/>
      <c r="AD216"/>
      <c r="AE216"/>
      <c r="AF216"/>
      <c r="AG216"/>
      <c r="AH216"/>
    </row>
    <row r="217" spans="1:34">
      <c r="A217"/>
      <c r="J217"/>
      <c r="AA217"/>
      <c r="AB217"/>
      <c r="AC217"/>
      <c r="AD217"/>
      <c r="AE217"/>
      <c r="AF217"/>
      <c r="AG217"/>
      <c r="AH217"/>
    </row>
    <row r="218" spans="1:34">
      <c r="A218"/>
      <c r="J218"/>
      <c r="AA218"/>
      <c r="AB218"/>
      <c r="AC218"/>
      <c r="AD218"/>
      <c r="AE218"/>
      <c r="AF218"/>
      <c r="AG218"/>
      <c r="AH218"/>
    </row>
    <row r="219" spans="1:34">
      <c r="A219"/>
      <c r="J219"/>
      <c r="AA219"/>
      <c r="AB219"/>
      <c r="AC219"/>
      <c r="AD219"/>
      <c r="AE219"/>
      <c r="AF219"/>
      <c r="AG219"/>
      <c r="AH219"/>
    </row>
    <row r="220" spans="1:34">
      <c r="A220"/>
      <c r="J220"/>
      <c r="AA220"/>
      <c r="AB220"/>
      <c r="AC220"/>
      <c r="AD220"/>
      <c r="AE220"/>
      <c r="AF220"/>
      <c r="AG220"/>
      <c r="AH220"/>
    </row>
    <row r="221" spans="1:34">
      <c r="A221"/>
      <c r="J221"/>
      <c r="AA221"/>
      <c r="AB221"/>
      <c r="AC221"/>
      <c r="AD221"/>
      <c r="AE221"/>
      <c r="AF221"/>
      <c r="AG221"/>
      <c r="AH221"/>
    </row>
    <row r="222" spans="1:34">
      <c r="A222"/>
      <c r="J222"/>
      <c r="AA222"/>
      <c r="AB222"/>
      <c r="AC222"/>
      <c r="AD222"/>
      <c r="AE222"/>
      <c r="AF222"/>
      <c r="AG222"/>
      <c r="AH222"/>
    </row>
    <row r="223" spans="1:34">
      <c r="A223"/>
      <c r="J223"/>
      <c r="AA223"/>
      <c r="AB223"/>
      <c r="AC223"/>
      <c r="AD223"/>
      <c r="AE223"/>
      <c r="AF223"/>
      <c r="AG223"/>
      <c r="AH223"/>
    </row>
    <row r="224" spans="1:34">
      <c r="A224"/>
      <c r="J224"/>
      <c r="AA224"/>
      <c r="AB224"/>
      <c r="AC224"/>
      <c r="AD224"/>
      <c r="AE224"/>
      <c r="AF224"/>
      <c r="AG224"/>
      <c r="AH224"/>
    </row>
    <row r="225" spans="1:34">
      <c r="A225"/>
      <c r="J225"/>
      <c r="AA225"/>
      <c r="AB225"/>
      <c r="AC225"/>
      <c r="AD225"/>
      <c r="AE225"/>
      <c r="AF225"/>
      <c r="AG225"/>
      <c r="AH225"/>
    </row>
    <row r="226" spans="1:34">
      <c r="A226"/>
      <c r="J226"/>
      <c r="AA226"/>
      <c r="AB226"/>
      <c r="AC226"/>
      <c r="AD226"/>
      <c r="AE226"/>
      <c r="AF226"/>
      <c r="AG226"/>
      <c r="AH226"/>
    </row>
    <row r="227" spans="1:34">
      <c r="A227"/>
      <c r="J227"/>
      <c r="AA227"/>
      <c r="AB227"/>
      <c r="AC227"/>
      <c r="AD227"/>
      <c r="AE227"/>
      <c r="AF227"/>
      <c r="AG227"/>
      <c r="AH227"/>
    </row>
    <row r="228" spans="1:34">
      <c r="A228"/>
      <c r="J228"/>
      <c r="AA228"/>
      <c r="AB228"/>
      <c r="AC228"/>
      <c r="AD228"/>
      <c r="AE228"/>
      <c r="AF228"/>
      <c r="AG228"/>
      <c r="AH228"/>
    </row>
    <row r="229" spans="1:34">
      <c r="A229"/>
      <c r="J229"/>
      <c r="AA229"/>
      <c r="AB229"/>
      <c r="AC229"/>
      <c r="AD229"/>
      <c r="AE229"/>
      <c r="AF229"/>
      <c r="AG229"/>
      <c r="AH229"/>
    </row>
    <row r="230" spans="1:34">
      <c r="A230"/>
      <c r="J230"/>
      <c r="AA230"/>
      <c r="AB230"/>
      <c r="AC230"/>
      <c r="AD230"/>
      <c r="AE230"/>
      <c r="AF230"/>
      <c r="AG230"/>
      <c r="AH230"/>
    </row>
    <row r="231" spans="1:34">
      <c r="A231"/>
      <c r="J231"/>
      <c r="AA231"/>
      <c r="AB231"/>
      <c r="AC231"/>
      <c r="AD231"/>
      <c r="AE231"/>
      <c r="AF231"/>
      <c r="AG231"/>
      <c r="AH231"/>
    </row>
    <row r="232" spans="1:34">
      <c r="A232"/>
      <c r="J232"/>
      <c r="AA232"/>
      <c r="AB232"/>
      <c r="AC232"/>
      <c r="AD232"/>
      <c r="AE232"/>
      <c r="AF232"/>
      <c r="AG232"/>
      <c r="AH232"/>
    </row>
    <row r="233" spans="1:34">
      <c r="A233"/>
      <c r="J233"/>
      <c r="AA233"/>
      <c r="AB233"/>
      <c r="AC233"/>
      <c r="AD233"/>
      <c r="AE233"/>
      <c r="AF233"/>
      <c r="AG233"/>
      <c r="AH233"/>
    </row>
    <row r="234" spans="1:34">
      <c r="A234"/>
      <c r="J234"/>
      <c r="AA234"/>
      <c r="AB234"/>
      <c r="AC234"/>
      <c r="AD234"/>
      <c r="AE234"/>
      <c r="AF234"/>
      <c r="AG234"/>
      <c r="AH234"/>
    </row>
    <row r="235" spans="1:34">
      <c r="A235"/>
      <c r="J235"/>
      <c r="AA235"/>
      <c r="AB235"/>
      <c r="AC235"/>
      <c r="AD235"/>
      <c r="AE235"/>
      <c r="AF235"/>
      <c r="AG235"/>
      <c r="AH235"/>
    </row>
    <row r="236" spans="1:34">
      <c r="A236"/>
      <c r="J236"/>
      <c r="AA236"/>
      <c r="AB236"/>
      <c r="AC236"/>
      <c r="AD236"/>
      <c r="AE236"/>
      <c r="AF236"/>
      <c r="AG236"/>
      <c r="AH236"/>
    </row>
    <row r="237" spans="1:34">
      <c r="A237"/>
      <c r="J237"/>
      <c r="AA237"/>
      <c r="AB237"/>
      <c r="AC237"/>
      <c r="AD237"/>
      <c r="AE237"/>
      <c r="AF237"/>
      <c r="AG237"/>
      <c r="AH237"/>
    </row>
    <row r="238" spans="1:34">
      <c r="A238"/>
      <c r="J238"/>
      <c r="AA238"/>
      <c r="AB238"/>
      <c r="AC238"/>
      <c r="AD238"/>
      <c r="AE238"/>
      <c r="AF238"/>
      <c r="AG238"/>
      <c r="AH238"/>
    </row>
    <row r="239" spans="1:34">
      <c r="A239"/>
      <c r="J239"/>
      <c r="AA239"/>
      <c r="AB239"/>
      <c r="AC239"/>
      <c r="AD239"/>
      <c r="AE239"/>
      <c r="AF239"/>
      <c r="AG239"/>
      <c r="AH239"/>
    </row>
    <row r="240" spans="1:34">
      <c r="A240"/>
      <c r="J240"/>
      <c r="AA240"/>
      <c r="AB240"/>
      <c r="AC240"/>
      <c r="AD240"/>
      <c r="AE240"/>
      <c r="AF240"/>
      <c r="AG240"/>
      <c r="AH240"/>
    </row>
    <row r="241" spans="1:34">
      <c r="A241"/>
      <c r="J241"/>
      <c r="AA241"/>
      <c r="AB241"/>
      <c r="AC241"/>
      <c r="AD241"/>
      <c r="AE241"/>
      <c r="AF241"/>
      <c r="AG241"/>
      <c r="AH241"/>
    </row>
    <row r="242" spans="1:34">
      <c r="A242"/>
      <c r="J242"/>
      <c r="AA242"/>
      <c r="AB242"/>
      <c r="AC242"/>
      <c r="AD242"/>
      <c r="AE242"/>
      <c r="AF242"/>
      <c r="AG242"/>
      <c r="AH242"/>
    </row>
    <row r="243" spans="1:34">
      <c r="A243"/>
      <c r="J243"/>
      <c r="AA243"/>
      <c r="AB243"/>
      <c r="AC243"/>
      <c r="AD243"/>
      <c r="AE243"/>
      <c r="AF243"/>
      <c r="AG243"/>
      <c r="AH243"/>
    </row>
    <row r="244" spans="1:34">
      <c r="A244"/>
      <c r="J244"/>
      <c r="AA244"/>
      <c r="AB244"/>
      <c r="AC244"/>
      <c r="AD244"/>
      <c r="AE244"/>
      <c r="AF244"/>
      <c r="AG244"/>
      <c r="AH244"/>
    </row>
    <row r="245" spans="1:34">
      <c r="A245"/>
      <c r="J245"/>
      <c r="AA245"/>
      <c r="AB245"/>
      <c r="AC245"/>
      <c r="AD245"/>
      <c r="AE245"/>
      <c r="AF245"/>
      <c r="AG245"/>
      <c r="AH245"/>
    </row>
    <row r="246" spans="1:34">
      <c r="A246"/>
      <c r="J246"/>
      <c r="AA246"/>
      <c r="AB246"/>
      <c r="AC246"/>
      <c r="AD246"/>
      <c r="AE246"/>
      <c r="AF246"/>
      <c r="AG246"/>
      <c r="AH246"/>
    </row>
    <row r="247" spans="1:34">
      <c r="A247"/>
      <c r="J247"/>
      <c r="AA247"/>
      <c r="AB247"/>
      <c r="AC247"/>
      <c r="AD247"/>
      <c r="AE247"/>
      <c r="AF247"/>
      <c r="AG247"/>
      <c r="AH247"/>
    </row>
    <row r="248" spans="1:34">
      <c r="A248"/>
      <c r="J248"/>
      <c r="AA248"/>
      <c r="AB248"/>
      <c r="AC248"/>
      <c r="AD248"/>
      <c r="AE248"/>
      <c r="AF248"/>
      <c r="AG248"/>
      <c r="AH248"/>
    </row>
    <row r="249" spans="1:34">
      <c r="A249"/>
      <c r="J249"/>
      <c r="AA249"/>
      <c r="AB249"/>
      <c r="AC249"/>
      <c r="AD249"/>
      <c r="AE249"/>
      <c r="AF249"/>
      <c r="AG249"/>
      <c r="AH249"/>
    </row>
    <row r="250" spans="1:34">
      <c r="A250"/>
      <c r="J250"/>
      <c r="AA250"/>
      <c r="AB250"/>
      <c r="AC250"/>
      <c r="AD250"/>
      <c r="AE250"/>
      <c r="AF250"/>
      <c r="AG250"/>
      <c r="AH250"/>
    </row>
    <row r="251" spans="1:34">
      <c r="A251"/>
      <c r="J251"/>
      <c r="AA251"/>
      <c r="AB251"/>
      <c r="AC251"/>
      <c r="AD251"/>
      <c r="AE251"/>
      <c r="AF251"/>
      <c r="AG251"/>
      <c r="AH251"/>
    </row>
    <row r="252" spans="1:34">
      <c r="A252"/>
      <c r="J252"/>
      <c r="AA252"/>
      <c r="AB252"/>
      <c r="AC252"/>
      <c r="AD252"/>
      <c r="AE252"/>
      <c r="AF252"/>
      <c r="AG252"/>
      <c r="AH252"/>
    </row>
    <row r="253" spans="1:34">
      <c r="A253"/>
      <c r="J253"/>
      <c r="AA253"/>
      <c r="AB253"/>
      <c r="AC253"/>
      <c r="AD253"/>
      <c r="AE253"/>
      <c r="AF253"/>
      <c r="AG253"/>
      <c r="AH253"/>
    </row>
    <row r="254" spans="1:34">
      <c r="A254"/>
      <c r="J254"/>
      <c r="AA254"/>
      <c r="AB254"/>
      <c r="AC254"/>
      <c r="AD254"/>
      <c r="AE254"/>
      <c r="AF254"/>
      <c r="AG254"/>
      <c r="AH254"/>
    </row>
    <row r="255" spans="1:34">
      <c r="A255"/>
      <c r="J255"/>
      <c r="AA255"/>
      <c r="AB255"/>
      <c r="AC255"/>
      <c r="AD255"/>
      <c r="AE255"/>
      <c r="AF255"/>
      <c r="AG255"/>
      <c r="AH255"/>
    </row>
    <row r="256" spans="1:34">
      <c r="A256"/>
      <c r="J256"/>
      <c r="AA256"/>
      <c r="AB256"/>
      <c r="AC256"/>
      <c r="AD256"/>
      <c r="AE256"/>
      <c r="AF256"/>
      <c r="AG256"/>
      <c r="AH256"/>
    </row>
    <row r="257" spans="1:34">
      <c r="A257"/>
      <c r="J257"/>
      <c r="AA257"/>
      <c r="AB257"/>
      <c r="AC257"/>
      <c r="AD257"/>
      <c r="AE257"/>
      <c r="AF257"/>
      <c r="AG257"/>
      <c r="AH257"/>
    </row>
    <row r="258" spans="1:34">
      <c r="A258"/>
      <c r="J258"/>
      <c r="AA258"/>
      <c r="AB258"/>
      <c r="AC258"/>
      <c r="AD258"/>
      <c r="AE258"/>
      <c r="AF258"/>
      <c r="AG258"/>
      <c r="AH258"/>
    </row>
    <row r="259" spans="1:34">
      <c r="A259"/>
      <c r="J259"/>
      <c r="AA259"/>
      <c r="AB259"/>
      <c r="AC259"/>
      <c r="AD259"/>
      <c r="AE259"/>
      <c r="AF259"/>
      <c r="AG259"/>
      <c r="AH259"/>
    </row>
    <row r="260" spans="1:34">
      <c r="A260"/>
      <c r="J260"/>
      <c r="AA260"/>
      <c r="AB260"/>
      <c r="AC260"/>
      <c r="AD260"/>
      <c r="AE260"/>
      <c r="AF260"/>
      <c r="AG260"/>
      <c r="AH260"/>
    </row>
    <row r="261" spans="1:34">
      <c r="A261"/>
      <c r="J261"/>
      <c r="AA261"/>
      <c r="AB261"/>
      <c r="AC261"/>
      <c r="AD261"/>
      <c r="AE261"/>
      <c r="AF261"/>
      <c r="AG261"/>
      <c r="AH261"/>
    </row>
    <row r="262" spans="1:34">
      <c r="A262"/>
      <c r="J262"/>
      <c r="AA262"/>
      <c r="AB262"/>
      <c r="AC262"/>
      <c r="AD262"/>
      <c r="AE262"/>
      <c r="AF262"/>
      <c r="AG262"/>
      <c r="AH262"/>
    </row>
    <row r="263" spans="1:34">
      <c r="A263"/>
      <c r="J263"/>
      <c r="AA263"/>
      <c r="AB263"/>
      <c r="AC263"/>
      <c r="AD263"/>
      <c r="AE263"/>
      <c r="AF263"/>
      <c r="AG263"/>
      <c r="AH263"/>
    </row>
    <row r="264" spans="1:34">
      <c r="A264"/>
      <c r="J264"/>
      <c r="AA264"/>
      <c r="AB264"/>
      <c r="AC264"/>
      <c r="AD264"/>
      <c r="AE264"/>
      <c r="AF264"/>
      <c r="AG264"/>
      <c r="AH264"/>
    </row>
    <row r="265" spans="1:34">
      <c r="A265"/>
      <c r="J265"/>
      <c r="AA265"/>
      <c r="AB265"/>
      <c r="AC265"/>
      <c r="AD265"/>
      <c r="AE265"/>
      <c r="AF265"/>
      <c r="AG265"/>
      <c r="AH265"/>
    </row>
    <row r="266" spans="1:34">
      <c r="A266"/>
      <c r="J266"/>
      <c r="AA266"/>
      <c r="AB266"/>
      <c r="AC266"/>
      <c r="AD266"/>
      <c r="AE266"/>
      <c r="AF266"/>
      <c r="AG266"/>
      <c r="AH266"/>
    </row>
    <row r="267" spans="1:34">
      <c r="A267"/>
      <c r="J267"/>
      <c r="AA267"/>
      <c r="AB267"/>
      <c r="AC267"/>
      <c r="AD267"/>
      <c r="AE267"/>
      <c r="AF267"/>
      <c r="AG267"/>
      <c r="AH267"/>
    </row>
    <row r="268" spans="1:34">
      <c r="A268"/>
      <c r="J268"/>
      <c r="AA268"/>
      <c r="AB268"/>
      <c r="AC268"/>
      <c r="AD268"/>
      <c r="AE268"/>
      <c r="AF268"/>
      <c r="AG268"/>
      <c r="AH268"/>
    </row>
    <row r="269" spans="1:34">
      <c r="A269"/>
      <c r="J269"/>
      <c r="AA269"/>
      <c r="AB269"/>
      <c r="AC269"/>
      <c r="AD269"/>
      <c r="AE269"/>
      <c r="AF269"/>
      <c r="AG269"/>
      <c r="AH269"/>
    </row>
    <row r="270" spans="1:34">
      <c r="A270"/>
      <c r="J270"/>
      <c r="AA270"/>
      <c r="AB270"/>
      <c r="AC270"/>
      <c r="AD270"/>
      <c r="AE270"/>
      <c r="AF270"/>
      <c r="AG270"/>
      <c r="AH270"/>
    </row>
    <row r="271" spans="1:34">
      <c r="A271"/>
      <c r="J271"/>
      <c r="AA271"/>
      <c r="AB271"/>
      <c r="AC271"/>
      <c r="AD271"/>
      <c r="AE271"/>
      <c r="AF271"/>
      <c r="AG271"/>
      <c r="AH271"/>
    </row>
    <row r="272" spans="1:34">
      <c r="A272"/>
      <c r="J272"/>
      <c r="AA272"/>
      <c r="AB272"/>
      <c r="AC272"/>
      <c r="AD272"/>
      <c r="AE272"/>
      <c r="AF272"/>
      <c r="AG272"/>
      <c r="AH272"/>
    </row>
    <row r="273" spans="1:34">
      <c r="A273"/>
      <c r="J273"/>
      <c r="AA273"/>
      <c r="AB273"/>
      <c r="AC273"/>
      <c r="AD273"/>
      <c r="AE273"/>
      <c r="AF273"/>
      <c r="AG273"/>
      <c r="AH273"/>
    </row>
    <row r="274" spans="1:34">
      <c r="A274"/>
      <c r="J274"/>
      <c r="AA274"/>
      <c r="AB274"/>
      <c r="AC274"/>
      <c r="AD274"/>
      <c r="AE274"/>
      <c r="AF274"/>
      <c r="AG274"/>
      <c r="AH274"/>
    </row>
    <row r="275" spans="1:34">
      <c r="A275"/>
      <c r="J275"/>
      <c r="AA275"/>
      <c r="AB275"/>
      <c r="AC275"/>
      <c r="AD275"/>
      <c r="AE275"/>
      <c r="AF275"/>
      <c r="AG275"/>
      <c r="AH275"/>
    </row>
    <row r="276" spans="1:34">
      <c r="A276"/>
      <c r="J276"/>
      <c r="AA276"/>
      <c r="AB276"/>
      <c r="AC276"/>
      <c r="AD276"/>
      <c r="AE276"/>
      <c r="AF276"/>
      <c r="AG276"/>
      <c r="AH276"/>
    </row>
    <row r="277" spans="1:34">
      <c r="A277"/>
      <c r="J277"/>
      <c r="AA277"/>
      <c r="AB277"/>
      <c r="AC277"/>
      <c r="AD277"/>
      <c r="AE277"/>
      <c r="AF277"/>
      <c r="AG277"/>
      <c r="AH277"/>
    </row>
    <row r="278" spans="1:34">
      <c r="A278"/>
      <c r="J278"/>
      <c r="AA278"/>
      <c r="AB278"/>
      <c r="AC278"/>
      <c r="AD278"/>
      <c r="AE278"/>
      <c r="AF278"/>
      <c r="AG278"/>
      <c r="AH278"/>
    </row>
    <row r="279" spans="1:34">
      <c r="A279"/>
      <c r="J279"/>
      <c r="AA279"/>
      <c r="AB279"/>
      <c r="AC279"/>
      <c r="AD279"/>
      <c r="AE279"/>
      <c r="AF279"/>
      <c r="AG279"/>
      <c r="AH279"/>
    </row>
    <row r="280" spans="1:34">
      <c r="A280"/>
      <c r="J280"/>
      <c r="AA280"/>
      <c r="AB280"/>
      <c r="AC280"/>
      <c r="AD280"/>
      <c r="AE280"/>
      <c r="AF280"/>
      <c r="AG280"/>
      <c r="AH280"/>
    </row>
    <row r="281" spans="1:34">
      <c r="A281"/>
      <c r="J281"/>
      <c r="AA281"/>
      <c r="AB281"/>
      <c r="AC281"/>
      <c r="AD281"/>
      <c r="AE281"/>
      <c r="AF281"/>
      <c r="AG281"/>
      <c r="AH281"/>
    </row>
    <row r="282" spans="1:34">
      <c r="A282"/>
      <c r="J282"/>
      <c r="AA282"/>
      <c r="AB282"/>
      <c r="AC282"/>
      <c r="AD282"/>
      <c r="AE282"/>
      <c r="AF282"/>
      <c r="AG282"/>
      <c r="AH282"/>
    </row>
    <row r="283" spans="1:34">
      <c r="A283"/>
      <c r="J283"/>
      <c r="AA283"/>
      <c r="AB283"/>
      <c r="AC283"/>
      <c r="AD283"/>
      <c r="AE283"/>
      <c r="AF283"/>
      <c r="AG283"/>
      <c r="AH283"/>
    </row>
    <row r="284" spans="1:34">
      <c r="A284"/>
      <c r="J284"/>
      <c r="AA284"/>
      <c r="AB284"/>
      <c r="AC284"/>
      <c r="AD284"/>
      <c r="AE284"/>
      <c r="AF284"/>
      <c r="AG284"/>
      <c r="AH284"/>
    </row>
    <row r="285" spans="1:34">
      <c r="A285"/>
      <c r="J285"/>
      <c r="AA285"/>
      <c r="AB285"/>
      <c r="AC285"/>
      <c r="AD285"/>
      <c r="AE285"/>
      <c r="AF285"/>
      <c r="AG285"/>
      <c r="AH285"/>
    </row>
    <row r="286" spans="1:34">
      <c r="A286"/>
      <c r="J286"/>
      <c r="AA286"/>
      <c r="AB286"/>
      <c r="AC286"/>
      <c r="AD286"/>
      <c r="AE286"/>
      <c r="AF286"/>
      <c r="AG286"/>
      <c r="AH286"/>
    </row>
    <row r="287" spans="1:34">
      <c r="A287"/>
      <c r="J287"/>
      <c r="AA287"/>
      <c r="AB287"/>
      <c r="AC287"/>
      <c r="AD287"/>
      <c r="AE287"/>
      <c r="AF287"/>
      <c r="AG287"/>
      <c r="AH287"/>
    </row>
    <row r="288" spans="1:34">
      <c r="A288"/>
      <c r="J288"/>
      <c r="AA288"/>
      <c r="AB288"/>
      <c r="AC288"/>
      <c r="AD288"/>
      <c r="AE288"/>
      <c r="AF288"/>
      <c r="AG288"/>
      <c r="AH288"/>
    </row>
    <row r="289" spans="1:34">
      <c r="A289"/>
      <c r="J289"/>
      <c r="AA289"/>
      <c r="AB289"/>
      <c r="AC289"/>
      <c r="AD289"/>
      <c r="AE289"/>
      <c r="AF289"/>
      <c r="AG289"/>
      <c r="AH289"/>
    </row>
    <row r="290" spans="1:34">
      <c r="A290"/>
      <c r="J290"/>
      <c r="AA290"/>
      <c r="AB290"/>
      <c r="AC290"/>
      <c r="AD290"/>
      <c r="AE290"/>
      <c r="AF290"/>
      <c r="AG290"/>
      <c r="AH290"/>
    </row>
    <row r="291" spans="1:34">
      <c r="A291"/>
      <c r="J291"/>
      <c r="AA291"/>
      <c r="AB291"/>
      <c r="AC291"/>
      <c r="AD291"/>
      <c r="AE291"/>
      <c r="AF291"/>
      <c r="AG291"/>
      <c r="AH291"/>
    </row>
    <row r="292" spans="1:34">
      <c r="A292"/>
      <c r="J292"/>
      <c r="AA292"/>
      <c r="AB292"/>
      <c r="AC292"/>
      <c r="AD292"/>
      <c r="AE292"/>
      <c r="AF292"/>
      <c r="AG292"/>
      <c r="AH292"/>
    </row>
    <row r="293" spans="1:34">
      <c r="A293"/>
      <c r="J293"/>
      <c r="AA293"/>
      <c r="AB293"/>
      <c r="AC293"/>
      <c r="AD293"/>
      <c r="AE293"/>
      <c r="AF293"/>
      <c r="AG293"/>
      <c r="AH293"/>
    </row>
    <row r="294" spans="1:34">
      <c r="A294"/>
      <c r="J294"/>
      <c r="AA294"/>
      <c r="AB294"/>
      <c r="AC294"/>
      <c r="AD294"/>
      <c r="AE294"/>
      <c r="AF294"/>
      <c r="AG294"/>
      <c r="AH294"/>
    </row>
    <row r="295" spans="1:34">
      <c r="A295"/>
      <c r="J295"/>
      <c r="AA295"/>
      <c r="AB295"/>
      <c r="AC295"/>
      <c r="AD295"/>
      <c r="AE295"/>
      <c r="AF295"/>
      <c r="AG295"/>
      <c r="AH295"/>
    </row>
    <row r="296" spans="1:34">
      <c r="A296"/>
      <c r="J296"/>
      <c r="AA296"/>
      <c r="AB296"/>
      <c r="AC296"/>
      <c r="AD296"/>
      <c r="AE296"/>
      <c r="AF296"/>
      <c r="AG296"/>
      <c r="AH296"/>
    </row>
    <row r="297" spans="1:34">
      <c r="A297"/>
      <c r="J297"/>
      <c r="AA297"/>
      <c r="AB297"/>
      <c r="AC297"/>
      <c r="AD297"/>
      <c r="AE297"/>
      <c r="AF297"/>
      <c r="AG297"/>
      <c r="AH297"/>
    </row>
    <row r="298" spans="1:34">
      <c r="A298"/>
      <c r="J298"/>
      <c r="AA298"/>
      <c r="AB298"/>
      <c r="AC298"/>
      <c r="AD298"/>
      <c r="AE298"/>
      <c r="AF298"/>
      <c r="AG298"/>
      <c r="AH298"/>
    </row>
    <row r="299" spans="1:34">
      <c r="A299"/>
      <c r="J299"/>
      <c r="AA299"/>
      <c r="AB299"/>
      <c r="AC299"/>
      <c r="AD299"/>
      <c r="AE299"/>
      <c r="AF299"/>
      <c r="AG299"/>
      <c r="AH299"/>
    </row>
    <row r="300" spans="1:34">
      <c r="A300"/>
      <c r="J300"/>
      <c r="AA300"/>
      <c r="AB300"/>
      <c r="AC300"/>
      <c r="AD300"/>
      <c r="AE300"/>
      <c r="AF300"/>
      <c r="AG300"/>
      <c r="AH300"/>
    </row>
    <row r="301" spans="1:34">
      <c r="A301"/>
      <c r="J301"/>
      <c r="AA301"/>
      <c r="AB301"/>
      <c r="AC301"/>
      <c r="AD301"/>
      <c r="AE301"/>
      <c r="AF301"/>
      <c r="AG301"/>
      <c r="AH301"/>
    </row>
    <row r="302" spans="1:34">
      <c r="A302"/>
      <c r="J302"/>
      <c r="AA302"/>
      <c r="AB302"/>
      <c r="AC302"/>
      <c r="AD302"/>
      <c r="AE302"/>
      <c r="AF302"/>
      <c r="AG302"/>
      <c r="AH302"/>
    </row>
    <row r="303" spans="1:34">
      <c r="A303"/>
      <c r="J303"/>
      <c r="AA303"/>
      <c r="AB303"/>
      <c r="AC303"/>
      <c r="AD303"/>
      <c r="AE303"/>
      <c r="AF303"/>
      <c r="AG303"/>
      <c r="AH303"/>
    </row>
    <row r="304" spans="1:34">
      <c r="A304"/>
      <c r="J304"/>
      <c r="AA304"/>
      <c r="AB304"/>
      <c r="AC304"/>
      <c r="AD304"/>
      <c r="AE304"/>
      <c r="AF304"/>
      <c r="AG304"/>
      <c r="AH304"/>
    </row>
    <row r="305" spans="1:34">
      <c r="A305"/>
      <c r="J305"/>
      <c r="AA305"/>
      <c r="AB305"/>
      <c r="AC305"/>
      <c r="AD305"/>
      <c r="AE305"/>
      <c r="AF305"/>
      <c r="AG305"/>
      <c r="AH305"/>
    </row>
    <row r="306" spans="1:34">
      <c r="A306"/>
      <c r="J306"/>
      <c r="AA306"/>
      <c r="AB306"/>
      <c r="AC306"/>
      <c r="AD306"/>
      <c r="AE306"/>
      <c r="AF306"/>
      <c r="AG306"/>
      <c r="AH306"/>
    </row>
    <row r="307" spans="1:34">
      <c r="A307"/>
      <c r="J307"/>
      <c r="AA307"/>
      <c r="AB307"/>
      <c r="AC307"/>
      <c r="AD307"/>
      <c r="AE307"/>
      <c r="AF307"/>
      <c r="AG307"/>
      <c r="AH307"/>
    </row>
    <row r="308" spans="1:34">
      <c r="A308"/>
      <c r="J308"/>
      <c r="AA308"/>
      <c r="AB308"/>
      <c r="AC308"/>
      <c r="AD308"/>
      <c r="AE308"/>
      <c r="AF308"/>
      <c r="AG308"/>
      <c r="AH308"/>
    </row>
    <row r="309" spans="1:34">
      <c r="A309"/>
      <c r="J309"/>
      <c r="AA309"/>
      <c r="AB309"/>
      <c r="AC309"/>
      <c r="AD309"/>
      <c r="AE309"/>
      <c r="AF309"/>
      <c r="AG309"/>
      <c r="AH309"/>
    </row>
    <row r="310" spans="1:34">
      <c r="A310"/>
      <c r="J310"/>
      <c r="AA310"/>
      <c r="AB310"/>
      <c r="AC310"/>
      <c r="AD310"/>
      <c r="AE310"/>
      <c r="AF310"/>
      <c r="AG310"/>
      <c r="AH310"/>
    </row>
    <row r="311" spans="1:34">
      <c r="A311"/>
      <c r="J311"/>
      <c r="AA311"/>
      <c r="AB311"/>
      <c r="AC311"/>
      <c r="AD311"/>
      <c r="AE311"/>
      <c r="AF311"/>
      <c r="AG311"/>
      <c r="AH311"/>
    </row>
    <row r="312" spans="1:34">
      <c r="A312"/>
      <c r="J312"/>
      <c r="AA312"/>
      <c r="AB312"/>
      <c r="AC312"/>
      <c r="AD312"/>
      <c r="AE312"/>
      <c r="AF312"/>
      <c r="AG312"/>
      <c r="AH312"/>
    </row>
    <row r="313" spans="1:34">
      <c r="A313"/>
      <c r="J313"/>
      <c r="AA313"/>
      <c r="AB313"/>
      <c r="AC313"/>
      <c r="AD313"/>
      <c r="AE313"/>
      <c r="AF313"/>
      <c r="AG313"/>
      <c r="AH313"/>
    </row>
    <row r="314" spans="1:34">
      <c r="A314"/>
      <c r="J314"/>
      <c r="AA314"/>
      <c r="AB314"/>
      <c r="AC314"/>
      <c r="AD314"/>
      <c r="AE314"/>
      <c r="AF314"/>
      <c r="AG314"/>
      <c r="AH314"/>
    </row>
    <row r="315" spans="1:34">
      <c r="A315"/>
      <c r="J315"/>
      <c r="AA315"/>
      <c r="AB315"/>
      <c r="AC315"/>
      <c r="AD315"/>
      <c r="AE315"/>
      <c r="AF315"/>
      <c r="AG315"/>
      <c r="AH315"/>
    </row>
    <row r="316" spans="1:34">
      <c r="A316"/>
      <c r="J316"/>
      <c r="AA316"/>
      <c r="AB316"/>
      <c r="AC316"/>
      <c r="AD316"/>
      <c r="AE316"/>
      <c r="AF316"/>
      <c r="AG316"/>
      <c r="AH316"/>
    </row>
    <row r="317" spans="1:34">
      <c r="A317"/>
      <c r="J317"/>
      <c r="AA317"/>
      <c r="AB317"/>
      <c r="AC317"/>
      <c r="AD317"/>
      <c r="AE317"/>
      <c r="AF317"/>
      <c r="AG317"/>
      <c r="AH317"/>
    </row>
    <row r="318" spans="1:34">
      <c r="A318"/>
      <c r="J318"/>
      <c r="AA318"/>
      <c r="AB318"/>
      <c r="AC318"/>
      <c r="AD318"/>
      <c r="AE318"/>
      <c r="AF318"/>
      <c r="AG318"/>
      <c r="AH318"/>
    </row>
    <row r="319" spans="1:34">
      <c r="A319"/>
      <c r="J319"/>
      <c r="AA319"/>
      <c r="AB319"/>
      <c r="AC319"/>
      <c r="AD319"/>
      <c r="AE319"/>
      <c r="AF319"/>
      <c r="AG319"/>
      <c r="AH319"/>
    </row>
    <row r="320" spans="1:34">
      <c r="A320"/>
      <c r="J320"/>
      <c r="AA320"/>
      <c r="AB320"/>
      <c r="AC320"/>
      <c r="AD320"/>
      <c r="AE320"/>
      <c r="AF320"/>
      <c r="AG320"/>
      <c r="AH320"/>
    </row>
    <row r="321" spans="1:34">
      <c r="A321"/>
      <c r="J321"/>
      <c r="AA321"/>
      <c r="AB321"/>
      <c r="AC321"/>
      <c r="AD321"/>
      <c r="AE321"/>
      <c r="AF321"/>
      <c r="AG321"/>
      <c r="AH321"/>
    </row>
    <row r="322" spans="1:34">
      <c r="A322"/>
      <c r="J322"/>
      <c r="AA322"/>
      <c r="AB322"/>
      <c r="AC322"/>
      <c r="AD322"/>
      <c r="AE322"/>
      <c r="AF322"/>
      <c r="AG322"/>
      <c r="AH322"/>
    </row>
    <row r="323" spans="1:34">
      <c r="A323"/>
      <c r="J323"/>
      <c r="AA323"/>
      <c r="AB323"/>
      <c r="AC323"/>
      <c r="AD323"/>
      <c r="AE323"/>
      <c r="AF323"/>
      <c r="AG323"/>
      <c r="AH323"/>
    </row>
    <row r="324" spans="1:34">
      <c r="A324"/>
      <c r="J324"/>
      <c r="AA324"/>
      <c r="AB324"/>
      <c r="AC324"/>
      <c r="AD324"/>
      <c r="AE324"/>
      <c r="AF324"/>
      <c r="AG324"/>
      <c r="AH324"/>
    </row>
    <row r="325" spans="1:34">
      <c r="A325"/>
      <c r="J325"/>
      <c r="AA325"/>
      <c r="AB325"/>
      <c r="AC325"/>
      <c r="AD325"/>
      <c r="AE325"/>
      <c r="AF325"/>
      <c r="AG325"/>
      <c r="AH325"/>
    </row>
    <row r="326" spans="1:34">
      <c r="A326"/>
      <c r="J326"/>
      <c r="AA326"/>
      <c r="AB326"/>
      <c r="AC326"/>
      <c r="AD326"/>
      <c r="AE326"/>
      <c r="AF326"/>
      <c r="AG326"/>
      <c r="AH326"/>
    </row>
    <row r="327" spans="1:34">
      <c r="A327"/>
      <c r="J327"/>
      <c r="AA327"/>
      <c r="AB327"/>
      <c r="AC327"/>
      <c r="AD327"/>
      <c r="AE327"/>
      <c r="AF327"/>
      <c r="AG327"/>
      <c r="AH327"/>
    </row>
    <row r="328" spans="1:34">
      <c r="A328"/>
      <c r="J328"/>
      <c r="AA328"/>
      <c r="AB328"/>
      <c r="AC328"/>
      <c r="AD328"/>
      <c r="AE328"/>
      <c r="AF328"/>
      <c r="AG328"/>
      <c r="AH328"/>
    </row>
    <row r="329" spans="1:34">
      <c r="A329"/>
      <c r="J329"/>
      <c r="AA329"/>
      <c r="AB329"/>
      <c r="AC329"/>
      <c r="AD329"/>
      <c r="AE329"/>
      <c r="AF329"/>
      <c r="AG329"/>
      <c r="AH329"/>
    </row>
    <row r="330" spans="1:34">
      <c r="A330"/>
      <c r="J330"/>
      <c r="AA330"/>
      <c r="AB330"/>
      <c r="AC330"/>
      <c r="AD330"/>
      <c r="AE330"/>
      <c r="AF330"/>
      <c r="AG330"/>
      <c r="AH330"/>
    </row>
    <row r="331" spans="1:34">
      <c r="A331"/>
      <c r="J331"/>
      <c r="AA331"/>
      <c r="AB331"/>
      <c r="AC331"/>
      <c r="AD331"/>
      <c r="AE331"/>
      <c r="AF331"/>
      <c r="AG331"/>
      <c r="AH331"/>
    </row>
    <row r="332" spans="1:34">
      <c r="A332"/>
      <c r="J332"/>
      <c r="AA332"/>
      <c r="AB332"/>
      <c r="AC332"/>
      <c r="AD332"/>
      <c r="AE332"/>
      <c r="AF332"/>
      <c r="AG332"/>
      <c r="AH332"/>
    </row>
    <row r="333" spans="1:34">
      <c r="A333"/>
      <c r="J333"/>
      <c r="AA333"/>
      <c r="AB333"/>
      <c r="AC333"/>
      <c r="AD333"/>
      <c r="AE333"/>
      <c r="AF333"/>
      <c r="AG333"/>
      <c r="AH333"/>
    </row>
    <row r="334" spans="1:34">
      <c r="A334"/>
      <c r="J334"/>
      <c r="AA334"/>
      <c r="AB334"/>
      <c r="AC334"/>
      <c r="AD334"/>
      <c r="AE334"/>
      <c r="AF334"/>
      <c r="AG334"/>
      <c r="AH334"/>
    </row>
    <row r="335" spans="1:34">
      <c r="A335"/>
      <c r="J335"/>
      <c r="AA335"/>
      <c r="AB335"/>
      <c r="AC335"/>
      <c r="AD335"/>
      <c r="AE335"/>
      <c r="AF335"/>
      <c r="AG335"/>
      <c r="AH335"/>
    </row>
    <row r="336" spans="1:34">
      <c r="A336"/>
      <c r="J336"/>
      <c r="AA336"/>
      <c r="AB336"/>
      <c r="AC336"/>
      <c r="AD336"/>
      <c r="AE336"/>
      <c r="AF336"/>
      <c r="AG336"/>
      <c r="AH336"/>
    </row>
    <row r="337" spans="1:34">
      <c r="A337"/>
      <c r="J337"/>
      <c r="AA337"/>
      <c r="AB337"/>
      <c r="AC337"/>
      <c r="AD337"/>
      <c r="AE337"/>
      <c r="AF337"/>
      <c r="AG337"/>
      <c r="AH337"/>
    </row>
    <row r="338" spans="1:34">
      <c r="A338"/>
      <c r="J338"/>
      <c r="AA338"/>
      <c r="AB338"/>
      <c r="AC338"/>
      <c r="AD338"/>
      <c r="AE338"/>
      <c r="AF338"/>
      <c r="AG338"/>
      <c r="AH338"/>
    </row>
    <row r="339" spans="1:34">
      <c r="A339"/>
      <c r="J339"/>
      <c r="AA339"/>
      <c r="AB339"/>
      <c r="AC339"/>
      <c r="AD339"/>
      <c r="AE339"/>
      <c r="AF339"/>
      <c r="AG339"/>
      <c r="AH339"/>
    </row>
    <row r="340" spans="1:34">
      <c r="A340"/>
      <c r="J340"/>
      <c r="AA340"/>
      <c r="AB340"/>
      <c r="AC340"/>
      <c r="AD340"/>
      <c r="AE340"/>
      <c r="AF340"/>
      <c r="AG340"/>
      <c r="AH340"/>
    </row>
    <row r="341" spans="1:34">
      <c r="A341"/>
      <c r="J341"/>
      <c r="AA341"/>
      <c r="AB341"/>
      <c r="AC341"/>
      <c r="AD341"/>
      <c r="AE341"/>
      <c r="AF341"/>
      <c r="AG341"/>
      <c r="AH341"/>
    </row>
    <row r="342" spans="1:34">
      <c r="A342"/>
      <c r="J342"/>
      <c r="AA342"/>
      <c r="AB342"/>
      <c r="AC342"/>
      <c r="AD342"/>
      <c r="AE342"/>
      <c r="AF342"/>
      <c r="AG342"/>
      <c r="AH342"/>
    </row>
    <row r="343" spans="1:34">
      <c r="A343"/>
      <c r="J343"/>
      <c r="AA343"/>
      <c r="AB343"/>
      <c r="AC343"/>
      <c r="AD343"/>
      <c r="AE343"/>
      <c r="AF343"/>
      <c r="AG343"/>
      <c r="AH343"/>
    </row>
    <row r="344" spans="1:34">
      <c r="A344"/>
      <c r="J344"/>
      <c r="AA344"/>
      <c r="AB344"/>
      <c r="AC344"/>
      <c r="AD344"/>
      <c r="AE344"/>
      <c r="AF344"/>
      <c r="AG344"/>
      <c r="AH344"/>
    </row>
    <row r="345" spans="1:34">
      <c r="A345"/>
      <c r="J345"/>
      <c r="AA345"/>
      <c r="AB345"/>
      <c r="AC345"/>
      <c r="AD345"/>
      <c r="AE345"/>
      <c r="AF345"/>
      <c r="AG345"/>
      <c r="AH345"/>
    </row>
    <row r="346" spans="1:34">
      <c r="A346"/>
      <c r="J346"/>
      <c r="AA346"/>
      <c r="AB346"/>
      <c r="AC346"/>
      <c r="AD346"/>
      <c r="AE346"/>
      <c r="AF346"/>
      <c r="AG346"/>
      <c r="AH346"/>
    </row>
    <row r="347" spans="1:34">
      <c r="A347"/>
      <c r="J347"/>
      <c r="AA347"/>
      <c r="AB347"/>
      <c r="AC347"/>
      <c r="AD347"/>
      <c r="AE347"/>
      <c r="AF347"/>
      <c r="AG347"/>
      <c r="AH347"/>
    </row>
    <row r="348" spans="1:34">
      <c r="A348"/>
      <c r="J348"/>
      <c r="AA348"/>
      <c r="AB348"/>
      <c r="AC348"/>
      <c r="AD348"/>
      <c r="AE348"/>
      <c r="AF348"/>
      <c r="AG348"/>
      <c r="AH348"/>
    </row>
    <row r="349" spans="1:34">
      <c r="A349"/>
      <c r="J349"/>
      <c r="AA349"/>
      <c r="AB349"/>
      <c r="AC349"/>
      <c r="AD349"/>
      <c r="AE349"/>
      <c r="AF349"/>
      <c r="AG349"/>
      <c r="AH349"/>
    </row>
    <row r="350" spans="1:34">
      <c r="A350"/>
      <c r="J350"/>
      <c r="AA350"/>
      <c r="AB350"/>
      <c r="AC350"/>
      <c r="AD350"/>
      <c r="AE350"/>
      <c r="AF350"/>
      <c r="AG350"/>
      <c r="AH350"/>
    </row>
    <row r="351" spans="1:34">
      <c r="A351"/>
      <c r="J351"/>
      <c r="AA351"/>
      <c r="AB351"/>
      <c r="AC351"/>
      <c r="AD351"/>
      <c r="AE351"/>
      <c r="AF351"/>
      <c r="AG351"/>
      <c r="AH351"/>
    </row>
    <row r="352" spans="1:34">
      <c r="A352"/>
      <c r="J352"/>
      <c r="AA352"/>
      <c r="AB352"/>
      <c r="AC352"/>
      <c r="AD352"/>
      <c r="AE352"/>
      <c r="AF352"/>
      <c r="AG352"/>
      <c r="AH352"/>
    </row>
    <row r="353" spans="1:34">
      <c r="A353"/>
      <c r="J353"/>
      <c r="AA353"/>
      <c r="AB353"/>
      <c r="AC353"/>
      <c r="AD353"/>
      <c r="AE353"/>
      <c r="AF353"/>
      <c r="AG353"/>
      <c r="AH353"/>
    </row>
    <row r="354" spans="1:34">
      <c r="A354"/>
      <c r="J354"/>
      <c r="AA354"/>
      <c r="AB354"/>
      <c r="AC354"/>
      <c r="AD354"/>
      <c r="AE354"/>
      <c r="AF354"/>
      <c r="AG354"/>
      <c r="AH354"/>
    </row>
    <row r="355" spans="1:34">
      <c r="A355"/>
      <c r="J355"/>
      <c r="AA355"/>
      <c r="AB355"/>
      <c r="AC355"/>
      <c r="AD355"/>
      <c r="AE355"/>
      <c r="AF355"/>
      <c r="AG355"/>
      <c r="AH355"/>
    </row>
    <row r="356" spans="1:34">
      <c r="A356"/>
      <c r="J356"/>
      <c r="AA356"/>
      <c r="AB356"/>
      <c r="AC356"/>
      <c r="AD356"/>
      <c r="AE356"/>
      <c r="AF356"/>
      <c r="AG356"/>
      <c r="AH356"/>
    </row>
    <row r="357" spans="1:34">
      <c r="A357"/>
      <c r="J357"/>
      <c r="AA357"/>
      <c r="AB357"/>
      <c r="AC357"/>
      <c r="AD357"/>
      <c r="AE357"/>
      <c r="AF357"/>
      <c r="AG357"/>
      <c r="AH357"/>
    </row>
    <row r="358" spans="1:34">
      <c r="A358"/>
      <c r="J358"/>
      <c r="AA358"/>
      <c r="AB358"/>
      <c r="AC358"/>
      <c r="AD358"/>
      <c r="AE358"/>
      <c r="AF358"/>
      <c r="AG358"/>
      <c r="AH358"/>
    </row>
    <row r="359" spans="1:34">
      <c r="A359"/>
      <c r="J359"/>
      <c r="AA359"/>
      <c r="AB359"/>
      <c r="AC359"/>
      <c r="AD359"/>
      <c r="AE359"/>
      <c r="AF359"/>
      <c r="AG359"/>
      <c r="AH359"/>
    </row>
    <row r="360" spans="1:34">
      <c r="A360"/>
      <c r="J360"/>
      <c r="AA360"/>
      <c r="AB360"/>
      <c r="AC360"/>
      <c r="AD360"/>
      <c r="AE360"/>
      <c r="AF360"/>
      <c r="AG360"/>
      <c r="AH360"/>
    </row>
    <row r="361" spans="1:34">
      <c r="A361"/>
      <c r="J361"/>
      <c r="AA361"/>
      <c r="AB361"/>
      <c r="AC361"/>
      <c r="AD361"/>
      <c r="AE361"/>
      <c r="AF361"/>
      <c r="AG361"/>
      <c r="AH361"/>
    </row>
    <row r="362" spans="1:34">
      <c r="A362"/>
      <c r="J362"/>
      <c r="AA362"/>
      <c r="AB362"/>
      <c r="AC362"/>
      <c r="AD362"/>
      <c r="AE362"/>
      <c r="AF362"/>
      <c r="AG362"/>
      <c r="AH362"/>
    </row>
    <row r="363" spans="1:34">
      <c r="A363"/>
      <c r="J363"/>
      <c r="AA363"/>
      <c r="AB363"/>
      <c r="AC363"/>
      <c r="AD363"/>
      <c r="AE363"/>
      <c r="AF363"/>
      <c r="AG363"/>
      <c r="AH363"/>
    </row>
    <row r="364" spans="1:34">
      <c r="A364"/>
      <c r="J364"/>
      <c r="AA364"/>
      <c r="AB364"/>
      <c r="AC364"/>
      <c r="AD364"/>
      <c r="AE364"/>
      <c r="AF364"/>
      <c r="AG364"/>
      <c r="AH364"/>
    </row>
    <row r="365" spans="1:34">
      <c r="A365"/>
      <c r="J365"/>
      <c r="AA365"/>
      <c r="AB365"/>
      <c r="AC365"/>
      <c r="AD365"/>
      <c r="AE365"/>
      <c r="AF365"/>
      <c r="AG365"/>
      <c r="AH365"/>
    </row>
    <row r="366" spans="1:34">
      <c r="A366"/>
      <c r="J366"/>
      <c r="AA366"/>
      <c r="AB366"/>
      <c r="AC366"/>
      <c r="AD366"/>
      <c r="AE366"/>
      <c r="AF366"/>
      <c r="AG366"/>
      <c r="AH366"/>
    </row>
    <row r="367" spans="1:34">
      <c r="A367"/>
      <c r="J367"/>
      <c r="AA367"/>
      <c r="AB367"/>
      <c r="AC367"/>
      <c r="AD367"/>
      <c r="AE367"/>
      <c r="AF367"/>
      <c r="AG367"/>
      <c r="AH367"/>
    </row>
    <row r="368" spans="1:34">
      <c r="A368"/>
      <c r="J368"/>
      <c r="AA368"/>
      <c r="AB368"/>
      <c r="AC368"/>
      <c r="AD368"/>
      <c r="AE368"/>
      <c r="AF368"/>
      <c r="AG368"/>
      <c r="AH368"/>
    </row>
    <row r="369" spans="1:34">
      <c r="A369"/>
      <c r="J369"/>
      <c r="AA369"/>
      <c r="AB369"/>
      <c r="AC369"/>
      <c r="AD369"/>
      <c r="AE369"/>
      <c r="AF369"/>
      <c r="AG369"/>
      <c r="AH369"/>
    </row>
    <row r="370" spans="1:34">
      <c r="A370"/>
      <c r="J370"/>
      <c r="AA370"/>
      <c r="AB370"/>
      <c r="AC370"/>
      <c r="AD370"/>
      <c r="AE370"/>
      <c r="AF370"/>
      <c r="AG370"/>
      <c r="AH370"/>
    </row>
    <row r="371" spans="1:34">
      <c r="A371"/>
      <c r="J371"/>
      <c r="AA371"/>
      <c r="AB371"/>
      <c r="AC371"/>
      <c r="AD371"/>
      <c r="AE371"/>
      <c r="AF371"/>
      <c r="AG371"/>
      <c r="AH371"/>
    </row>
    <row r="372" spans="1:34">
      <c r="A372"/>
      <c r="J372"/>
      <c r="AA372"/>
      <c r="AB372"/>
      <c r="AC372"/>
      <c r="AD372"/>
      <c r="AE372"/>
      <c r="AF372"/>
      <c r="AG372"/>
      <c r="AH372"/>
    </row>
    <row r="373" spans="1:34">
      <c r="A373"/>
      <c r="J373"/>
      <c r="AA373"/>
      <c r="AB373"/>
      <c r="AC373"/>
      <c r="AD373"/>
      <c r="AE373"/>
      <c r="AF373"/>
      <c r="AG373"/>
      <c r="AH373"/>
    </row>
    <row r="374" spans="1:34">
      <c r="A374"/>
      <c r="J374"/>
      <c r="AA374"/>
      <c r="AB374"/>
      <c r="AC374"/>
      <c r="AD374"/>
      <c r="AE374"/>
      <c r="AF374"/>
      <c r="AG374"/>
      <c r="AH374"/>
    </row>
    <row r="375" spans="1:34">
      <c r="A375"/>
      <c r="J375"/>
      <c r="AA375"/>
      <c r="AB375"/>
      <c r="AC375"/>
      <c r="AD375"/>
      <c r="AE375"/>
      <c r="AF375"/>
      <c r="AG375"/>
      <c r="AH375"/>
    </row>
    <row r="376" spans="1:34">
      <c r="A376"/>
      <c r="J376"/>
      <c r="AA376"/>
      <c r="AB376"/>
      <c r="AC376"/>
      <c r="AD376"/>
      <c r="AE376"/>
      <c r="AF376"/>
      <c r="AG376"/>
      <c r="AH376"/>
    </row>
    <row r="377" spans="1:34">
      <c r="A377"/>
      <c r="J377"/>
      <c r="AA377"/>
      <c r="AB377"/>
      <c r="AC377"/>
      <c r="AD377"/>
      <c r="AE377"/>
      <c r="AF377"/>
      <c r="AG377"/>
      <c r="AH377"/>
    </row>
    <row r="378" spans="1:34">
      <c r="A378"/>
      <c r="J378"/>
      <c r="AA378"/>
      <c r="AB378"/>
      <c r="AC378"/>
      <c r="AD378"/>
      <c r="AE378"/>
      <c r="AF378"/>
      <c r="AG378"/>
      <c r="AH378"/>
    </row>
    <row r="379" spans="1:34">
      <c r="A379"/>
      <c r="J379"/>
      <c r="AA379"/>
      <c r="AB379"/>
      <c r="AC379"/>
      <c r="AD379"/>
      <c r="AE379"/>
      <c r="AF379"/>
      <c r="AG379"/>
      <c r="AH379"/>
    </row>
    <row r="380" spans="1:34">
      <c r="A380"/>
      <c r="J380"/>
      <c r="AA380"/>
      <c r="AB380"/>
      <c r="AC380"/>
      <c r="AD380"/>
      <c r="AE380"/>
      <c r="AF380"/>
      <c r="AG380"/>
      <c r="AH380"/>
    </row>
    <row r="381" spans="1:34">
      <c r="A381"/>
      <c r="J381"/>
      <c r="AA381"/>
      <c r="AB381"/>
      <c r="AC381"/>
      <c r="AD381"/>
      <c r="AE381"/>
      <c r="AF381"/>
      <c r="AG381"/>
      <c r="AH381"/>
    </row>
    <row r="382" spans="1:34">
      <c r="A382"/>
      <c r="J382"/>
      <c r="AA382"/>
      <c r="AB382"/>
      <c r="AC382"/>
      <c r="AD382"/>
      <c r="AE382"/>
      <c r="AF382"/>
      <c r="AG382"/>
      <c r="AH382"/>
    </row>
    <row r="383" spans="1:34">
      <c r="A383"/>
      <c r="J383"/>
      <c r="AA383"/>
      <c r="AB383"/>
      <c r="AC383"/>
      <c r="AD383"/>
      <c r="AE383"/>
      <c r="AF383"/>
      <c r="AG383"/>
      <c r="AH383"/>
    </row>
    <row r="384" spans="1:34">
      <c r="A384"/>
      <c r="J384"/>
      <c r="AA384"/>
      <c r="AB384"/>
      <c r="AC384"/>
      <c r="AD384"/>
      <c r="AE384"/>
      <c r="AF384"/>
      <c r="AG384"/>
      <c r="AH384"/>
    </row>
    <row r="385" spans="1:34">
      <c r="A385"/>
      <c r="J385"/>
      <c r="AA385"/>
      <c r="AB385"/>
      <c r="AC385"/>
      <c r="AD385"/>
      <c r="AE385"/>
      <c r="AF385"/>
      <c r="AG385"/>
      <c r="AH385"/>
    </row>
    <row r="386" spans="1:34">
      <c r="A386"/>
      <c r="J386"/>
      <c r="AA386"/>
      <c r="AB386"/>
      <c r="AC386"/>
      <c r="AD386"/>
      <c r="AE386"/>
      <c r="AF386"/>
      <c r="AG386"/>
      <c r="AH386"/>
    </row>
    <row r="387" spans="1:34">
      <c r="A387"/>
      <c r="J387"/>
      <c r="AA387"/>
      <c r="AB387"/>
      <c r="AC387"/>
      <c r="AD387"/>
      <c r="AE387"/>
      <c r="AF387"/>
      <c r="AG387"/>
      <c r="AH387"/>
    </row>
    <row r="388" spans="1:34">
      <c r="A388"/>
      <c r="J388"/>
      <c r="AA388"/>
      <c r="AB388"/>
      <c r="AC388"/>
      <c r="AD388"/>
      <c r="AE388"/>
      <c r="AF388"/>
      <c r="AG388"/>
      <c r="AH388"/>
    </row>
    <row r="389" spans="1:34">
      <c r="A389"/>
      <c r="J389"/>
      <c r="AA389"/>
      <c r="AB389"/>
      <c r="AC389"/>
      <c r="AD389"/>
      <c r="AE389"/>
      <c r="AF389"/>
      <c r="AG389"/>
      <c r="AH389"/>
    </row>
    <row r="390" spans="1:34">
      <c r="A390"/>
      <c r="J390"/>
      <c r="AA390"/>
      <c r="AB390"/>
      <c r="AC390"/>
      <c r="AD390"/>
      <c r="AE390"/>
      <c r="AF390"/>
      <c r="AG390"/>
      <c r="AH390"/>
    </row>
    <row r="391" spans="1:34">
      <c r="A391"/>
      <c r="J391"/>
      <c r="AA391"/>
      <c r="AB391"/>
      <c r="AC391"/>
      <c r="AD391"/>
      <c r="AE391"/>
      <c r="AF391"/>
      <c r="AG391"/>
      <c r="AH391"/>
    </row>
    <row r="392" spans="1:34">
      <c r="A392"/>
      <c r="J392"/>
      <c r="AA392"/>
      <c r="AB392"/>
      <c r="AC392"/>
      <c r="AD392"/>
      <c r="AE392"/>
      <c r="AF392"/>
      <c r="AG392"/>
      <c r="AH392"/>
    </row>
    <row r="393" spans="1:34">
      <c r="A393"/>
      <c r="J393"/>
      <c r="AA393"/>
      <c r="AB393"/>
      <c r="AC393"/>
      <c r="AD393"/>
      <c r="AE393"/>
      <c r="AF393"/>
      <c r="AG393"/>
      <c r="AH393"/>
    </row>
    <row r="394" spans="1:34">
      <c r="A394"/>
      <c r="J394"/>
      <c r="AA394"/>
      <c r="AB394"/>
      <c r="AC394"/>
      <c r="AD394"/>
      <c r="AE394"/>
      <c r="AF394"/>
      <c r="AG394"/>
      <c r="AH394"/>
    </row>
    <row r="395" spans="1:34">
      <c r="A395"/>
      <c r="J395"/>
      <c r="AA395"/>
      <c r="AB395"/>
      <c r="AC395"/>
      <c r="AD395"/>
      <c r="AE395"/>
      <c r="AF395"/>
      <c r="AG395"/>
      <c r="AH395"/>
    </row>
    <row r="396" spans="1:34">
      <c r="A396"/>
      <c r="J396"/>
      <c r="AA396"/>
      <c r="AB396"/>
      <c r="AC396"/>
      <c r="AD396"/>
      <c r="AE396"/>
      <c r="AF396"/>
      <c r="AG396"/>
      <c r="AH396"/>
    </row>
    <row r="397" spans="1:34">
      <c r="A397"/>
      <c r="J397"/>
      <c r="AA397"/>
      <c r="AB397"/>
      <c r="AC397"/>
      <c r="AD397"/>
      <c r="AE397"/>
      <c r="AF397"/>
      <c r="AG397"/>
      <c r="AH397"/>
    </row>
    <row r="398" spans="1:34">
      <c r="A398"/>
      <c r="J398"/>
      <c r="AA398"/>
      <c r="AB398"/>
      <c r="AC398"/>
      <c r="AD398"/>
      <c r="AE398"/>
      <c r="AF398"/>
      <c r="AG398"/>
      <c r="AH398"/>
    </row>
    <row r="399" spans="1:34">
      <c r="A399"/>
      <c r="J399"/>
      <c r="AA399"/>
      <c r="AB399"/>
      <c r="AC399"/>
      <c r="AD399"/>
      <c r="AE399"/>
      <c r="AF399"/>
      <c r="AG399"/>
      <c r="AH399"/>
    </row>
    <row r="400" spans="1:34">
      <c r="A400"/>
      <c r="J400"/>
      <c r="AA400"/>
      <c r="AB400"/>
      <c r="AC400"/>
      <c r="AD400"/>
      <c r="AE400"/>
      <c r="AF400"/>
      <c r="AG400"/>
      <c r="AH400"/>
    </row>
    <row r="401" spans="1:34">
      <c r="A401"/>
      <c r="J401"/>
      <c r="AA401"/>
      <c r="AB401"/>
      <c r="AC401"/>
      <c r="AD401"/>
      <c r="AE401"/>
      <c r="AF401"/>
      <c r="AG401"/>
      <c r="AH401"/>
    </row>
    <row r="402" spans="1:34">
      <c r="A402"/>
      <c r="J402"/>
      <c r="AA402"/>
      <c r="AB402"/>
      <c r="AC402"/>
      <c r="AD402"/>
      <c r="AE402"/>
      <c r="AF402"/>
      <c r="AG402"/>
      <c r="AH402"/>
    </row>
    <row r="403" spans="1:34">
      <c r="A403"/>
      <c r="J403"/>
      <c r="AA403"/>
      <c r="AB403"/>
      <c r="AC403"/>
      <c r="AD403"/>
      <c r="AE403"/>
      <c r="AF403"/>
      <c r="AG403"/>
      <c r="AH403"/>
    </row>
    <row r="404" spans="1:34">
      <c r="A404"/>
      <c r="J404"/>
      <c r="AA404"/>
      <c r="AB404"/>
      <c r="AC404"/>
      <c r="AD404"/>
      <c r="AE404"/>
      <c r="AF404"/>
      <c r="AG404"/>
      <c r="AH404"/>
    </row>
    <row r="405" spans="1:34">
      <c r="A405"/>
      <c r="J405"/>
      <c r="AA405"/>
      <c r="AB405"/>
      <c r="AC405"/>
      <c r="AD405"/>
      <c r="AE405"/>
      <c r="AF405"/>
      <c r="AG405"/>
      <c r="AH405"/>
    </row>
    <row r="406" spans="1:34">
      <c r="A406"/>
      <c r="J406"/>
      <c r="AA406"/>
      <c r="AB406"/>
      <c r="AC406"/>
      <c r="AD406"/>
      <c r="AE406"/>
      <c r="AF406"/>
      <c r="AG406"/>
      <c r="AH406"/>
    </row>
    <row r="407" spans="1:34">
      <c r="A407"/>
      <c r="J407"/>
      <c r="AA407"/>
      <c r="AB407"/>
      <c r="AC407"/>
      <c r="AD407"/>
      <c r="AE407"/>
      <c r="AF407"/>
      <c r="AG407"/>
      <c r="AH407"/>
    </row>
    <row r="408" spans="1:34">
      <c r="A408"/>
      <c r="J408"/>
      <c r="AA408"/>
      <c r="AB408"/>
      <c r="AC408"/>
      <c r="AD408"/>
      <c r="AE408"/>
      <c r="AF408"/>
      <c r="AG408"/>
      <c r="AH408"/>
    </row>
    <row r="409" spans="1:34">
      <c r="A409"/>
      <c r="J409"/>
      <c r="AA409"/>
      <c r="AB409"/>
      <c r="AC409"/>
      <c r="AD409"/>
      <c r="AE409"/>
      <c r="AF409"/>
      <c r="AG409"/>
      <c r="AH409"/>
    </row>
    <row r="410" spans="1:34">
      <c r="A410"/>
      <c r="J410"/>
      <c r="AA410"/>
      <c r="AB410"/>
      <c r="AC410"/>
      <c r="AD410"/>
      <c r="AE410"/>
      <c r="AF410"/>
      <c r="AG410"/>
      <c r="AH410"/>
    </row>
    <row r="411" spans="1:34">
      <c r="A411"/>
      <c r="J411"/>
      <c r="AA411"/>
      <c r="AB411"/>
      <c r="AC411"/>
      <c r="AD411"/>
      <c r="AE411"/>
      <c r="AF411"/>
      <c r="AG411"/>
      <c r="AH411"/>
    </row>
    <row r="412" spans="1:34">
      <c r="A412"/>
      <c r="J412"/>
      <c r="AA412"/>
      <c r="AB412"/>
      <c r="AC412"/>
      <c r="AD412"/>
      <c r="AE412"/>
      <c r="AF412"/>
      <c r="AG412"/>
      <c r="AH412"/>
    </row>
    <row r="413" spans="1:34">
      <c r="A413"/>
      <c r="J413"/>
      <c r="AA413"/>
      <c r="AB413"/>
      <c r="AC413"/>
      <c r="AD413"/>
      <c r="AE413"/>
      <c r="AF413"/>
      <c r="AG413"/>
      <c r="AH413"/>
    </row>
    <row r="414" spans="1:34">
      <c r="A414"/>
      <c r="J414"/>
      <c r="AA414"/>
      <c r="AB414"/>
      <c r="AC414"/>
      <c r="AD414"/>
      <c r="AE414"/>
      <c r="AF414"/>
      <c r="AG414"/>
      <c r="AH414"/>
    </row>
    <row r="415" spans="1:34">
      <c r="A415"/>
      <c r="J415"/>
      <c r="AA415"/>
      <c r="AB415"/>
      <c r="AC415"/>
      <c r="AD415"/>
      <c r="AE415"/>
      <c r="AF415"/>
      <c r="AG415"/>
      <c r="AH415"/>
    </row>
    <row r="416" spans="1:34">
      <c r="A416"/>
      <c r="J416"/>
      <c r="AA416"/>
      <c r="AB416"/>
      <c r="AC416"/>
      <c r="AD416"/>
      <c r="AE416"/>
      <c r="AF416"/>
      <c r="AG416"/>
      <c r="AH416"/>
    </row>
    <row r="417" spans="1:34">
      <c r="A417"/>
      <c r="J417"/>
      <c r="AA417"/>
      <c r="AB417"/>
      <c r="AC417"/>
      <c r="AD417"/>
      <c r="AE417"/>
      <c r="AF417"/>
      <c r="AG417"/>
      <c r="AH417"/>
    </row>
    <row r="418" spans="1:34">
      <c r="A418"/>
      <c r="J418"/>
      <c r="AA418"/>
      <c r="AB418"/>
      <c r="AC418"/>
      <c r="AD418"/>
      <c r="AE418"/>
      <c r="AF418"/>
      <c r="AG418"/>
      <c r="AH418"/>
    </row>
    <row r="419" spans="1:34">
      <c r="A419"/>
      <c r="J419"/>
      <c r="AA419"/>
      <c r="AB419"/>
      <c r="AC419"/>
      <c r="AD419"/>
      <c r="AE419"/>
      <c r="AF419"/>
      <c r="AG419"/>
      <c r="AH419"/>
    </row>
    <row r="420" spans="1:34">
      <c r="A420"/>
      <c r="J420"/>
      <c r="AA420"/>
      <c r="AB420"/>
      <c r="AC420"/>
      <c r="AD420"/>
      <c r="AE420"/>
      <c r="AF420"/>
      <c r="AG420"/>
      <c r="AH420"/>
    </row>
    <row r="421" spans="1:34">
      <c r="A421"/>
      <c r="J421"/>
      <c r="AA421"/>
      <c r="AB421"/>
      <c r="AC421"/>
      <c r="AD421"/>
      <c r="AE421"/>
      <c r="AF421"/>
      <c r="AG421"/>
      <c r="AH421"/>
    </row>
    <row r="422" spans="1:34">
      <c r="A422"/>
      <c r="J422"/>
      <c r="AA422"/>
      <c r="AB422"/>
      <c r="AC422"/>
      <c r="AD422"/>
      <c r="AE422"/>
      <c r="AF422"/>
      <c r="AG422"/>
      <c r="AH422"/>
    </row>
    <row r="423" spans="1:34">
      <c r="A423"/>
      <c r="J423"/>
      <c r="AA423"/>
      <c r="AB423"/>
      <c r="AC423"/>
      <c r="AD423"/>
      <c r="AE423"/>
      <c r="AF423"/>
      <c r="AG423"/>
      <c r="AH423"/>
    </row>
    <row r="424" spans="1:34">
      <c r="A424"/>
      <c r="J424"/>
      <c r="AA424"/>
      <c r="AB424"/>
      <c r="AC424"/>
      <c r="AD424"/>
      <c r="AE424"/>
      <c r="AF424"/>
      <c r="AG424"/>
      <c r="AH424"/>
    </row>
    <row r="425" spans="1:34">
      <c r="A425"/>
      <c r="J425"/>
      <c r="AA425"/>
      <c r="AB425"/>
      <c r="AC425"/>
      <c r="AD425"/>
      <c r="AE425"/>
      <c r="AF425"/>
      <c r="AG425"/>
      <c r="AH425"/>
    </row>
    <row r="426" spans="1:34">
      <c r="A426"/>
      <c r="J426"/>
      <c r="AA426"/>
      <c r="AB426"/>
      <c r="AC426"/>
      <c r="AD426"/>
      <c r="AE426"/>
      <c r="AF426"/>
      <c r="AG426"/>
      <c r="AH426"/>
    </row>
    <row r="427" spans="1:34">
      <c r="A427"/>
      <c r="J427"/>
      <c r="AA427"/>
      <c r="AB427"/>
      <c r="AC427"/>
      <c r="AD427"/>
      <c r="AE427"/>
      <c r="AF427"/>
      <c r="AG427"/>
      <c r="AH427"/>
    </row>
    <row r="428" spans="1:34">
      <c r="A428"/>
      <c r="J428"/>
      <c r="AA428"/>
      <c r="AB428"/>
      <c r="AC428"/>
      <c r="AD428"/>
      <c r="AE428"/>
      <c r="AF428"/>
      <c r="AG428"/>
      <c r="AH428"/>
    </row>
    <row r="429" spans="1:34">
      <c r="A429"/>
      <c r="J429"/>
      <c r="AA429"/>
      <c r="AB429"/>
      <c r="AC429"/>
      <c r="AD429"/>
      <c r="AE429"/>
      <c r="AF429"/>
      <c r="AG429"/>
      <c r="AH429"/>
    </row>
    <row r="430" spans="1:34">
      <c r="A430"/>
      <c r="J430"/>
      <c r="AA430"/>
      <c r="AB430"/>
      <c r="AC430"/>
      <c r="AD430"/>
      <c r="AE430"/>
      <c r="AF430"/>
      <c r="AG430"/>
      <c r="AH430"/>
    </row>
    <row r="431" spans="1:34">
      <c r="A431"/>
      <c r="J431"/>
      <c r="AA431"/>
      <c r="AB431"/>
      <c r="AC431"/>
      <c r="AD431"/>
      <c r="AE431"/>
      <c r="AF431"/>
      <c r="AG431"/>
      <c r="AH431"/>
    </row>
    <row r="432" spans="1:34">
      <c r="A432"/>
      <c r="J432"/>
      <c r="AA432"/>
      <c r="AB432"/>
      <c r="AC432"/>
      <c r="AD432"/>
      <c r="AE432"/>
      <c r="AF432"/>
      <c r="AG432"/>
      <c r="AH432"/>
    </row>
    <row r="433" spans="1:34">
      <c r="A433"/>
      <c r="J433"/>
      <c r="AA433"/>
      <c r="AB433"/>
      <c r="AC433"/>
      <c r="AD433"/>
      <c r="AE433"/>
      <c r="AF433"/>
      <c r="AG433"/>
      <c r="AH433"/>
    </row>
    <row r="434" spans="1:34">
      <c r="A434"/>
      <c r="J434"/>
      <c r="AA434"/>
      <c r="AB434"/>
      <c r="AC434"/>
      <c r="AD434"/>
      <c r="AE434"/>
      <c r="AF434"/>
      <c r="AG434"/>
      <c r="AH434"/>
    </row>
    <row r="435" spans="1:34">
      <c r="A435"/>
      <c r="J435"/>
      <c r="AA435"/>
      <c r="AB435"/>
      <c r="AC435"/>
      <c r="AD435"/>
      <c r="AE435"/>
      <c r="AF435"/>
      <c r="AG435"/>
      <c r="AH435"/>
    </row>
    <row r="436" spans="1:34">
      <c r="A436"/>
      <c r="J436"/>
      <c r="AA436"/>
      <c r="AB436"/>
      <c r="AC436"/>
      <c r="AD436"/>
      <c r="AE436"/>
      <c r="AF436"/>
      <c r="AG436"/>
      <c r="AH436"/>
    </row>
    <row r="437" spans="1:34">
      <c r="A437"/>
      <c r="J437"/>
      <c r="AA437"/>
      <c r="AB437"/>
      <c r="AC437"/>
      <c r="AD437"/>
      <c r="AE437"/>
      <c r="AF437"/>
      <c r="AG437"/>
      <c r="AH437"/>
    </row>
    <row r="438" spans="1:34">
      <c r="A438"/>
      <c r="J438"/>
      <c r="AA438"/>
      <c r="AB438"/>
      <c r="AC438"/>
      <c r="AD438"/>
      <c r="AE438"/>
      <c r="AF438"/>
      <c r="AG438"/>
      <c r="AH438"/>
    </row>
    <row r="439" spans="1:34">
      <c r="A439"/>
      <c r="J439"/>
      <c r="AA439"/>
      <c r="AB439"/>
      <c r="AC439"/>
      <c r="AD439"/>
      <c r="AE439"/>
      <c r="AF439"/>
      <c r="AG439"/>
      <c r="AH439"/>
    </row>
    <row r="440" spans="1:34">
      <c r="A440"/>
      <c r="J440"/>
      <c r="AA440"/>
      <c r="AB440"/>
      <c r="AC440"/>
      <c r="AD440"/>
      <c r="AE440"/>
      <c r="AF440"/>
      <c r="AG440"/>
      <c r="AH440"/>
    </row>
    <row r="441" spans="1:34">
      <c r="A441"/>
      <c r="J441"/>
      <c r="AA441"/>
      <c r="AB441"/>
      <c r="AC441"/>
      <c r="AD441"/>
      <c r="AE441"/>
      <c r="AF441"/>
      <c r="AG441"/>
      <c r="AH441"/>
    </row>
    <row r="442" spans="1:34">
      <c r="A442"/>
      <c r="J442"/>
      <c r="AA442"/>
      <c r="AB442"/>
      <c r="AC442"/>
      <c r="AD442"/>
      <c r="AE442"/>
      <c r="AF442"/>
      <c r="AG442"/>
      <c r="AH442"/>
    </row>
    <row r="443" spans="1:34">
      <c r="A443"/>
      <c r="J443"/>
      <c r="AA443"/>
      <c r="AB443"/>
      <c r="AC443"/>
      <c r="AD443"/>
      <c r="AE443"/>
      <c r="AF443"/>
      <c r="AG443"/>
      <c r="AH443"/>
    </row>
    <row r="444" spans="1:34">
      <c r="A444"/>
      <c r="J444"/>
      <c r="AA444"/>
      <c r="AB444"/>
      <c r="AC444"/>
      <c r="AD444"/>
      <c r="AE444"/>
      <c r="AF444"/>
      <c r="AG444"/>
      <c r="AH444"/>
    </row>
    <row r="445" spans="1:34">
      <c r="A445"/>
      <c r="J445"/>
      <c r="AA445"/>
      <c r="AB445"/>
      <c r="AC445"/>
      <c r="AD445"/>
      <c r="AE445"/>
      <c r="AF445"/>
      <c r="AG445"/>
      <c r="AH445"/>
    </row>
    <row r="446" spans="1:34">
      <c r="A446"/>
      <c r="J446"/>
      <c r="AA446"/>
      <c r="AB446"/>
      <c r="AC446"/>
      <c r="AD446"/>
      <c r="AE446"/>
      <c r="AF446"/>
      <c r="AG446"/>
      <c r="AH446"/>
    </row>
    <row r="447" spans="1:34">
      <c r="A447"/>
      <c r="J447"/>
      <c r="AA447"/>
      <c r="AB447"/>
      <c r="AC447"/>
      <c r="AD447"/>
      <c r="AE447"/>
      <c r="AF447"/>
      <c r="AG447"/>
      <c r="AH447"/>
    </row>
    <row r="448" spans="1:34">
      <c r="A448"/>
      <c r="J448"/>
      <c r="AA448"/>
      <c r="AB448"/>
      <c r="AC448"/>
      <c r="AD448"/>
      <c r="AE448"/>
      <c r="AF448"/>
      <c r="AG448"/>
      <c r="AH448"/>
    </row>
    <row r="449" spans="1:34">
      <c r="A449"/>
      <c r="J449"/>
      <c r="AA449"/>
      <c r="AB449"/>
      <c r="AC449"/>
      <c r="AD449"/>
      <c r="AE449"/>
      <c r="AF449"/>
      <c r="AG449"/>
      <c r="AH449"/>
    </row>
    <row r="450" spans="1:34">
      <c r="A450"/>
      <c r="J450"/>
      <c r="AA450"/>
      <c r="AB450"/>
      <c r="AC450"/>
      <c r="AD450"/>
      <c r="AE450"/>
      <c r="AF450"/>
      <c r="AG450"/>
      <c r="AH450"/>
    </row>
    <row r="451" spans="1:34">
      <c r="A451"/>
      <c r="J451"/>
      <c r="AA451"/>
      <c r="AB451"/>
      <c r="AC451"/>
      <c r="AD451"/>
      <c r="AE451"/>
      <c r="AF451"/>
      <c r="AG451"/>
      <c r="AH451"/>
    </row>
    <row r="452" spans="1:34">
      <c r="A452"/>
      <c r="J452"/>
      <c r="AA452"/>
      <c r="AB452"/>
      <c r="AC452"/>
      <c r="AD452"/>
      <c r="AE452"/>
      <c r="AF452"/>
      <c r="AG452"/>
      <c r="AH452"/>
    </row>
    <row r="453" spans="1:34">
      <c r="A453"/>
      <c r="J453"/>
      <c r="AA453"/>
      <c r="AB453"/>
      <c r="AC453"/>
      <c r="AD453"/>
      <c r="AE453"/>
      <c r="AF453"/>
      <c r="AG453"/>
      <c r="AH453"/>
    </row>
    <row r="454" spans="1:34">
      <c r="A454"/>
      <c r="J454"/>
      <c r="AA454"/>
      <c r="AB454"/>
      <c r="AC454"/>
      <c r="AD454"/>
      <c r="AE454"/>
      <c r="AF454"/>
      <c r="AG454"/>
      <c r="AH454"/>
    </row>
    <row r="455" spans="1:34">
      <c r="A455"/>
      <c r="J455"/>
      <c r="AA455"/>
      <c r="AB455"/>
      <c r="AC455"/>
      <c r="AD455"/>
      <c r="AE455"/>
      <c r="AF455"/>
      <c r="AG455"/>
      <c r="AH455"/>
    </row>
    <row r="456" spans="1:34">
      <c r="A456"/>
      <c r="J456"/>
      <c r="AA456"/>
      <c r="AB456"/>
      <c r="AC456"/>
      <c r="AD456"/>
      <c r="AE456"/>
      <c r="AF456"/>
      <c r="AG456"/>
      <c r="AH456"/>
    </row>
    <row r="457" spans="1:34">
      <c r="A457"/>
      <c r="J457"/>
      <c r="AA457"/>
      <c r="AB457"/>
      <c r="AC457"/>
      <c r="AD457"/>
      <c r="AE457"/>
      <c r="AF457"/>
      <c r="AG457"/>
      <c r="AH457"/>
    </row>
    <row r="458" spans="1:34">
      <c r="A458"/>
      <c r="J458"/>
      <c r="AA458"/>
      <c r="AB458"/>
      <c r="AC458"/>
      <c r="AD458"/>
      <c r="AE458"/>
      <c r="AF458"/>
      <c r="AG458"/>
      <c r="AH458"/>
    </row>
    <row r="459" spans="1:34">
      <c r="A459"/>
      <c r="J459"/>
      <c r="AA459"/>
      <c r="AB459"/>
      <c r="AC459"/>
      <c r="AD459"/>
      <c r="AE459"/>
      <c r="AF459"/>
      <c r="AG459"/>
      <c r="AH459"/>
    </row>
    <row r="460" spans="1:34">
      <c r="A460"/>
      <c r="J460"/>
      <c r="AA460"/>
      <c r="AB460"/>
      <c r="AC460"/>
      <c r="AD460"/>
      <c r="AE460"/>
      <c r="AF460"/>
      <c r="AG460"/>
      <c r="AH460"/>
    </row>
    <row r="461" spans="1:34">
      <c r="A461"/>
      <c r="J461"/>
      <c r="AA461"/>
      <c r="AB461"/>
      <c r="AC461"/>
      <c r="AD461"/>
      <c r="AE461"/>
      <c r="AF461"/>
      <c r="AG461"/>
      <c r="AH461"/>
    </row>
    <row r="462" spans="1:34">
      <c r="A462"/>
      <c r="J462"/>
      <c r="AA462"/>
      <c r="AB462"/>
      <c r="AC462"/>
      <c r="AD462"/>
      <c r="AE462"/>
      <c r="AF462"/>
      <c r="AG462"/>
      <c r="AH462"/>
    </row>
    <row r="463" spans="1:34">
      <c r="A463"/>
      <c r="J463"/>
      <c r="AA463"/>
      <c r="AB463"/>
      <c r="AC463"/>
      <c r="AD463"/>
      <c r="AE463"/>
      <c r="AF463"/>
      <c r="AG463"/>
      <c r="AH463"/>
    </row>
    <row r="464" spans="1:34">
      <c r="A464"/>
      <c r="J464"/>
      <c r="AA464"/>
      <c r="AB464"/>
      <c r="AC464"/>
      <c r="AD464"/>
      <c r="AE464"/>
      <c r="AF464"/>
      <c r="AG464"/>
      <c r="AH464"/>
    </row>
    <row r="465" spans="1:34">
      <c r="A465"/>
      <c r="J465"/>
      <c r="AA465"/>
      <c r="AB465"/>
      <c r="AC465"/>
      <c r="AD465"/>
      <c r="AE465"/>
      <c r="AF465"/>
      <c r="AG465"/>
      <c r="AH465"/>
    </row>
    <row r="466" spans="1:34">
      <c r="A466"/>
      <c r="J466"/>
      <c r="AA466"/>
      <c r="AB466"/>
      <c r="AC466"/>
      <c r="AD466"/>
      <c r="AE466"/>
      <c r="AF466"/>
      <c r="AG466"/>
      <c r="AH466"/>
    </row>
    <row r="467" spans="1:34">
      <c r="A467"/>
      <c r="J467"/>
      <c r="AA467"/>
      <c r="AB467"/>
      <c r="AC467"/>
      <c r="AD467"/>
      <c r="AE467"/>
      <c r="AF467"/>
      <c r="AG467"/>
      <c r="AH467"/>
    </row>
    <row r="468" spans="1:34">
      <c r="A468"/>
      <c r="J468"/>
      <c r="AA468"/>
      <c r="AB468"/>
      <c r="AC468"/>
      <c r="AD468"/>
      <c r="AE468"/>
      <c r="AF468"/>
      <c r="AG468"/>
      <c r="AH468"/>
    </row>
    <row r="469" spans="1:34">
      <c r="A469"/>
      <c r="J469"/>
      <c r="AA469"/>
      <c r="AB469"/>
      <c r="AC469"/>
      <c r="AD469"/>
      <c r="AE469"/>
      <c r="AF469"/>
      <c r="AG469"/>
      <c r="AH469"/>
    </row>
    <row r="470" spans="1:34">
      <c r="A470"/>
      <c r="J470"/>
      <c r="AA470"/>
      <c r="AB470"/>
      <c r="AC470"/>
      <c r="AD470"/>
      <c r="AE470"/>
      <c r="AF470"/>
      <c r="AG470"/>
      <c r="AH470"/>
    </row>
    <row r="471" spans="1:34">
      <c r="A471"/>
      <c r="J471"/>
      <c r="AA471"/>
      <c r="AB471"/>
      <c r="AC471"/>
      <c r="AD471"/>
      <c r="AE471"/>
      <c r="AF471"/>
      <c r="AG471"/>
      <c r="AH471"/>
    </row>
    <row r="472" spans="1:34">
      <c r="A472"/>
      <c r="J472"/>
      <c r="AA472"/>
      <c r="AB472"/>
      <c r="AC472"/>
      <c r="AD472"/>
      <c r="AE472"/>
      <c r="AF472"/>
      <c r="AG472"/>
      <c r="AH472"/>
    </row>
    <row r="473" spans="1:34">
      <c r="A473"/>
      <c r="J473"/>
      <c r="AA473"/>
      <c r="AB473"/>
      <c r="AC473"/>
      <c r="AD473"/>
      <c r="AE473"/>
      <c r="AF473"/>
      <c r="AG473"/>
      <c r="AH473"/>
    </row>
    <row r="474" spans="1:34">
      <c r="A474"/>
      <c r="J474"/>
      <c r="AA474"/>
      <c r="AB474"/>
      <c r="AC474"/>
      <c r="AD474"/>
      <c r="AE474"/>
      <c r="AF474"/>
      <c r="AG474"/>
      <c r="AH474"/>
    </row>
    <row r="475" spans="1:34">
      <c r="A475"/>
      <c r="J475"/>
      <c r="AA475"/>
      <c r="AB475"/>
      <c r="AC475"/>
      <c r="AD475"/>
      <c r="AE475"/>
      <c r="AF475"/>
      <c r="AG475"/>
      <c r="AH475"/>
    </row>
    <row r="476" spans="1:34">
      <c r="A476"/>
      <c r="J476"/>
      <c r="AA476"/>
      <c r="AB476"/>
      <c r="AC476"/>
      <c r="AD476"/>
      <c r="AE476"/>
      <c r="AF476"/>
      <c r="AG476"/>
      <c r="AH476"/>
    </row>
    <row r="477" spans="1:34">
      <c r="A477"/>
      <c r="J477"/>
      <c r="AA477"/>
      <c r="AB477"/>
      <c r="AC477"/>
      <c r="AD477"/>
      <c r="AE477"/>
      <c r="AF477"/>
      <c r="AG477"/>
      <c r="AH477"/>
    </row>
    <row r="478" spans="1:34">
      <c r="A478"/>
      <c r="J478"/>
      <c r="AA478"/>
      <c r="AB478"/>
      <c r="AC478"/>
      <c r="AD478"/>
      <c r="AE478"/>
      <c r="AF478"/>
      <c r="AG478"/>
      <c r="AH478"/>
    </row>
    <row r="479" spans="1:34">
      <c r="A479"/>
      <c r="J479"/>
      <c r="AA479"/>
      <c r="AB479"/>
      <c r="AC479"/>
      <c r="AD479"/>
      <c r="AE479"/>
      <c r="AF479"/>
      <c r="AG479"/>
      <c r="AH479"/>
    </row>
    <row r="480" spans="1:34">
      <c r="A480"/>
      <c r="J480"/>
      <c r="AA480"/>
      <c r="AB480"/>
      <c r="AC480"/>
      <c r="AD480"/>
      <c r="AE480"/>
      <c r="AF480"/>
      <c r="AG480"/>
      <c r="AH480"/>
    </row>
    <row r="481" spans="1:34">
      <c r="A481"/>
      <c r="J481"/>
      <c r="AA481"/>
      <c r="AB481"/>
      <c r="AC481"/>
      <c r="AD481"/>
      <c r="AE481"/>
      <c r="AF481"/>
      <c r="AG481"/>
      <c r="AH481"/>
    </row>
    <row r="482" spans="1:34">
      <c r="A482"/>
      <c r="J482"/>
      <c r="AA482"/>
      <c r="AB482"/>
      <c r="AC482"/>
      <c r="AD482"/>
      <c r="AE482"/>
      <c r="AF482"/>
      <c r="AG482"/>
      <c r="AH482"/>
    </row>
    <row r="483" spans="1:34">
      <c r="A483"/>
      <c r="J483"/>
      <c r="AA483"/>
      <c r="AB483"/>
      <c r="AC483"/>
      <c r="AD483"/>
      <c r="AE483"/>
      <c r="AF483"/>
      <c r="AG483"/>
      <c r="AH483"/>
    </row>
    <row r="484" spans="1:34">
      <c r="A484"/>
      <c r="J484"/>
      <c r="AA484"/>
      <c r="AB484"/>
      <c r="AC484"/>
      <c r="AD484"/>
      <c r="AE484"/>
      <c r="AF484"/>
      <c r="AG484"/>
      <c r="AH484"/>
    </row>
    <row r="485" spans="1:34">
      <c r="A485"/>
      <c r="J485"/>
      <c r="AA485"/>
      <c r="AB485"/>
      <c r="AC485"/>
      <c r="AD485"/>
      <c r="AE485"/>
      <c r="AF485"/>
      <c r="AG485"/>
      <c r="AH485"/>
    </row>
    <row r="486" spans="1:34">
      <c r="A486"/>
      <c r="J486"/>
      <c r="AA486"/>
      <c r="AB486"/>
      <c r="AC486"/>
      <c r="AD486"/>
      <c r="AE486"/>
      <c r="AF486"/>
      <c r="AG486"/>
      <c r="AH486"/>
    </row>
    <row r="487" spans="1:34">
      <c r="A487"/>
      <c r="J487"/>
      <c r="AA487"/>
      <c r="AB487"/>
      <c r="AC487"/>
      <c r="AD487"/>
      <c r="AE487"/>
      <c r="AF487"/>
      <c r="AG487"/>
      <c r="AH487"/>
    </row>
    <row r="488" spans="1:34">
      <c r="A488"/>
      <c r="J488"/>
      <c r="AA488"/>
      <c r="AB488"/>
      <c r="AC488"/>
      <c r="AD488"/>
      <c r="AE488"/>
      <c r="AF488"/>
      <c r="AG488"/>
      <c r="AH488"/>
    </row>
    <row r="489" spans="1:34">
      <c r="A489"/>
      <c r="J489"/>
      <c r="AA489"/>
      <c r="AB489"/>
      <c r="AC489"/>
      <c r="AD489"/>
      <c r="AE489"/>
      <c r="AF489"/>
      <c r="AG489"/>
      <c r="AH489"/>
    </row>
    <row r="490" spans="1:34">
      <c r="A490"/>
      <c r="J490"/>
      <c r="AA490"/>
      <c r="AB490"/>
      <c r="AC490"/>
      <c r="AD490"/>
      <c r="AE490"/>
      <c r="AF490"/>
      <c r="AG490"/>
      <c r="AH490"/>
    </row>
    <row r="491" spans="1:34">
      <c r="A491"/>
      <c r="J491"/>
      <c r="AA491"/>
      <c r="AB491"/>
      <c r="AC491"/>
      <c r="AD491"/>
      <c r="AE491"/>
      <c r="AF491"/>
      <c r="AG491"/>
      <c r="AH491"/>
    </row>
    <row r="492" spans="1:34">
      <c r="A492"/>
      <c r="J492"/>
      <c r="AA492"/>
      <c r="AB492"/>
      <c r="AC492"/>
      <c r="AD492"/>
      <c r="AE492"/>
      <c r="AF492"/>
      <c r="AG492"/>
      <c r="AH492"/>
    </row>
    <row r="493" spans="1:34">
      <c r="A493"/>
      <c r="J493"/>
      <c r="AA493"/>
      <c r="AB493"/>
      <c r="AC493"/>
      <c r="AD493"/>
      <c r="AE493"/>
      <c r="AF493"/>
      <c r="AG493"/>
      <c r="AH493"/>
    </row>
    <row r="494" spans="1:34">
      <c r="A494"/>
      <c r="J494"/>
      <c r="AA494"/>
      <c r="AB494"/>
      <c r="AC494"/>
      <c r="AD494"/>
      <c r="AE494"/>
      <c r="AF494"/>
      <c r="AG494"/>
      <c r="AH494"/>
    </row>
    <row r="495" spans="1:34">
      <c r="A495"/>
      <c r="J495"/>
      <c r="AA495"/>
      <c r="AB495"/>
      <c r="AC495"/>
      <c r="AD495"/>
      <c r="AE495"/>
      <c r="AF495"/>
      <c r="AG495"/>
      <c r="AH495"/>
    </row>
    <row r="496" spans="1:34">
      <c r="A496"/>
      <c r="J496"/>
      <c r="AA496"/>
      <c r="AB496"/>
      <c r="AC496"/>
      <c r="AD496"/>
      <c r="AE496"/>
      <c r="AF496"/>
      <c r="AG496"/>
      <c r="AH496"/>
    </row>
    <row r="497" spans="1:34">
      <c r="A497"/>
      <c r="J497"/>
      <c r="AA497"/>
      <c r="AB497"/>
      <c r="AC497"/>
      <c r="AD497"/>
      <c r="AE497"/>
      <c r="AF497"/>
      <c r="AG497"/>
      <c r="AH497"/>
    </row>
    <row r="498" spans="1:34">
      <c r="A498"/>
      <c r="J498"/>
      <c r="AA498"/>
      <c r="AB498"/>
      <c r="AC498"/>
      <c r="AD498"/>
      <c r="AE498"/>
      <c r="AF498"/>
      <c r="AG498"/>
      <c r="AH498"/>
    </row>
    <row r="499" spans="1:34">
      <c r="A499"/>
      <c r="J499"/>
      <c r="AA499"/>
      <c r="AB499"/>
      <c r="AC499"/>
      <c r="AD499"/>
      <c r="AE499"/>
      <c r="AF499"/>
      <c r="AG499"/>
      <c r="AH499"/>
    </row>
    <row r="500" spans="1:34">
      <c r="A500"/>
      <c r="J500"/>
      <c r="AA500"/>
      <c r="AB500"/>
      <c r="AC500"/>
      <c r="AD500"/>
      <c r="AE500"/>
      <c r="AF500"/>
      <c r="AG500"/>
      <c r="AH500"/>
    </row>
    <row r="501" spans="1:34">
      <c r="A501"/>
      <c r="J501"/>
      <c r="AA501"/>
      <c r="AB501"/>
      <c r="AC501"/>
      <c r="AD501"/>
      <c r="AE501"/>
      <c r="AF501"/>
      <c r="AG501"/>
      <c r="AH501"/>
    </row>
    <row r="502" spans="1:34">
      <c r="A502"/>
      <c r="J502"/>
      <c r="AA502"/>
      <c r="AB502"/>
      <c r="AC502"/>
      <c r="AD502"/>
      <c r="AE502"/>
      <c r="AF502"/>
      <c r="AG502"/>
      <c r="AH502"/>
    </row>
    <row r="503" spans="1:34">
      <c r="A503"/>
      <c r="J503"/>
      <c r="AA503"/>
      <c r="AB503"/>
      <c r="AC503"/>
      <c r="AD503"/>
      <c r="AE503"/>
      <c r="AF503"/>
      <c r="AG503"/>
      <c r="AH503"/>
    </row>
    <row r="504" spans="1:34">
      <c r="A504"/>
      <c r="J504"/>
      <c r="AA504"/>
      <c r="AB504"/>
      <c r="AC504"/>
      <c r="AD504"/>
      <c r="AE504"/>
      <c r="AF504"/>
      <c r="AG504"/>
      <c r="AH504"/>
    </row>
    <row r="505" spans="1:34">
      <c r="A505"/>
      <c r="J505"/>
      <c r="AA505"/>
      <c r="AB505"/>
      <c r="AC505"/>
      <c r="AD505"/>
      <c r="AE505"/>
      <c r="AF505"/>
      <c r="AG505"/>
      <c r="AH505"/>
    </row>
    <row r="506" spans="1:34">
      <c r="A506"/>
      <c r="J506"/>
      <c r="AA506"/>
      <c r="AB506"/>
      <c r="AC506"/>
      <c r="AD506"/>
      <c r="AE506"/>
      <c r="AF506"/>
      <c r="AG506"/>
      <c r="AH506"/>
    </row>
    <row r="507" spans="1:34">
      <c r="A507"/>
      <c r="J507"/>
      <c r="AA507"/>
      <c r="AB507"/>
      <c r="AC507"/>
      <c r="AD507"/>
      <c r="AE507"/>
      <c r="AF507"/>
      <c r="AG507"/>
      <c r="AH507"/>
    </row>
    <row r="508" spans="1:34">
      <c r="A508"/>
      <c r="J508"/>
      <c r="AA508"/>
      <c r="AB508"/>
      <c r="AC508"/>
      <c r="AD508"/>
      <c r="AE508"/>
      <c r="AF508"/>
      <c r="AG508"/>
      <c r="AH508"/>
    </row>
    <row r="509" spans="1:34">
      <c r="A509"/>
      <c r="J509"/>
      <c r="AA509"/>
      <c r="AB509"/>
      <c r="AC509"/>
      <c r="AD509"/>
      <c r="AE509"/>
      <c r="AF509"/>
      <c r="AG509"/>
      <c r="AH509"/>
    </row>
    <row r="510" spans="1:34">
      <c r="A510"/>
      <c r="J510"/>
      <c r="AA510"/>
      <c r="AB510"/>
      <c r="AC510"/>
      <c r="AD510"/>
      <c r="AE510"/>
      <c r="AF510"/>
      <c r="AG510"/>
      <c r="AH510"/>
    </row>
    <row r="511" spans="1:34">
      <c r="A511"/>
      <c r="J511"/>
      <c r="AA511"/>
      <c r="AB511"/>
      <c r="AC511"/>
      <c r="AD511"/>
      <c r="AE511"/>
      <c r="AF511"/>
      <c r="AG511"/>
      <c r="AH511"/>
    </row>
    <row r="512" spans="1:34">
      <c r="A512"/>
      <c r="J512"/>
      <c r="AA512"/>
      <c r="AB512"/>
      <c r="AC512"/>
      <c r="AD512"/>
      <c r="AE512"/>
      <c r="AF512"/>
      <c r="AG512"/>
      <c r="AH512"/>
    </row>
    <row r="513" spans="1:34">
      <c r="A513"/>
      <c r="J513"/>
      <c r="AA513"/>
      <c r="AB513"/>
      <c r="AC513"/>
      <c r="AD513"/>
      <c r="AE513"/>
      <c r="AF513"/>
      <c r="AG513"/>
      <c r="AH513"/>
    </row>
    <row r="514" spans="1:34">
      <c r="A514"/>
      <c r="J514"/>
      <c r="AA514"/>
      <c r="AB514"/>
      <c r="AC514"/>
      <c r="AD514"/>
      <c r="AE514"/>
      <c r="AF514"/>
      <c r="AG514"/>
      <c r="AH514"/>
    </row>
    <row r="515" spans="1:34">
      <c r="A515"/>
      <c r="J515"/>
      <c r="AA515"/>
      <c r="AB515"/>
      <c r="AC515"/>
      <c r="AD515"/>
      <c r="AE515"/>
      <c r="AF515"/>
      <c r="AG515"/>
      <c r="AH515"/>
    </row>
    <row r="516" spans="1:34">
      <c r="A516"/>
      <c r="J516"/>
      <c r="AA516"/>
      <c r="AB516"/>
      <c r="AC516"/>
      <c r="AD516"/>
      <c r="AE516"/>
      <c r="AF516"/>
      <c r="AG516"/>
      <c r="AH516"/>
    </row>
    <row r="517" spans="1:34">
      <c r="A517"/>
      <c r="J517"/>
      <c r="AA517"/>
      <c r="AB517"/>
      <c r="AC517"/>
      <c r="AD517"/>
      <c r="AE517"/>
      <c r="AF517"/>
      <c r="AG517"/>
      <c r="AH517"/>
    </row>
    <row r="518" spans="1:34">
      <c r="A518"/>
      <c r="J518"/>
      <c r="AA518"/>
      <c r="AB518"/>
      <c r="AC518"/>
      <c r="AD518"/>
      <c r="AE518"/>
      <c r="AF518"/>
      <c r="AG518"/>
      <c r="AH518"/>
    </row>
    <row r="519" spans="1:34">
      <c r="A519"/>
      <c r="J519"/>
      <c r="AA519"/>
      <c r="AB519"/>
      <c r="AC519"/>
      <c r="AD519"/>
      <c r="AE519"/>
      <c r="AF519"/>
      <c r="AG519"/>
      <c r="AH519"/>
    </row>
    <row r="520" spans="1:34">
      <c r="A520"/>
      <c r="J520"/>
      <c r="AA520"/>
      <c r="AB520"/>
      <c r="AC520"/>
      <c r="AD520"/>
      <c r="AE520"/>
      <c r="AF520"/>
      <c r="AG520"/>
      <c r="AH520"/>
    </row>
    <row r="521" spans="1:34">
      <c r="A521"/>
      <c r="J521"/>
      <c r="AA521"/>
      <c r="AB521"/>
      <c r="AC521"/>
      <c r="AD521"/>
      <c r="AE521"/>
      <c r="AF521"/>
      <c r="AG521"/>
      <c r="AH521"/>
    </row>
    <row r="522" spans="1:34">
      <c r="A522"/>
      <c r="J522"/>
      <c r="AA522"/>
      <c r="AB522"/>
      <c r="AC522"/>
      <c r="AD522"/>
      <c r="AE522"/>
      <c r="AF522"/>
      <c r="AG522"/>
      <c r="AH522"/>
    </row>
    <row r="523" spans="1:34">
      <c r="A523"/>
      <c r="J523"/>
      <c r="AA523"/>
      <c r="AB523"/>
      <c r="AC523"/>
      <c r="AD523"/>
      <c r="AE523"/>
      <c r="AF523"/>
      <c r="AG523"/>
      <c r="AH523"/>
    </row>
    <row r="524" spans="1:34">
      <c r="A524"/>
      <c r="J524"/>
      <c r="AA524"/>
      <c r="AB524"/>
      <c r="AC524"/>
      <c r="AD524"/>
      <c r="AE524"/>
      <c r="AF524"/>
      <c r="AG524"/>
      <c r="AH524"/>
    </row>
    <row r="525" spans="1:34">
      <c r="A525"/>
      <c r="J525"/>
      <c r="AA525"/>
      <c r="AB525"/>
      <c r="AC525"/>
      <c r="AD525"/>
      <c r="AE525"/>
      <c r="AF525"/>
      <c r="AG525"/>
      <c r="AH525"/>
    </row>
    <row r="526" spans="1:34">
      <c r="A526"/>
      <c r="J526"/>
      <c r="AA526"/>
      <c r="AB526"/>
      <c r="AC526"/>
      <c r="AD526"/>
      <c r="AE526"/>
      <c r="AF526"/>
      <c r="AG526"/>
      <c r="AH526"/>
    </row>
    <row r="527" spans="1:34">
      <c r="A527"/>
      <c r="J527"/>
      <c r="AA527"/>
      <c r="AB527"/>
      <c r="AC527"/>
      <c r="AD527"/>
      <c r="AE527"/>
      <c r="AF527"/>
      <c r="AG527"/>
      <c r="AH527"/>
    </row>
    <row r="528" spans="1:34">
      <c r="A528"/>
      <c r="J528"/>
      <c r="AA528"/>
      <c r="AB528"/>
      <c r="AC528"/>
      <c r="AD528"/>
      <c r="AE528"/>
      <c r="AF528"/>
      <c r="AG528"/>
      <c r="AH528"/>
    </row>
    <row r="529" spans="1:34">
      <c r="A529"/>
      <c r="J529"/>
      <c r="AA529"/>
      <c r="AB529"/>
      <c r="AC529"/>
      <c r="AD529"/>
      <c r="AE529"/>
      <c r="AF529"/>
      <c r="AG529"/>
      <c r="AH529"/>
    </row>
    <row r="530" spans="1:34">
      <c r="A530"/>
      <c r="J530"/>
      <c r="AA530"/>
      <c r="AB530"/>
      <c r="AC530"/>
      <c r="AD530"/>
      <c r="AE530"/>
      <c r="AF530"/>
      <c r="AG530"/>
      <c r="AH530"/>
    </row>
    <row r="531" spans="1:34">
      <c r="A531"/>
      <c r="J531"/>
      <c r="AA531"/>
      <c r="AB531"/>
      <c r="AC531"/>
      <c r="AD531"/>
      <c r="AE531"/>
      <c r="AF531"/>
      <c r="AG531"/>
      <c r="AH531"/>
    </row>
    <row r="532" spans="1:34">
      <c r="A532"/>
      <c r="J532"/>
      <c r="AA532"/>
      <c r="AB532"/>
      <c r="AC532"/>
      <c r="AD532"/>
      <c r="AE532"/>
      <c r="AF532"/>
      <c r="AG532"/>
      <c r="AH532"/>
    </row>
    <row r="533" spans="1:34">
      <c r="A533"/>
      <c r="J533"/>
      <c r="AA533"/>
      <c r="AB533"/>
      <c r="AC533"/>
      <c r="AD533"/>
      <c r="AE533"/>
      <c r="AF533"/>
      <c r="AG533"/>
      <c r="AH533"/>
    </row>
    <row r="534" spans="1:34">
      <c r="A534"/>
      <c r="J534"/>
      <c r="AA534"/>
      <c r="AB534"/>
      <c r="AC534"/>
      <c r="AD534"/>
      <c r="AE534"/>
      <c r="AF534"/>
      <c r="AG534"/>
      <c r="AH534"/>
    </row>
    <row r="535" spans="1:34">
      <c r="A535"/>
      <c r="J535"/>
      <c r="AA535"/>
      <c r="AB535"/>
      <c r="AC535"/>
      <c r="AD535"/>
      <c r="AE535"/>
      <c r="AF535"/>
      <c r="AG535"/>
      <c r="AH535"/>
    </row>
    <row r="536" spans="1:34">
      <c r="A536"/>
      <c r="J536"/>
      <c r="AA536"/>
      <c r="AB536"/>
      <c r="AC536"/>
      <c r="AD536"/>
      <c r="AE536"/>
      <c r="AF536"/>
      <c r="AG536"/>
      <c r="AH536"/>
    </row>
    <row r="537" spans="1:34">
      <c r="A537"/>
      <c r="J537"/>
      <c r="AA537"/>
      <c r="AB537"/>
      <c r="AC537"/>
      <c r="AD537"/>
      <c r="AE537"/>
      <c r="AF537"/>
      <c r="AG537"/>
      <c r="AH537"/>
    </row>
    <row r="538" spans="1:34">
      <c r="A538"/>
      <c r="J538"/>
      <c r="AA538"/>
      <c r="AB538"/>
      <c r="AC538"/>
      <c r="AD538"/>
      <c r="AE538"/>
      <c r="AF538"/>
      <c r="AG538"/>
      <c r="AH538"/>
    </row>
    <row r="539" spans="1:34">
      <c r="A539"/>
      <c r="J539"/>
      <c r="AA539"/>
      <c r="AB539"/>
      <c r="AC539"/>
      <c r="AD539"/>
      <c r="AE539"/>
      <c r="AF539"/>
      <c r="AG539"/>
      <c r="AH539"/>
    </row>
    <row r="540" spans="1:34">
      <c r="A540"/>
      <c r="J540"/>
      <c r="AA540"/>
      <c r="AB540"/>
      <c r="AC540"/>
      <c r="AD540"/>
      <c r="AE540"/>
      <c r="AF540"/>
      <c r="AG540"/>
      <c r="AH540"/>
    </row>
    <row r="541" spans="1:34">
      <c r="A541"/>
      <c r="J541"/>
      <c r="AA541"/>
      <c r="AB541"/>
      <c r="AC541"/>
      <c r="AD541"/>
      <c r="AE541"/>
      <c r="AF541"/>
      <c r="AG541"/>
      <c r="AH541"/>
    </row>
    <row r="542" spans="1:34">
      <c r="A542"/>
      <c r="J542"/>
      <c r="AA542"/>
      <c r="AB542"/>
      <c r="AC542"/>
      <c r="AD542"/>
      <c r="AE542"/>
      <c r="AF542"/>
      <c r="AG542"/>
      <c r="AH542"/>
    </row>
    <row r="543" spans="1:34">
      <c r="A543"/>
      <c r="J543"/>
      <c r="AA543"/>
      <c r="AB543"/>
      <c r="AC543"/>
      <c r="AD543"/>
      <c r="AE543"/>
      <c r="AF543"/>
      <c r="AG543"/>
      <c r="AH543"/>
    </row>
    <row r="544" spans="1:34">
      <c r="A544"/>
      <c r="J544"/>
      <c r="AA544"/>
      <c r="AB544"/>
      <c r="AC544"/>
      <c r="AD544"/>
      <c r="AE544"/>
      <c r="AF544"/>
      <c r="AG544"/>
      <c r="AH544"/>
    </row>
    <row r="545" spans="1:34">
      <c r="A545"/>
      <c r="J545"/>
      <c r="AA545"/>
      <c r="AB545"/>
      <c r="AC545"/>
      <c r="AD545"/>
      <c r="AE545"/>
      <c r="AF545"/>
      <c r="AG545"/>
      <c r="AH545"/>
    </row>
    <row r="546" spans="1:34">
      <c r="A546"/>
      <c r="J546"/>
      <c r="AA546"/>
      <c r="AB546"/>
      <c r="AC546"/>
      <c r="AD546"/>
      <c r="AE546"/>
      <c r="AF546"/>
      <c r="AG546"/>
      <c r="AH546"/>
    </row>
    <row r="547" spans="1:34">
      <c r="A547"/>
      <c r="J547"/>
      <c r="AA547"/>
      <c r="AB547"/>
      <c r="AC547"/>
      <c r="AD547"/>
      <c r="AE547"/>
      <c r="AF547"/>
      <c r="AG547"/>
      <c r="AH547"/>
    </row>
    <row r="548" spans="1:34">
      <c r="A548"/>
      <c r="J548"/>
      <c r="AA548"/>
      <c r="AB548"/>
      <c r="AC548"/>
      <c r="AD548"/>
      <c r="AE548"/>
      <c r="AF548"/>
      <c r="AG548"/>
      <c r="AH548"/>
    </row>
    <row r="549" spans="1:34">
      <c r="A549"/>
      <c r="J549"/>
      <c r="AA549"/>
      <c r="AB549"/>
      <c r="AC549"/>
      <c r="AD549"/>
      <c r="AE549"/>
      <c r="AF549"/>
      <c r="AG549"/>
      <c r="AH549"/>
    </row>
    <row r="550" spans="1:34">
      <c r="A550"/>
      <c r="J550"/>
      <c r="AA550"/>
      <c r="AB550"/>
      <c r="AC550"/>
      <c r="AD550"/>
      <c r="AE550"/>
      <c r="AF550"/>
      <c r="AG550"/>
      <c r="AH550"/>
    </row>
    <row r="551" spans="1:34">
      <c r="A551"/>
      <c r="J551"/>
      <c r="AA551"/>
      <c r="AB551"/>
      <c r="AC551"/>
      <c r="AD551"/>
      <c r="AE551"/>
      <c r="AF551"/>
      <c r="AG551"/>
      <c r="AH551"/>
    </row>
    <row r="552" spans="1:34">
      <c r="A552"/>
      <c r="J552"/>
      <c r="AA552"/>
      <c r="AB552"/>
      <c r="AC552"/>
      <c r="AD552"/>
      <c r="AE552"/>
      <c r="AF552"/>
      <c r="AG552"/>
      <c r="AH552"/>
    </row>
    <row r="553" spans="1:34">
      <c r="A553"/>
      <c r="J553"/>
      <c r="AA553"/>
      <c r="AB553"/>
      <c r="AC553"/>
      <c r="AD553"/>
      <c r="AE553"/>
      <c r="AF553"/>
      <c r="AG553"/>
      <c r="AH553"/>
    </row>
    <row r="554" spans="1:34">
      <c r="A554"/>
      <c r="J554"/>
      <c r="AA554"/>
      <c r="AB554"/>
      <c r="AC554"/>
      <c r="AD554"/>
      <c r="AE554"/>
      <c r="AF554"/>
      <c r="AG554"/>
      <c r="AH554"/>
    </row>
    <row r="555" spans="1:34">
      <c r="A555"/>
      <c r="J555"/>
      <c r="AA555"/>
      <c r="AB555"/>
      <c r="AC555"/>
      <c r="AD555"/>
      <c r="AE555"/>
      <c r="AF555"/>
      <c r="AG555"/>
      <c r="AH555"/>
    </row>
    <row r="556" spans="1:34">
      <c r="A556"/>
      <c r="J556"/>
      <c r="AA556"/>
      <c r="AB556"/>
      <c r="AC556"/>
      <c r="AD556"/>
      <c r="AE556"/>
      <c r="AF556"/>
      <c r="AG556"/>
      <c r="AH556"/>
    </row>
    <row r="557" spans="1:34">
      <c r="A557"/>
      <c r="J557"/>
      <c r="AA557"/>
      <c r="AB557"/>
      <c r="AC557"/>
      <c r="AD557"/>
      <c r="AE557"/>
      <c r="AF557"/>
      <c r="AG557"/>
      <c r="AH557"/>
    </row>
    <row r="558" spans="1:34">
      <c r="A558"/>
      <c r="J558"/>
      <c r="AA558"/>
      <c r="AB558"/>
      <c r="AC558"/>
      <c r="AD558"/>
      <c r="AE558"/>
      <c r="AF558"/>
      <c r="AG558"/>
      <c r="AH558"/>
    </row>
    <row r="559" spans="1:34">
      <c r="A559"/>
      <c r="J559"/>
      <c r="AA559"/>
      <c r="AB559"/>
      <c r="AC559"/>
      <c r="AD559"/>
      <c r="AE559"/>
      <c r="AF559"/>
      <c r="AG559"/>
      <c r="AH559"/>
    </row>
    <row r="560" spans="1:34">
      <c r="A560"/>
      <c r="J560"/>
      <c r="AA560"/>
      <c r="AB560"/>
      <c r="AC560"/>
      <c r="AD560"/>
      <c r="AE560"/>
      <c r="AF560"/>
      <c r="AG560"/>
      <c r="AH560"/>
    </row>
    <row r="561" spans="1:34">
      <c r="A561"/>
      <c r="J561"/>
      <c r="AA561"/>
      <c r="AB561"/>
      <c r="AC561"/>
      <c r="AD561"/>
      <c r="AE561"/>
      <c r="AF561"/>
      <c r="AG561"/>
      <c r="AH561"/>
    </row>
    <row r="562" spans="1:34">
      <c r="A562"/>
      <c r="J562"/>
      <c r="AA562"/>
      <c r="AB562"/>
      <c r="AC562"/>
      <c r="AD562"/>
      <c r="AE562"/>
      <c r="AF562"/>
      <c r="AG562"/>
      <c r="AH562"/>
    </row>
    <row r="563" spans="1:34">
      <c r="A563"/>
      <c r="J563"/>
      <c r="AA563"/>
      <c r="AB563"/>
      <c r="AC563"/>
      <c r="AD563"/>
      <c r="AE563"/>
      <c r="AF563"/>
      <c r="AG563"/>
      <c r="AH563"/>
    </row>
    <row r="564" spans="1:34">
      <c r="A564"/>
      <c r="J564"/>
      <c r="AA564"/>
      <c r="AB564"/>
      <c r="AC564"/>
      <c r="AD564"/>
      <c r="AE564"/>
      <c r="AF564"/>
      <c r="AG564"/>
      <c r="AH564"/>
    </row>
    <row r="565" spans="1:34">
      <c r="A565"/>
      <c r="J565"/>
      <c r="AA565"/>
      <c r="AB565"/>
      <c r="AC565"/>
      <c r="AD565"/>
      <c r="AE565"/>
      <c r="AF565"/>
      <c r="AG565"/>
      <c r="AH565"/>
    </row>
    <row r="566" spans="1:34">
      <c r="A566"/>
      <c r="J566"/>
      <c r="AA566"/>
      <c r="AB566"/>
      <c r="AC566"/>
      <c r="AD566"/>
      <c r="AE566"/>
      <c r="AF566"/>
      <c r="AG566"/>
      <c r="AH566"/>
    </row>
    <row r="567" spans="1:34">
      <c r="A567"/>
      <c r="J567"/>
      <c r="AA567"/>
      <c r="AB567"/>
      <c r="AC567"/>
      <c r="AD567"/>
      <c r="AE567"/>
      <c r="AF567"/>
      <c r="AG567"/>
      <c r="AH567"/>
    </row>
    <row r="568" spans="1:34">
      <c r="A568"/>
      <c r="J568"/>
      <c r="AA568"/>
      <c r="AB568"/>
      <c r="AC568"/>
      <c r="AD568"/>
      <c r="AE568"/>
      <c r="AF568"/>
      <c r="AG568"/>
      <c r="AH568"/>
    </row>
    <row r="569" spans="1:34">
      <c r="A569"/>
      <c r="J569"/>
      <c r="AA569"/>
      <c r="AB569"/>
      <c r="AC569"/>
      <c r="AD569"/>
      <c r="AE569"/>
      <c r="AF569"/>
      <c r="AG569"/>
      <c r="AH569"/>
    </row>
    <row r="570" spans="1:34">
      <c r="A570"/>
      <c r="J570"/>
      <c r="AA570"/>
      <c r="AB570"/>
      <c r="AC570"/>
      <c r="AD570"/>
      <c r="AE570"/>
      <c r="AF570"/>
      <c r="AG570"/>
      <c r="AH570"/>
    </row>
    <row r="571" spans="1:34">
      <c r="A571"/>
      <c r="J571"/>
      <c r="AA571"/>
      <c r="AB571"/>
      <c r="AC571"/>
      <c r="AD571"/>
      <c r="AE571"/>
      <c r="AF571"/>
      <c r="AG571"/>
      <c r="AH571"/>
    </row>
    <row r="572" spans="1:34">
      <c r="A572"/>
      <c r="J572"/>
      <c r="AA572"/>
      <c r="AB572"/>
      <c r="AC572"/>
      <c r="AD572"/>
      <c r="AE572"/>
      <c r="AF572"/>
      <c r="AG572"/>
      <c r="AH572"/>
    </row>
    <row r="573" spans="1:34">
      <c r="A573"/>
      <c r="J573"/>
      <c r="AA573"/>
      <c r="AB573"/>
      <c r="AC573"/>
      <c r="AD573"/>
      <c r="AE573"/>
      <c r="AF573"/>
      <c r="AG573"/>
      <c r="AH573"/>
    </row>
    <row r="574" spans="1:34">
      <c r="A574"/>
      <c r="J574"/>
      <c r="AA574"/>
      <c r="AB574"/>
      <c r="AC574"/>
      <c r="AD574"/>
      <c r="AE574"/>
      <c r="AF574"/>
      <c r="AG574"/>
      <c r="AH574"/>
    </row>
    <row r="575" spans="1:34">
      <c r="A575"/>
      <c r="J575"/>
      <c r="AA575"/>
      <c r="AB575"/>
      <c r="AC575"/>
      <c r="AD575"/>
      <c r="AE575"/>
      <c r="AF575"/>
      <c r="AG575"/>
      <c r="AH575"/>
    </row>
    <row r="576" spans="1:34">
      <c r="A576"/>
      <c r="J576"/>
      <c r="AA576"/>
      <c r="AB576"/>
      <c r="AC576"/>
      <c r="AD576"/>
      <c r="AE576"/>
      <c r="AF576"/>
      <c r="AG576"/>
      <c r="AH576"/>
    </row>
    <row r="577" spans="1:34">
      <c r="A577"/>
      <c r="J577"/>
      <c r="AA577"/>
      <c r="AB577"/>
      <c r="AC577"/>
      <c r="AD577"/>
      <c r="AE577"/>
      <c r="AF577"/>
      <c r="AG577"/>
      <c r="AH577"/>
    </row>
    <row r="578" spans="1:34">
      <c r="A578"/>
      <c r="J578"/>
      <c r="AA578"/>
      <c r="AB578"/>
      <c r="AC578"/>
      <c r="AD578"/>
      <c r="AE578"/>
      <c r="AF578"/>
      <c r="AG578"/>
      <c r="AH578"/>
    </row>
    <row r="579" spans="1:34">
      <c r="A579"/>
      <c r="J579"/>
      <c r="AA579"/>
      <c r="AB579"/>
      <c r="AC579"/>
      <c r="AD579"/>
      <c r="AE579"/>
      <c r="AF579"/>
      <c r="AG579"/>
      <c r="AH579"/>
    </row>
    <row r="580" spans="1:34">
      <c r="A580"/>
      <c r="J580"/>
      <c r="AA580"/>
      <c r="AB580"/>
      <c r="AC580"/>
      <c r="AD580"/>
      <c r="AE580"/>
      <c r="AF580"/>
      <c r="AG580"/>
      <c r="AH580"/>
    </row>
    <row r="581" spans="1:34">
      <c r="A581"/>
      <c r="J581"/>
      <c r="AA581"/>
      <c r="AB581"/>
      <c r="AC581"/>
      <c r="AD581"/>
      <c r="AE581"/>
      <c r="AF581"/>
      <c r="AG581"/>
      <c r="AH581"/>
    </row>
    <row r="582" spans="1:34">
      <c r="A582"/>
      <c r="J582"/>
      <c r="AA582"/>
      <c r="AB582"/>
      <c r="AC582"/>
      <c r="AD582"/>
      <c r="AE582"/>
      <c r="AF582"/>
      <c r="AG582"/>
      <c r="AH582"/>
    </row>
    <row r="583" spans="1:34">
      <c r="A583"/>
      <c r="J583"/>
      <c r="AA583"/>
      <c r="AB583"/>
      <c r="AC583"/>
      <c r="AD583"/>
      <c r="AE583"/>
      <c r="AF583"/>
      <c r="AG583"/>
      <c r="AH583"/>
    </row>
    <row r="584" spans="1:34">
      <c r="A584"/>
      <c r="J584"/>
      <c r="AA584"/>
      <c r="AB584"/>
      <c r="AC584"/>
      <c r="AD584"/>
      <c r="AE584"/>
      <c r="AF584"/>
      <c r="AG584"/>
      <c r="AH584"/>
    </row>
    <row r="585" spans="1:34">
      <c r="A585"/>
      <c r="J585"/>
      <c r="AA585"/>
      <c r="AB585"/>
      <c r="AC585"/>
      <c r="AD585"/>
      <c r="AE585"/>
      <c r="AF585"/>
      <c r="AG585"/>
      <c r="AH585"/>
    </row>
    <row r="586" spans="1:34">
      <c r="A586"/>
      <c r="J586"/>
      <c r="AA586"/>
      <c r="AB586"/>
      <c r="AC586"/>
      <c r="AD586"/>
      <c r="AE586"/>
      <c r="AF586"/>
      <c r="AG586"/>
      <c r="AH586"/>
    </row>
    <row r="587" spans="1:34">
      <c r="A587"/>
      <c r="J587"/>
      <c r="AA587"/>
      <c r="AB587"/>
      <c r="AC587"/>
      <c r="AD587"/>
      <c r="AE587"/>
      <c r="AF587"/>
      <c r="AG587"/>
      <c r="AH587"/>
    </row>
    <row r="588" spans="1:34">
      <c r="A588"/>
      <c r="J588"/>
      <c r="AA588"/>
      <c r="AB588"/>
      <c r="AC588"/>
      <c r="AD588"/>
      <c r="AE588"/>
      <c r="AF588"/>
      <c r="AG588"/>
      <c r="AH588"/>
    </row>
    <row r="589" spans="1:34">
      <c r="A589"/>
      <c r="J589"/>
      <c r="AA589"/>
      <c r="AB589"/>
      <c r="AC589"/>
      <c r="AD589"/>
      <c r="AE589"/>
      <c r="AF589"/>
      <c r="AG589"/>
      <c r="AH589"/>
    </row>
    <row r="590" spans="1:34">
      <c r="A590"/>
      <c r="J590"/>
      <c r="AA590"/>
      <c r="AB590"/>
      <c r="AC590"/>
      <c r="AD590"/>
      <c r="AE590"/>
      <c r="AF590"/>
      <c r="AG590"/>
      <c r="AH590"/>
    </row>
    <row r="591" spans="1:34">
      <c r="A591"/>
      <c r="J591"/>
      <c r="AA591"/>
      <c r="AB591"/>
      <c r="AC591"/>
      <c r="AD591"/>
      <c r="AE591"/>
      <c r="AF591"/>
      <c r="AG591"/>
      <c r="AH591"/>
    </row>
    <row r="592" spans="1:34">
      <c r="A592"/>
      <c r="J592"/>
      <c r="AA592"/>
      <c r="AB592"/>
      <c r="AC592"/>
      <c r="AD592"/>
      <c r="AE592"/>
      <c r="AF592"/>
      <c r="AG592"/>
      <c r="AH592"/>
    </row>
    <row r="593" spans="1:34">
      <c r="A593"/>
      <c r="J593"/>
      <c r="AA593"/>
      <c r="AB593"/>
      <c r="AC593"/>
      <c r="AD593"/>
      <c r="AE593"/>
      <c r="AF593"/>
      <c r="AG593"/>
      <c r="AH593"/>
    </row>
    <row r="594" spans="1:34">
      <c r="A594"/>
      <c r="J594"/>
      <c r="AA594"/>
      <c r="AB594"/>
      <c r="AC594"/>
      <c r="AD594"/>
      <c r="AE594"/>
      <c r="AF594"/>
      <c r="AG594"/>
      <c r="AH594"/>
    </row>
    <row r="595" spans="1:34">
      <c r="A595"/>
      <c r="J595"/>
      <c r="AA595"/>
      <c r="AB595"/>
      <c r="AC595"/>
      <c r="AD595"/>
      <c r="AE595"/>
      <c r="AF595"/>
      <c r="AG595"/>
      <c r="AH595"/>
    </row>
    <row r="596" spans="1:34">
      <c r="A596"/>
      <c r="J596"/>
      <c r="AA596"/>
      <c r="AB596"/>
      <c r="AC596"/>
      <c r="AD596"/>
      <c r="AE596"/>
      <c r="AF596"/>
      <c r="AG596"/>
      <c r="AH596"/>
    </row>
    <row r="597" spans="1:34">
      <c r="A597"/>
      <c r="J597"/>
      <c r="AA597"/>
      <c r="AB597"/>
      <c r="AC597"/>
      <c r="AD597"/>
      <c r="AE597"/>
      <c r="AF597"/>
      <c r="AG597"/>
      <c r="AH597"/>
    </row>
    <row r="598" spans="1:34">
      <c r="A598"/>
      <c r="J598"/>
      <c r="AA598"/>
      <c r="AB598"/>
      <c r="AC598"/>
      <c r="AD598"/>
      <c r="AE598"/>
      <c r="AF598"/>
      <c r="AG598"/>
      <c r="AH598"/>
    </row>
    <row r="599" spans="1:34">
      <c r="A599"/>
      <c r="J599"/>
      <c r="AA599"/>
      <c r="AB599"/>
      <c r="AC599"/>
      <c r="AD599"/>
      <c r="AE599"/>
      <c r="AF599"/>
      <c r="AG599"/>
      <c r="AH599"/>
    </row>
    <row r="600" spans="1:34">
      <c r="A600"/>
      <c r="J600"/>
      <c r="AA600"/>
      <c r="AB600"/>
      <c r="AC600"/>
      <c r="AD600"/>
      <c r="AE600"/>
      <c r="AF600"/>
      <c r="AG600"/>
      <c r="AH600"/>
    </row>
    <row r="601" spans="1:34">
      <c r="A601"/>
      <c r="J601"/>
      <c r="AA601"/>
      <c r="AB601"/>
      <c r="AC601"/>
      <c r="AD601"/>
      <c r="AE601"/>
      <c r="AF601"/>
      <c r="AG601"/>
      <c r="AH601"/>
    </row>
    <row r="602" spans="1:34">
      <c r="A602"/>
      <c r="J602"/>
      <c r="AA602"/>
      <c r="AB602"/>
      <c r="AC602"/>
      <c r="AD602"/>
      <c r="AE602"/>
      <c r="AF602"/>
      <c r="AG602"/>
      <c r="AH602"/>
    </row>
    <row r="603" spans="1:34">
      <c r="A603"/>
      <c r="J603"/>
      <c r="AA603"/>
      <c r="AB603"/>
      <c r="AC603"/>
      <c r="AD603"/>
      <c r="AE603"/>
      <c r="AF603"/>
      <c r="AG603"/>
      <c r="AH603"/>
    </row>
    <row r="604" spans="1:34">
      <c r="A604"/>
      <c r="J604"/>
      <c r="AA604"/>
      <c r="AB604"/>
      <c r="AC604"/>
      <c r="AD604"/>
      <c r="AE604"/>
      <c r="AF604"/>
      <c r="AG604"/>
      <c r="AH604"/>
    </row>
    <row r="605" spans="1:34">
      <c r="A605"/>
      <c r="J605"/>
      <c r="AA605"/>
      <c r="AB605"/>
      <c r="AC605"/>
      <c r="AD605"/>
      <c r="AE605"/>
      <c r="AF605"/>
      <c r="AG605"/>
      <c r="AH605"/>
    </row>
    <row r="606" spans="1:34">
      <c r="A606"/>
      <c r="J606"/>
      <c r="AA606"/>
      <c r="AB606"/>
      <c r="AC606"/>
      <c r="AD606"/>
      <c r="AE606"/>
      <c r="AF606"/>
      <c r="AG606"/>
      <c r="AH606"/>
    </row>
    <row r="607" spans="1:34">
      <c r="A607"/>
      <c r="J607"/>
      <c r="AA607"/>
      <c r="AB607"/>
      <c r="AC607"/>
      <c r="AD607"/>
      <c r="AE607"/>
      <c r="AF607"/>
      <c r="AG607"/>
      <c r="AH607"/>
    </row>
    <row r="608" spans="1:34">
      <c r="A608"/>
      <c r="J608"/>
      <c r="AA608"/>
      <c r="AB608"/>
      <c r="AC608"/>
      <c r="AD608"/>
      <c r="AE608"/>
      <c r="AF608"/>
      <c r="AG608"/>
      <c r="AH608"/>
    </row>
    <row r="609" spans="1:34">
      <c r="A609"/>
      <c r="J609"/>
      <c r="AA609"/>
      <c r="AB609"/>
      <c r="AC609"/>
      <c r="AD609"/>
      <c r="AE609"/>
      <c r="AF609"/>
      <c r="AG609"/>
      <c r="AH609"/>
    </row>
    <row r="610" spans="1:34">
      <c r="A610"/>
      <c r="J610"/>
      <c r="AA610"/>
      <c r="AB610"/>
      <c r="AC610"/>
      <c r="AD610"/>
      <c r="AE610"/>
      <c r="AF610"/>
      <c r="AG610"/>
      <c r="AH610"/>
    </row>
    <row r="611" spans="1:34">
      <c r="A611"/>
      <c r="J611"/>
      <c r="AA611"/>
      <c r="AB611"/>
      <c r="AC611"/>
      <c r="AD611"/>
      <c r="AE611"/>
      <c r="AF611"/>
      <c r="AG611"/>
      <c r="AH611"/>
    </row>
    <row r="612" spans="1:34">
      <c r="A612"/>
      <c r="J612"/>
      <c r="AA612"/>
      <c r="AB612"/>
      <c r="AC612"/>
      <c r="AD612"/>
      <c r="AE612"/>
      <c r="AF612"/>
      <c r="AG612"/>
      <c r="AH612"/>
    </row>
    <row r="613" spans="1:34">
      <c r="A613"/>
      <c r="J613"/>
      <c r="AA613"/>
      <c r="AB613"/>
      <c r="AC613"/>
      <c r="AD613"/>
      <c r="AE613"/>
      <c r="AF613"/>
      <c r="AG613"/>
      <c r="AH613"/>
    </row>
    <row r="614" spans="1:34">
      <c r="A614"/>
      <c r="J614"/>
      <c r="AA614"/>
      <c r="AB614"/>
      <c r="AC614"/>
      <c r="AD614"/>
      <c r="AE614"/>
      <c r="AF614"/>
      <c r="AG614"/>
      <c r="AH614"/>
    </row>
    <row r="615" spans="1:34">
      <c r="A615"/>
      <c r="J615"/>
      <c r="AA615"/>
      <c r="AB615"/>
      <c r="AC615"/>
      <c r="AD615"/>
      <c r="AE615"/>
      <c r="AF615"/>
      <c r="AG615"/>
      <c r="AH615"/>
    </row>
    <row r="616" spans="1:34">
      <c r="A616"/>
      <c r="J616"/>
      <c r="AA616"/>
      <c r="AB616"/>
      <c r="AC616"/>
      <c r="AD616"/>
      <c r="AE616"/>
      <c r="AF616"/>
      <c r="AG616"/>
      <c r="AH616"/>
    </row>
    <row r="617" spans="1:34">
      <c r="A617"/>
      <c r="J617"/>
      <c r="AA617"/>
      <c r="AB617"/>
      <c r="AC617"/>
      <c r="AD617"/>
      <c r="AE617"/>
      <c r="AF617"/>
      <c r="AG617"/>
      <c r="AH617"/>
    </row>
    <row r="618" spans="1:34">
      <c r="A618"/>
      <c r="J618"/>
      <c r="AA618"/>
      <c r="AB618"/>
      <c r="AC618"/>
      <c r="AD618"/>
      <c r="AE618"/>
      <c r="AF618"/>
      <c r="AG618"/>
      <c r="AH618"/>
    </row>
    <row r="619" spans="1:34">
      <c r="A619"/>
      <c r="J619"/>
      <c r="AA619"/>
      <c r="AB619"/>
      <c r="AC619"/>
      <c r="AD619"/>
      <c r="AE619"/>
      <c r="AF619"/>
      <c r="AG619"/>
      <c r="AH619"/>
    </row>
    <row r="620" spans="1:34">
      <c r="A620"/>
      <c r="J620"/>
      <c r="AA620"/>
      <c r="AB620"/>
      <c r="AC620"/>
      <c r="AD620"/>
      <c r="AE620"/>
      <c r="AF620"/>
      <c r="AG620"/>
      <c r="AH620"/>
    </row>
    <row r="621" spans="1:34">
      <c r="A621"/>
      <c r="J621"/>
      <c r="AA621"/>
      <c r="AB621"/>
      <c r="AC621"/>
      <c r="AD621"/>
      <c r="AE621"/>
      <c r="AF621"/>
      <c r="AG621"/>
      <c r="AH621"/>
    </row>
    <row r="622" spans="1:34">
      <c r="A622"/>
      <c r="J622"/>
      <c r="AA622"/>
      <c r="AB622"/>
      <c r="AC622"/>
      <c r="AD622"/>
      <c r="AE622"/>
      <c r="AF622"/>
      <c r="AG622"/>
      <c r="AH622"/>
    </row>
    <row r="623" spans="1:34">
      <c r="A623"/>
      <c r="J623"/>
      <c r="AA623"/>
      <c r="AB623"/>
      <c r="AC623"/>
      <c r="AD623"/>
      <c r="AE623"/>
      <c r="AF623"/>
      <c r="AG623"/>
      <c r="AH623"/>
    </row>
    <row r="624" spans="1:34">
      <c r="A624"/>
      <c r="J624"/>
      <c r="AA624"/>
      <c r="AB624"/>
      <c r="AC624"/>
      <c r="AD624"/>
      <c r="AE624"/>
      <c r="AF624"/>
      <c r="AG624"/>
      <c r="AH624"/>
    </row>
    <row r="625" spans="1:34">
      <c r="A625"/>
      <c r="J625"/>
      <c r="AA625"/>
      <c r="AB625"/>
      <c r="AC625"/>
      <c r="AD625"/>
      <c r="AE625"/>
      <c r="AF625"/>
      <c r="AG625"/>
      <c r="AH625"/>
    </row>
    <row r="626" spans="1:34">
      <c r="A626"/>
      <c r="J626"/>
      <c r="AA626"/>
      <c r="AB626"/>
      <c r="AC626"/>
      <c r="AD626"/>
      <c r="AE626"/>
      <c r="AF626"/>
      <c r="AG626"/>
      <c r="AH626"/>
    </row>
    <row r="627" spans="1:34">
      <c r="A627"/>
      <c r="J627"/>
      <c r="AA627"/>
      <c r="AB627"/>
      <c r="AC627"/>
      <c r="AD627"/>
      <c r="AE627"/>
      <c r="AF627"/>
      <c r="AG627"/>
      <c r="AH627"/>
    </row>
    <row r="628" spans="1:34">
      <c r="A628"/>
      <c r="J628"/>
      <c r="AA628"/>
      <c r="AB628"/>
      <c r="AC628"/>
      <c r="AD628"/>
      <c r="AE628"/>
      <c r="AF628"/>
      <c r="AG628"/>
      <c r="AH628"/>
    </row>
    <row r="629" spans="1:34">
      <c r="A629"/>
      <c r="J629"/>
      <c r="AA629"/>
      <c r="AB629"/>
      <c r="AC629"/>
      <c r="AD629"/>
      <c r="AE629"/>
      <c r="AF629"/>
      <c r="AG629"/>
      <c r="AH629"/>
    </row>
    <row r="630" spans="1:34">
      <c r="A630"/>
      <c r="J630"/>
      <c r="AA630"/>
      <c r="AB630"/>
      <c r="AC630"/>
      <c r="AD630"/>
      <c r="AE630"/>
      <c r="AF630"/>
      <c r="AG630"/>
      <c r="AH630"/>
    </row>
    <row r="631" spans="1:34">
      <c r="A631"/>
      <c r="J631"/>
      <c r="AA631"/>
      <c r="AB631"/>
      <c r="AC631"/>
      <c r="AD631"/>
      <c r="AE631"/>
      <c r="AF631"/>
      <c r="AG631"/>
      <c r="AH631"/>
    </row>
    <row r="632" spans="1:34">
      <c r="A632"/>
      <c r="J632"/>
      <c r="AA632"/>
      <c r="AB632"/>
      <c r="AC632"/>
      <c r="AD632"/>
      <c r="AE632"/>
      <c r="AF632"/>
      <c r="AG632"/>
      <c r="AH632"/>
    </row>
    <row r="633" spans="1:34">
      <c r="A633"/>
      <c r="J633"/>
      <c r="AA633"/>
      <c r="AB633"/>
      <c r="AC633"/>
      <c r="AD633"/>
      <c r="AE633"/>
      <c r="AF633"/>
      <c r="AG633"/>
      <c r="AH633"/>
    </row>
    <row r="634" spans="1:34">
      <c r="A634"/>
      <c r="J634"/>
      <c r="AA634"/>
      <c r="AB634"/>
      <c r="AC634"/>
      <c r="AD634"/>
      <c r="AE634"/>
      <c r="AF634"/>
      <c r="AG634"/>
      <c r="AH634"/>
    </row>
    <row r="635" spans="1:34">
      <c r="A635"/>
      <c r="J635"/>
      <c r="AA635"/>
      <c r="AB635"/>
      <c r="AC635"/>
      <c r="AD635"/>
      <c r="AE635"/>
      <c r="AF635"/>
      <c r="AG635"/>
      <c r="AH635"/>
    </row>
    <row r="636" spans="1:34">
      <c r="A636"/>
      <c r="J636"/>
      <c r="AA636"/>
      <c r="AB636"/>
      <c r="AC636"/>
      <c r="AD636"/>
      <c r="AE636"/>
      <c r="AF636"/>
      <c r="AG636"/>
      <c r="AH636"/>
    </row>
    <row r="637" spans="1:34">
      <c r="A637"/>
      <c r="J637"/>
      <c r="AA637"/>
      <c r="AB637"/>
      <c r="AC637"/>
      <c r="AD637"/>
      <c r="AE637"/>
      <c r="AF637"/>
      <c r="AG637"/>
      <c r="AH637"/>
    </row>
    <row r="638" spans="1:34">
      <c r="A638"/>
      <c r="J638"/>
      <c r="AA638"/>
      <c r="AB638"/>
      <c r="AC638"/>
      <c r="AD638"/>
      <c r="AE638"/>
      <c r="AF638"/>
      <c r="AG638"/>
      <c r="AH638"/>
    </row>
    <row r="639" spans="1:34">
      <c r="A639"/>
      <c r="J639"/>
      <c r="AA639"/>
      <c r="AB639"/>
      <c r="AC639"/>
      <c r="AD639"/>
      <c r="AE639"/>
      <c r="AF639"/>
      <c r="AG639"/>
      <c r="AH639"/>
    </row>
    <row r="640" spans="1:34">
      <c r="A640"/>
      <c r="J640"/>
      <c r="AA640"/>
      <c r="AB640"/>
      <c r="AC640"/>
      <c r="AD640"/>
      <c r="AE640"/>
      <c r="AF640"/>
      <c r="AG640"/>
      <c r="AH640"/>
    </row>
    <row r="641" spans="1:34">
      <c r="A641"/>
      <c r="J641"/>
      <c r="AA641"/>
      <c r="AB641"/>
      <c r="AC641"/>
      <c r="AD641"/>
      <c r="AE641"/>
      <c r="AF641"/>
      <c r="AG641"/>
      <c r="AH641"/>
    </row>
    <row r="642" spans="1:34">
      <c r="A642"/>
      <c r="J642"/>
      <c r="AA642"/>
      <c r="AB642"/>
      <c r="AC642"/>
      <c r="AD642"/>
      <c r="AE642"/>
      <c r="AF642"/>
      <c r="AG642"/>
      <c r="AH642"/>
    </row>
    <row r="643" spans="1:34">
      <c r="A643"/>
      <c r="J643"/>
      <c r="AA643"/>
      <c r="AB643"/>
      <c r="AC643"/>
      <c r="AD643"/>
      <c r="AE643"/>
      <c r="AF643"/>
      <c r="AG643"/>
      <c r="AH643"/>
    </row>
    <row r="644" spans="1:34">
      <c r="A644"/>
      <c r="J644"/>
      <c r="AA644"/>
      <c r="AB644"/>
      <c r="AC644"/>
      <c r="AD644"/>
      <c r="AE644"/>
      <c r="AF644"/>
      <c r="AG644"/>
      <c r="AH644"/>
    </row>
    <row r="645" spans="1:34">
      <c r="A645"/>
      <c r="J645"/>
      <c r="AA645"/>
      <c r="AB645"/>
      <c r="AC645"/>
      <c r="AD645"/>
      <c r="AE645"/>
      <c r="AF645"/>
      <c r="AG645"/>
      <c r="AH645"/>
    </row>
    <row r="646" spans="1:34">
      <c r="A646"/>
      <c r="J646"/>
      <c r="AA646"/>
      <c r="AB646"/>
      <c r="AC646"/>
      <c r="AD646"/>
      <c r="AE646"/>
      <c r="AF646"/>
      <c r="AG646"/>
      <c r="AH646"/>
    </row>
    <row r="647" spans="1:34">
      <c r="A647"/>
      <c r="J647"/>
      <c r="AA647"/>
      <c r="AB647"/>
      <c r="AC647"/>
      <c r="AD647"/>
      <c r="AE647"/>
      <c r="AF647"/>
      <c r="AG647"/>
      <c r="AH647"/>
    </row>
    <row r="648" spans="1:34">
      <c r="A648"/>
      <c r="J648"/>
      <c r="AA648"/>
      <c r="AB648"/>
      <c r="AC648"/>
      <c r="AD648"/>
      <c r="AE648"/>
      <c r="AF648"/>
      <c r="AG648"/>
      <c r="AH648"/>
    </row>
    <row r="649" spans="1:34">
      <c r="A649"/>
      <c r="J649"/>
      <c r="AA649"/>
      <c r="AB649"/>
      <c r="AC649"/>
      <c r="AD649"/>
      <c r="AE649"/>
      <c r="AF649"/>
      <c r="AG649"/>
      <c r="AH649"/>
    </row>
    <row r="650" spans="1:34">
      <c r="A650"/>
      <c r="J650"/>
      <c r="AA650"/>
      <c r="AB650"/>
      <c r="AC650"/>
      <c r="AD650"/>
      <c r="AE650"/>
      <c r="AF650"/>
      <c r="AG650"/>
      <c r="AH650"/>
    </row>
    <row r="651" spans="1:34">
      <c r="A651"/>
      <c r="J651"/>
      <c r="AA651"/>
      <c r="AB651"/>
      <c r="AC651"/>
      <c r="AD651"/>
      <c r="AE651"/>
      <c r="AF651"/>
      <c r="AG651"/>
      <c r="AH651"/>
    </row>
    <row r="652" spans="1:34">
      <c r="A652"/>
      <c r="J652"/>
      <c r="AA652"/>
      <c r="AB652"/>
      <c r="AC652"/>
      <c r="AD652"/>
      <c r="AE652"/>
      <c r="AF652"/>
      <c r="AG652"/>
      <c r="AH652"/>
    </row>
    <row r="653" spans="1:34">
      <c r="A653"/>
      <c r="J653"/>
      <c r="AA653"/>
      <c r="AB653"/>
      <c r="AC653"/>
      <c r="AD653"/>
      <c r="AE653"/>
      <c r="AF653"/>
      <c r="AG653"/>
      <c r="AH653"/>
    </row>
    <row r="654" spans="1:34">
      <c r="A654"/>
      <c r="J654"/>
      <c r="AA654"/>
      <c r="AB654"/>
      <c r="AC654"/>
      <c r="AD654"/>
      <c r="AE654"/>
      <c r="AF654"/>
      <c r="AG654"/>
      <c r="AH654"/>
    </row>
    <row r="655" spans="1:34">
      <c r="A655"/>
      <c r="J655"/>
      <c r="AA655"/>
      <c r="AB655"/>
      <c r="AC655"/>
      <c r="AD655"/>
      <c r="AE655"/>
      <c r="AF655"/>
      <c r="AG655"/>
      <c r="AH655"/>
    </row>
    <row r="656" spans="1:34">
      <c r="A656"/>
      <c r="J656"/>
      <c r="AA656"/>
      <c r="AB656"/>
      <c r="AC656"/>
      <c r="AD656"/>
      <c r="AE656"/>
      <c r="AF656"/>
      <c r="AG656"/>
      <c r="AH656"/>
    </row>
    <row r="657" spans="1:34">
      <c r="A657"/>
      <c r="J657"/>
      <c r="AA657"/>
      <c r="AB657"/>
      <c r="AC657"/>
      <c r="AD657"/>
      <c r="AE657"/>
      <c r="AF657"/>
      <c r="AG657"/>
      <c r="AH657"/>
    </row>
    <row r="658" spans="1:34">
      <c r="A658"/>
      <c r="J658"/>
      <c r="AA658"/>
      <c r="AB658"/>
      <c r="AC658"/>
      <c r="AD658"/>
      <c r="AE658"/>
      <c r="AF658"/>
      <c r="AG658"/>
      <c r="AH658"/>
    </row>
    <row r="659" spans="1:34">
      <c r="A659"/>
      <c r="J659"/>
      <c r="AA659"/>
      <c r="AB659"/>
      <c r="AC659"/>
      <c r="AD659"/>
      <c r="AE659"/>
      <c r="AF659"/>
      <c r="AG659"/>
      <c r="AH659"/>
    </row>
    <row r="660" spans="1:34">
      <c r="A660"/>
      <c r="J660"/>
      <c r="AA660"/>
      <c r="AB660"/>
      <c r="AC660"/>
      <c r="AD660"/>
      <c r="AE660"/>
      <c r="AF660"/>
      <c r="AG660"/>
      <c r="AH660"/>
    </row>
    <row r="661" spans="1:34">
      <c r="A661"/>
      <c r="J661"/>
      <c r="AA661"/>
      <c r="AB661"/>
      <c r="AC661"/>
      <c r="AD661"/>
      <c r="AE661"/>
      <c r="AF661"/>
      <c r="AG661"/>
      <c r="AH661"/>
    </row>
    <row r="662" spans="1:34">
      <c r="A662"/>
      <c r="J662"/>
      <c r="AA662"/>
      <c r="AB662"/>
      <c r="AC662"/>
      <c r="AD662"/>
      <c r="AE662"/>
      <c r="AF662"/>
      <c r="AG662"/>
      <c r="AH662"/>
    </row>
    <row r="663" spans="1:34">
      <c r="A663"/>
      <c r="J663"/>
      <c r="AA663"/>
      <c r="AB663"/>
      <c r="AC663"/>
      <c r="AD663"/>
      <c r="AE663"/>
      <c r="AF663"/>
      <c r="AG663"/>
      <c r="AH663"/>
    </row>
    <row r="664" spans="1:34">
      <c r="A664"/>
      <c r="J664"/>
      <c r="AA664"/>
      <c r="AB664"/>
      <c r="AC664"/>
      <c r="AD664"/>
      <c r="AE664"/>
      <c r="AF664"/>
      <c r="AG664"/>
      <c r="AH664"/>
    </row>
    <row r="665" spans="1:34">
      <c r="A665"/>
      <c r="J665"/>
      <c r="AA665"/>
      <c r="AB665"/>
      <c r="AC665"/>
      <c r="AD665"/>
      <c r="AE665"/>
      <c r="AF665"/>
      <c r="AG665"/>
      <c r="AH665"/>
    </row>
    <row r="666" spans="1:34">
      <c r="A666"/>
      <c r="J666"/>
      <c r="AA666"/>
      <c r="AB666"/>
      <c r="AC666"/>
      <c r="AD666"/>
      <c r="AE666"/>
      <c r="AF666"/>
      <c r="AG666"/>
      <c r="AH666"/>
    </row>
    <row r="667" spans="1:34">
      <c r="A667"/>
      <c r="J667"/>
      <c r="AA667"/>
      <c r="AB667"/>
      <c r="AC667"/>
      <c r="AD667"/>
      <c r="AE667"/>
      <c r="AF667"/>
      <c r="AG667"/>
      <c r="AH667"/>
    </row>
    <row r="668" spans="1:34">
      <c r="A668"/>
      <c r="J668"/>
      <c r="AA668"/>
      <c r="AB668"/>
      <c r="AC668"/>
      <c r="AD668"/>
      <c r="AE668"/>
      <c r="AF668"/>
      <c r="AG668"/>
      <c r="AH668"/>
    </row>
    <row r="669" spans="1:34">
      <c r="A669"/>
      <c r="J669"/>
      <c r="AA669"/>
      <c r="AB669"/>
      <c r="AC669"/>
      <c r="AD669"/>
      <c r="AE669"/>
      <c r="AF669"/>
      <c r="AG669"/>
      <c r="AH669"/>
    </row>
    <row r="670" spans="1:34">
      <c r="A670"/>
      <c r="J670"/>
      <c r="AA670"/>
      <c r="AB670"/>
      <c r="AC670"/>
      <c r="AD670"/>
      <c r="AE670"/>
      <c r="AF670"/>
      <c r="AG670"/>
      <c r="AH670"/>
    </row>
    <row r="671" spans="1:34">
      <c r="A671"/>
      <c r="J671"/>
      <c r="AA671"/>
      <c r="AB671"/>
      <c r="AC671"/>
      <c r="AD671"/>
      <c r="AE671"/>
      <c r="AF671"/>
      <c r="AG671"/>
      <c r="AH671"/>
    </row>
    <row r="672" spans="1:34">
      <c r="A672"/>
      <c r="J672"/>
      <c r="AA672"/>
      <c r="AB672"/>
      <c r="AC672"/>
      <c r="AD672"/>
      <c r="AE672"/>
      <c r="AF672"/>
      <c r="AG672"/>
      <c r="AH672"/>
    </row>
    <row r="673" spans="1:34">
      <c r="A673"/>
      <c r="J673"/>
      <c r="AA673"/>
      <c r="AB673"/>
      <c r="AC673"/>
      <c r="AD673"/>
      <c r="AE673"/>
      <c r="AF673"/>
      <c r="AG673"/>
      <c r="AH673"/>
    </row>
    <row r="674" spans="1:34">
      <c r="A674"/>
      <c r="J674"/>
      <c r="AA674"/>
      <c r="AB674"/>
      <c r="AC674"/>
      <c r="AD674"/>
      <c r="AE674"/>
      <c r="AF674"/>
      <c r="AG674"/>
      <c r="AH674"/>
    </row>
    <row r="675" spans="1:34">
      <c r="A675"/>
      <c r="J675"/>
      <c r="AA675"/>
      <c r="AB675"/>
      <c r="AC675"/>
      <c r="AD675"/>
      <c r="AE675"/>
      <c r="AF675"/>
      <c r="AG675"/>
      <c r="AH675"/>
    </row>
    <row r="676" spans="1:34">
      <c r="A676"/>
      <c r="J676"/>
      <c r="AA676"/>
      <c r="AB676"/>
      <c r="AC676"/>
      <c r="AD676"/>
      <c r="AE676"/>
      <c r="AF676"/>
      <c r="AG676"/>
      <c r="AH676"/>
    </row>
    <row r="677" spans="1:34">
      <c r="A677"/>
      <c r="J677"/>
      <c r="AA677"/>
      <c r="AB677"/>
      <c r="AC677"/>
      <c r="AD677"/>
      <c r="AE677"/>
      <c r="AF677"/>
      <c r="AG677"/>
      <c r="AH677"/>
    </row>
    <row r="678" spans="1:34">
      <c r="A678"/>
      <c r="J678"/>
      <c r="AA678"/>
      <c r="AB678"/>
      <c r="AC678"/>
      <c r="AD678"/>
      <c r="AE678"/>
      <c r="AF678"/>
      <c r="AG678"/>
      <c r="AH678"/>
    </row>
    <row r="679" spans="1:34">
      <c r="A679"/>
      <c r="J679"/>
      <c r="AA679"/>
      <c r="AB679"/>
      <c r="AC679"/>
      <c r="AD679"/>
      <c r="AE679"/>
      <c r="AF679"/>
      <c r="AG679"/>
      <c r="AH679"/>
    </row>
    <row r="680" spans="1:34">
      <c r="A680"/>
      <c r="J680"/>
      <c r="AA680"/>
      <c r="AB680"/>
      <c r="AC680"/>
      <c r="AD680"/>
      <c r="AE680"/>
      <c r="AF680"/>
      <c r="AG680"/>
      <c r="AH680"/>
    </row>
    <row r="681" spans="1:34">
      <c r="A681"/>
      <c r="J681"/>
      <c r="AA681"/>
      <c r="AB681"/>
      <c r="AC681"/>
      <c r="AD681"/>
      <c r="AE681"/>
      <c r="AF681"/>
      <c r="AG681"/>
      <c r="AH681"/>
    </row>
    <row r="682" spans="1:34">
      <c r="A682"/>
      <c r="J682"/>
      <c r="AA682"/>
      <c r="AB682"/>
      <c r="AC682"/>
      <c r="AD682"/>
      <c r="AE682"/>
      <c r="AF682"/>
      <c r="AG682"/>
      <c r="AH682"/>
    </row>
    <row r="683" spans="1:34">
      <c r="A683"/>
      <c r="J683"/>
      <c r="AA683"/>
      <c r="AB683"/>
      <c r="AC683"/>
      <c r="AD683"/>
      <c r="AE683"/>
      <c r="AF683"/>
      <c r="AG683"/>
      <c r="AH683"/>
    </row>
    <row r="684" spans="1:34">
      <c r="A684"/>
      <c r="J684"/>
      <c r="AA684"/>
      <c r="AB684"/>
      <c r="AC684"/>
      <c r="AD684"/>
      <c r="AE684"/>
      <c r="AF684"/>
      <c r="AG684"/>
      <c r="AH684"/>
    </row>
    <row r="685" spans="1:34">
      <c r="A685"/>
      <c r="J685"/>
      <c r="AA685"/>
      <c r="AB685"/>
      <c r="AC685"/>
      <c r="AD685"/>
      <c r="AE685"/>
      <c r="AF685"/>
      <c r="AG685"/>
      <c r="AH685"/>
    </row>
    <row r="686" spans="1:34">
      <c r="A686"/>
      <c r="J686"/>
      <c r="AA686"/>
      <c r="AB686"/>
      <c r="AC686"/>
      <c r="AD686"/>
      <c r="AE686"/>
      <c r="AF686"/>
      <c r="AG686"/>
      <c r="AH686"/>
    </row>
    <row r="687" spans="1:34">
      <c r="A687"/>
      <c r="J687"/>
      <c r="AA687"/>
      <c r="AB687"/>
      <c r="AC687"/>
      <c r="AD687"/>
      <c r="AE687"/>
      <c r="AF687"/>
      <c r="AG687"/>
      <c r="AH687"/>
    </row>
    <row r="688" spans="1:34">
      <c r="A688"/>
      <c r="J688"/>
      <c r="AA688"/>
      <c r="AB688"/>
      <c r="AC688"/>
      <c r="AD688"/>
      <c r="AE688"/>
      <c r="AF688"/>
      <c r="AG688"/>
      <c r="AH688"/>
    </row>
    <row r="689" spans="1:34">
      <c r="A689"/>
      <c r="J689"/>
      <c r="AA689"/>
      <c r="AB689"/>
      <c r="AC689"/>
      <c r="AD689"/>
      <c r="AE689"/>
      <c r="AF689"/>
      <c r="AG689"/>
      <c r="AH689"/>
    </row>
    <row r="690" spans="1:34">
      <c r="A690"/>
      <c r="J690"/>
      <c r="AA690"/>
      <c r="AB690"/>
      <c r="AC690"/>
      <c r="AD690"/>
      <c r="AE690"/>
      <c r="AF690"/>
      <c r="AG690"/>
      <c r="AH690"/>
    </row>
    <row r="691" spans="1:34">
      <c r="A691"/>
      <c r="J691"/>
      <c r="AA691"/>
      <c r="AB691"/>
      <c r="AC691"/>
      <c r="AD691"/>
      <c r="AE691"/>
      <c r="AF691"/>
      <c r="AG691"/>
      <c r="AH691"/>
    </row>
    <row r="692" spans="1:34">
      <c r="A692"/>
      <c r="J692"/>
      <c r="AA692"/>
      <c r="AB692"/>
      <c r="AC692"/>
      <c r="AD692"/>
      <c r="AE692"/>
      <c r="AF692"/>
      <c r="AG692"/>
      <c r="AH692"/>
    </row>
    <row r="693" spans="1:34">
      <c r="A693"/>
      <c r="J693"/>
      <c r="AA693"/>
      <c r="AB693"/>
      <c r="AC693"/>
      <c r="AD693"/>
      <c r="AE693"/>
      <c r="AF693"/>
      <c r="AG693"/>
      <c r="AH693"/>
    </row>
    <row r="694" spans="1:34">
      <c r="A694"/>
      <c r="J694"/>
      <c r="AA694"/>
      <c r="AB694"/>
      <c r="AC694"/>
      <c r="AD694"/>
      <c r="AE694"/>
      <c r="AF694"/>
      <c r="AG694"/>
      <c r="AH694"/>
    </row>
    <row r="695" spans="1:34">
      <c r="A695"/>
      <c r="J695"/>
      <c r="AA695"/>
      <c r="AB695"/>
      <c r="AC695"/>
      <c r="AD695"/>
      <c r="AE695"/>
      <c r="AF695"/>
      <c r="AG695"/>
      <c r="AH695"/>
    </row>
    <row r="696" spans="1:34">
      <c r="A696"/>
      <c r="J696"/>
      <c r="AA696"/>
      <c r="AB696"/>
      <c r="AC696"/>
      <c r="AD696"/>
      <c r="AE696"/>
      <c r="AF696"/>
      <c r="AG696"/>
      <c r="AH696"/>
    </row>
    <row r="697" spans="1:34">
      <c r="A697"/>
      <c r="J697"/>
      <c r="AA697"/>
      <c r="AB697"/>
      <c r="AC697"/>
      <c r="AD697"/>
      <c r="AE697"/>
      <c r="AF697"/>
      <c r="AG697"/>
      <c r="AH697"/>
    </row>
    <row r="698" spans="1:34">
      <c r="A698"/>
      <c r="J698"/>
      <c r="AA698"/>
      <c r="AB698"/>
      <c r="AC698"/>
      <c r="AD698"/>
      <c r="AE698"/>
      <c r="AF698"/>
      <c r="AG698"/>
      <c r="AH698"/>
    </row>
    <row r="699" spans="1:34">
      <c r="A699"/>
      <c r="J699"/>
      <c r="AA699"/>
      <c r="AB699"/>
      <c r="AC699"/>
      <c r="AD699"/>
      <c r="AE699"/>
      <c r="AF699"/>
      <c r="AG699"/>
      <c r="AH699"/>
    </row>
    <row r="700" spans="1:34">
      <c r="A700"/>
      <c r="J700"/>
      <c r="AA700"/>
      <c r="AB700"/>
      <c r="AC700"/>
      <c r="AD700"/>
      <c r="AE700"/>
      <c r="AF700"/>
      <c r="AG700"/>
      <c r="AH700"/>
    </row>
    <row r="701" spans="1:34">
      <c r="A701"/>
      <c r="J701"/>
      <c r="AA701"/>
      <c r="AB701"/>
      <c r="AC701"/>
      <c r="AD701"/>
      <c r="AE701"/>
      <c r="AF701"/>
      <c r="AG701"/>
      <c r="AH701"/>
    </row>
    <row r="702" spans="1:34">
      <c r="A702"/>
      <c r="J702"/>
      <c r="AA702"/>
      <c r="AB702"/>
      <c r="AC702"/>
      <c r="AD702"/>
      <c r="AE702"/>
      <c r="AF702"/>
      <c r="AG702"/>
      <c r="AH702"/>
    </row>
    <row r="703" spans="1:34">
      <c r="A703"/>
      <c r="J703"/>
      <c r="AA703"/>
      <c r="AB703"/>
      <c r="AC703"/>
      <c r="AD703"/>
      <c r="AE703"/>
      <c r="AF703"/>
      <c r="AG703"/>
      <c r="AH703"/>
    </row>
    <row r="704" spans="1:34">
      <c r="A704"/>
      <c r="J704"/>
      <c r="AA704"/>
      <c r="AB704"/>
      <c r="AC704"/>
      <c r="AD704"/>
      <c r="AE704"/>
      <c r="AF704"/>
      <c r="AG704"/>
      <c r="AH704"/>
    </row>
    <row r="705" spans="1:34">
      <c r="A705"/>
      <c r="J705"/>
      <c r="AA705"/>
      <c r="AB705"/>
      <c r="AC705"/>
      <c r="AD705"/>
      <c r="AE705"/>
      <c r="AF705"/>
      <c r="AG705"/>
      <c r="AH705"/>
    </row>
    <row r="706" spans="1:34">
      <c r="A706"/>
      <c r="J706"/>
      <c r="AA706"/>
      <c r="AB706"/>
      <c r="AC706"/>
      <c r="AD706"/>
      <c r="AE706"/>
      <c r="AF706"/>
      <c r="AG706"/>
      <c r="AH706"/>
    </row>
    <row r="707" spans="1:34">
      <c r="A707"/>
      <c r="J707"/>
      <c r="AA707"/>
      <c r="AB707"/>
      <c r="AC707"/>
      <c r="AD707"/>
      <c r="AE707"/>
      <c r="AF707"/>
      <c r="AG707"/>
      <c r="AH707"/>
    </row>
    <row r="708" spans="1:34">
      <c r="A708"/>
      <c r="J708"/>
      <c r="AA708"/>
      <c r="AB708"/>
      <c r="AC708"/>
      <c r="AD708"/>
      <c r="AE708"/>
      <c r="AF708"/>
      <c r="AG708"/>
      <c r="AH708"/>
    </row>
    <row r="709" spans="1:34">
      <c r="A709"/>
      <c r="J709"/>
      <c r="AA709"/>
      <c r="AB709"/>
      <c r="AC709"/>
      <c r="AD709"/>
      <c r="AE709"/>
      <c r="AF709"/>
      <c r="AG709"/>
      <c r="AH709"/>
    </row>
    <row r="710" spans="1:34">
      <c r="A710"/>
      <c r="J710"/>
      <c r="AA710"/>
      <c r="AB710"/>
      <c r="AC710"/>
      <c r="AD710"/>
      <c r="AE710"/>
      <c r="AF710"/>
      <c r="AG710"/>
      <c r="AH710"/>
    </row>
    <row r="711" spans="1:34">
      <c r="A711"/>
      <c r="J711"/>
      <c r="AA711"/>
      <c r="AB711"/>
      <c r="AC711"/>
      <c r="AD711"/>
      <c r="AE711"/>
      <c r="AF711"/>
      <c r="AG711"/>
      <c r="AH711"/>
    </row>
    <row r="712" spans="1:34">
      <c r="A712"/>
      <c r="J712"/>
      <c r="AA712"/>
      <c r="AB712"/>
      <c r="AC712"/>
      <c r="AD712"/>
      <c r="AE712"/>
      <c r="AF712"/>
      <c r="AG712"/>
      <c r="AH712"/>
    </row>
    <row r="713" spans="1:34">
      <c r="A713"/>
      <c r="J713"/>
      <c r="AA713"/>
      <c r="AB713"/>
      <c r="AC713"/>
      <c r="AD713"/>
      <c r="AE713"/>
      <c r="AF713"/>
      <c r="AG713"/>
      <c r="AH713"/>
    </row>
    <row r="714" spans="1:34">
      <c r="A714"/>
      <c r="J714"/>
      <c r="AA714"/>
      <c r="AB714"/>
      <c r="AC714"/>
      <c r="AD714"/>
      <c r="AE714"/>
      <c r="AF714"/>
      <c r="AG714"/>
      <c r="AH714"/>
    </row>
    <row r="715" spans="1:34">
      <c r="A715"/>
      <c r="J715"/>
      <c r="AA715"/>
      <c r="AB715"/>
      <c r="AC715"/>
      <c r="AD715"/>
      <c r="AE715"/>
      <c r="AF715"/>
      <c r="AG715"/>
      <c r="AH715"/>
    </row>
    <row r="716" spans="1:34">
      <c r="A716"/>
      <c r="J716"/>
      <c r="AA716"/>
      <c r="AB716"/>
      <c r="AC716"/>
      <c r="AD716"/>
      <c r="AE716"/>
      <c r="AF716"/>
      <c r="AG716"/>
      <c r="AH716"/>
    </row>
    <row r="717" spans="1:34">
      <c r="A717"/>
      <c r="J717"/>
      <c r="AA717"/>
      <c r="AB717"/>
      <c r="AC717"/>
      <c r="AD717"/>
      <c r="AE717"/>
      <c r="AF717"/>
      <c r="AG717"/>
      <c r="AH717"/>
    </row>
    <row r="718" spans="1:34">
      <c r="A718"/>
      <c r="J718"/>
      <c r="AA718"/>
      <c r="AB718"/>
      <c r="AC718"/>
      <c r="AD718"/>
      <c r="AE718"/>
      <c r="AF718"/>
      <c r="AG718"/>
      <c r="AH718"/>
    </row>
    <row r="719" spans="1:34">
      <c r="A719"/>
      <c r="J719"/>
      <c r="AA719"/>
      <c r="AB719"/>
      <c r="AC719"/>
      <c r="AD719"/>
      <c r="AE719"/>
      <c r="AF719"/>
      <c r="AG719"/>
      <c r="AH719"/>
    </row>
    <row r="720" spans="1:34">
      <c r="A720"/>
      <c r="J720"/>
      <c r="AA720"/>
      <c r="AB720"/>
      <c r="AC720"/>
      <c r="AD720"/>
      <c r="AE720"/>
      <c r="AF720"/>
      <c r="AG720"/>
      <c r="AH720"/>
    </row>
    <row r="721" spans="1:34">
      <c r="A721"/>
      <c r="J721"/>
      <c r="AA721"/>
      <c r="AB721"/>
      <c r="AC721"/>
      <c r="AD721"/>
      <c r="AE721"/>
      <c r="AF721"/>
      <c r="AG721"/>
      <c r="AH721"/>
    </row>
    <row r="722" spans="1:34">
      <c r="A722"/>
      <c r="J722"/>
      <c r="AA722"/>
      <c r="AB722"/>
      <c r="AC722"/>
      <c r="AD722"/>
      <c r="AE722"/>
      <c r="AF722"/>
      <c r="AG722"/>
      <c r="AH722"/>
    </row>
    <row r="723" spans="1:34">
      <c r="A723"/>
      <c r="J723"/>
      <c r="AA723"/>
      <c r="AB723"/>
      <c r="AC723"/>
      <c r="AD723"/>
      <c r="AE723"/>
      <c r="AF723"/>
      <c r="AG723"/>
      <c r="AH723"/>
    </row>
    <row r="724" spans="1:34">
      <c r="A724"/>
      <c r="J724"/>
      <c r="AA724"/>
      <c r="AB724"/>
      <c r="AC724"/>
      <c r="AD724"/>
      <c r="AE724"/>
      <c r="AF724"/>
      <c r="AG724"/>
      <c r="AH724"/>
    </row>
    <row r="725" spans="1:34">
      <c r="A725"/>
      <c r="J725"/>
      <c r="AA725"/>
      <c r="AB725"/>
      <c r="AC725"/>
      <c r="AD725"/>
      <c r="AE725"/>
      <c r="AF725"/>
      <c r="AG725"/>
      <c r="AH725"/>
    </row>
    <row r="726" spans="1:34">
      <c r="A726"/>
      <c r="J726"/>
      <c r="AA726"/>
      <c r="AB726"/>
      <c r="AC726"/>
      <c r="AD726"/>
      <c r="AE726"/>
      <c r="AF726"/>
      <c r="AG726"/>
      <c r="AH726"/>
    </row>
    <row r="727" spans="1:34">
      <c r="A727"/>
      <c r="J727"/>
      <c r="AA727"/>
      <c r="AB727"/>
      <c r="AC727"/>
      <c r="AD727"/>
      <c r="AE727"/>
      <c r="AF727"/>
      <c r="AG727"/>
      <c r="AH727"/>
    </row>
    <row r="728" spans="1:34">
      <c r="A728"/>
      <c r="J728"/>
      <c r="AA728"/>
      <c r="AB728"/>
      <c r="AC728"/>
      <c r="AD728"/>
      <c r="AE728"/>
      <c r="AF728"/>
      <c r="AG728"/>
      <c r="AH728"/>
    </row>
    <row r="729" spans="1:34">
      <c r="A729"/>
      <c r="J729"/>
      <c r="AA729"/>
      <c r="AB729"/>
      <c r="AC729"/>
      <c r="AD729"/>
      <c r="AE729"/>
      <c r="AF729"/>
      <c r="AG729"/>
      <c r="AH729"/>
    </row>
    <row r="730" spans="1:34">
      <c r="A730"/>
      <c r="J730"/>
      <c r="AA730"/>
      <c r="AB730"/>
      <c r="AC730"/>
      <c r="AD730"/>
      <c r="AE730"/>
      <c r="AF730"/>
      <c r="AG730"/>
      <c r="AH730"/>
    </row>
    <row r="731" spans="1:34">
      <c r="A731"/>
      <c r="J731"/>
      <c r="AA731"/>
      <c r="AB731"/>
      <c r="AC731"/>
      <c r="AD731"/>
      <c r="AE731"/>
      <c r="AF731"/>
      <c r="AG731"/>
      <c r="AH731"/>
    </row>
    <row r="732" spans="1:34">
      <c r="A732"/>
      <c r="J732"/>
      <c r="AA732"/>
      <c r="AB732"/>
      <c r="AC732"/>
      <c r="AD732"/>
      <c r="AE732"/>
      <c r="AF732"/>
      <c r="AG732"/>
      <c r="AH732"/>
    </row>
    <row r="733" spans="1:34">
      <c r="A733"/>
      <c r="J733"/>
      <c r="AA733"/>
      <c r="AB733"/>
      <c r="AC733"/>
      <c r="AD733"/>
      <c r="AE733"/>
      <c r="AF733"/>
      <c r="AG733"/>
      <c r="AH733"/>
    </row>
    <row r="734" spans="1:34">
      <c r="A734"/>
      <c r="J734"/>
      <c r="AA734"/>
      <c r="AB734"/>
      <c r="AC734"/>
      <c r="AD734"/>
      <c r="AE734"/>
      <c r="AF734"/>
      <c r="AG734"/>
      <c r="AH734"/>
    </row>
    <row r="735" spans="1:34">
      <c r="A735"/>
      <c r="J735"/>
      <c r="AA735"/>
      <c r="AB735"/>
      <c r="AC735"/>
      <c r="AD735"/>
      <c r="AE735"/>
      <c r="AF735"/>
      <c r="AG735"/>
      <c r="AH735"/>
    </row>
    <row r="736" spans="1:34">
      <c r="A736"/>
      <c r="J736"/>
      <c r="AA736"/>
      <c r="AB736"/>
      <c r="AC736"/>
      <c r="AD736"/>
      <c r="AE736"/>
      <c r="AF736"/>
      <c r="AG736"/>
      <c r="AH736"/>
    </row>
    <row r="737" spans="1:34">
      <c r="A737"/>
      <c r="J737"/>
      <c r="AA737"/>
      <c r="AB737"/>
      <c r="AC737"/>
      <c r="AD737"/>
      <c r="AE737"/>
      <c r="AF737"/>
      <c r="AG737"/>
      <c r="AH737"/>
    </row>
    <row r="738" spans="1:34">
      <c r="A738"/>
      <c r="J738"/>
      <c r="AA738"/>
      <c r="AB738"/>
      <c r="AC738"/>
      <c r="AD738"/>
      <c r="AE738"/>
      <c r="AF738"/>
      <c r="AG738"/>
      <c r="AH738"/>
    </row>
    <row r="739" spans="1:34">
      <c r="A739"/>
      <c r="J739"/>
      <c r="AA739"/>
      <c r="AB739"/>
      <c r="AC739"/>
      <c r="AD739"/>
      <c r="AE739"/>
      <c r="AF739"/>
      <c r="AG739"/>
      <c r="AH739"/>
    </row>
    <row r="740" spans="1:34">
      <c r="A740"/>
      <c r="J740"/>
      <c r="AA740"/>
      <c r="AB740"/>
      <c r="AC740"/>
      <c r="AD740"/>
      <c r="AE740"/>
      <c r="AF740"/>
      <c r="AG740"/>
      <c r="AH740"/>
    </row>
    <row r="741" spans="1:34">
      <c r="A741"/>
      <c r="J741"/>
      <c r="AA741"/>
      <c r="AB741"/>
      <c r="AC741"/>
      <c r="AD741"/>
      <c r="AE741"/>
      <c r="AF741"/>
      <c r="AG741"/>
      <c r="AH741"/>
    </row>
    <row r="742" spans="1:34">
      <c r="A742"/>
      <c r="J742"/>
      <c r="AA742"/>
      <c r="AB742"/>
      <c r="AC742"/>
      <c r="AD742"/>
      <c r="AE742"/>
      <c r="AF742"/>
      <c r="AG742"/>
      <c r="AH742"/>
    </row>
    <row r="743" spans="1:34">
      <c r="A743"/>
      <c r="J743"/>
      <c r="AA743"/>
      <c r="AB743"/>
      <c r="AC743"/>
      <c r="AD743"/>
      <c r="AE743"/>
      <c r="AF743"/>
      <c r="AG743"/>
      <c r="AH743"/>
    </row>
    <row r="744" spans="1:34">
      <c r="A744"/>
      <c r="J744"/>
      <c r="AA744"/>
      <c r="AB744"/>
      <c r="AC744"/>
      <c r="AD744"/>
      <c r="AE744"/>
      <c r="AF744"/>
      <c r="AG744"/>
      <c r="AH744"/>
    </row>
    <row r="745" spans="1:34">
      <c r="A745"/>
      <c r="J745"/>
      <c r="AA745"/>
      <c r="AB745"/>
      <c r="AC745"/>
      <c r="AD745"/>
      <c r="AE745"/>
      <c r="AF745"/>
      <c r="AG745"/>
      <c r="AH745"/>
    </row>
    <row r="746" spans="1:34">
      <c r="A746"/>
      <c r="J746"/>
      <c r="AA746"/>
      <c r="AB746"/>
      <c r="AC746"/>
      <c r="AD746"/>
      <c r="AE746"/>
      <c r="AF746"/>
      <c r="AG746"/>
      <c r="AH746"/>
    </row>
    <row r="747" spans="1:34">
      <c r="A747"/>
      <c r="J747"/>
      <c r="AA747"/>
      <c r="AB747"/>
      <c r="AC747"/>
      <c r="AD747"/>
      <c r="AE747"/>
      <c r="AF747"/>
      <c r="AG747"/>
      <c r="AH747"/>
    </row>
    <row r="748" spans="1:34">
      <c r="A748"/>
      <c r="J748"/>
      <c r="AA748"/>
      <c r="AB748"/>
      <c r="AC748"/>
      <c r="AD748"/>
      <c r="AE748"/>
      <c r="AF748"/>
      <c r="AG748"/>
      <c r="AH748"/>
    </row>
    <row r="749" spans="1:34">
      <c r="A749"/>
      <c r="J749"/>
      <c r="AA749"/>
      <c r="AB749"/>
      <c r="AC749"/>
      <c r="AD749"/>
      <c r="AE749"/>
      <c r="AF749"/>
      <c r="AG749"/>
      <c r="AH749"/>
    </row>
    <row r="750" spans="1:34">
      <c r="A750"/>
      <c r="J750"/>
      <c r="AA750"/>
      <c r="AB750"/>
      <c r="AC750"/>
      <c r="AD750"/>
      <c r="AE750"/>
      <c r="AF750"/>
      <c r="AG750"/>
      <c r="AH750"/>
    </row>
    <row r="751" spans="1:34">
      <c r="A751"/>
      <c r="J751"/>
      <c r="AA751"/>
      <c r="AB751"/>
      <c r="AC751"/>
      <c r="AD751"/>
      <c r="AE751"/>
      <c r="AF751"/>
      <c r="AG751"/>
      <c r="AH751"/>
    </row>
    <row r="752" spans="1:34">
      <c r="A752"/>
      <c r="J752"/>
      <c r="AA752"/>
      <c r="AB752"/>
      <c r="AC752"/>
      <c r="AD752"/>
      <c r="AE752"/>
      <c r="AF752"/>
      <c r="AG752"/>
      <c r="AH752"/>
    </row>
    <row r="753" spans="1:34">
      <c r="A753"/>
      <c r="J753"/>
      <c r="AA753"/>
      <c r="AB753"/>
      <c r="AC753"/>
      <c r="AD753"/>
      <c r="AE753"/>
      <c r="AF753"/>
      <c r="AG753"/>
      <c r="AH753"/>
    </row>
    <row r="754" spans="1:34">
      <c r="A754"/>
      <c r="J754"/>
      <c r="AA754"/>
      <c r="AB754"/>
      <c r="AC754"/>
      <c r="AD754"/>
      <c r="AE754"/>
      <c r="AF754"/>
      <c r="AG754"/>
      <c r="AH754"/>
    </row>
    <row r="755" spans="1:34">
      <c r="A755"/>
      <c r="J755"/>
      <c r="AA755"/>
      <c r="AB755"/>
      <c r="AC755"/>
      <c r="AD755"/>
      <c r="AE755"/>
      <c r="AF755"/>
      <c r="AG755"/>
      <c r="AH755"/>
    </row>
    <row r="756" spans="1:34">
      <c r="A756"/>
      <c r="J756"/>
      <c r="AA756"/>
      <c r="AB756"/>
      <c r="AC756"/>
      <c r="AD756"/>
      <c r="AE756"/>
      <c r="AF756"/>
      <c r="AG756"/>
      <c r="AH756"/>
    </row>
    <row r="757" spans="1:34">
      <c r="A757"/>
      <c r="J757"/>
      <c r="AA757"/>
      <c r="AB757"/>
      <c r="AC757"/>
      <c r="AD757"/>
      <c r="AE757"/>
      <c r="AF757"/>
      <c r="AG757"/>
      <c r="AH757"/>
    </row>
    <row r="758" spans="1:34">
      <c r="A758"/>
      <c r="J758"/>
      <c r="AA758"/>
      <c r="AB758"/>
      <c r="AC758"/>
      <c r="AD758"/>
      <c r="AE758"/>
      <c r="AF758"/>
      <c r="AG758"/>
      <c r="AH758"/>
    </row>
    <row r="759" spans="1:34">
      <c r="A759"/>
      <c r="J759"/>
      <c r="AA759"/>
      <c r="AB759"/>
      <c r="AC759"/>
      <c r="AD759"/>
      <c r="AE759"/>
      <c r="AF759"/>
      <c r="AG759"/>
      <c r="AH759"/>
    </row>
    <row r="760" spans="1:34">
      <c r="A760"/>
      <c r="J760"/>
      <c r="AA760"/>
      <c r="AB760"/>
      <c r="AC760"/>
      <c r="AD760"/>
      <c r="AE760"/>
      <c r="AF760"/>
      <c r="AG760"/>
      <c r="AH760"/>
    </row>
    <row r="761" spans="1:34">
      <c r="A761"/>
      <c r="J761"/>
      <c r="AA761"/>
      <c r="AB761"/>
      <c r="AC761"/>
      <c r="AD761"/>
      <c r="AE761"/>
      <c r="AF761"/>
      <c r="AG761"/>
      <c r="AH761"/>
    </row>
    <row r="762" spans="1:34">
      <c r="A762"/>
      <c r="J762"/>
      <c r="AA762"/>
      <c r="AB762"/>
      <c r="AC762"/>
      <c r="AD762"/>
      <c r="AE762"/>
      <c r="AF762"/>
      <c r="AG762"/>
      <c r="AH762"/>
    </row>
    <row r="763" spans="1:34">
      <c r="A763"/>
      <c r="J763"/>
      <c r="AA763"/>
      <c r="AB763"/>
      <c r="AC763"/>
      <c r="AD763"/>
      <c r="AE763"/>
      <c r="AF763"/>
      <c r="AG763"/>
      <c r="AH763"/>
    </row>
    <row r="764" spans="1:34">
      <c r="A764"/>
      <c r="J764"/>
      <c r="AA764"/>
      <c r="AB764"/>
      <c r="AC764"/>
      <c r="AD764"/>
      <c r="AE764"/>
      <c r="AF764"/>
      <c r="AG764"/>
      <c r="AH764"/>
    </row>
    <row r="765" spans="1:34">
      <c r="A765"/>
      <c r="J765"/>
      <c r="AA765"/>
      <c r="AB765"/>
      <c r="AC765"/>
      <c r="AD765"/>
      <c r="AE765"/>
      <c r="AF765"/>
      <c r="AG765"/>
      <c r="AH765"/>
    </row>
    <row r="766" spans="1:34">
      <c r="A766"/>
      <c r="J766"/>
      <c r="AA766"/>
      <c r="AB766"/>
      <c r="AC766"/>
      <c r="AD766"/>
      <c r="AE766"/>
      <c r="AF766"/>
      <c r="AG766"/>
      <c r="AH766"/>
    </row>
    <row r="767" spans="1:34">
      <c r="A767"/>
      <c r="J767"/>
      <c r="AA767"/>
      <c r="AB767"/>
      <c r="AC767"/>
      <c r="AD767"/>
      <c r="AE767"/>
      <c r="AF767"/>
      <c r="AG767"/>
      <c r="AH767"/>
    </row>
    <row r="768" spans="1:34">
      <c r="A768"/>
      <c r="J768"/>
      <c r="AA768"/>
      <c r="AB768"/>
      <c r="AC768"/>
      <c r="AD768"/>
      <c r="AE768"/>
      <c r="AF768"/>
      <c r="AG768"/>
      <c r="AH768"/>
    </row>
    <row r="769" spans="1:34">
      <c r="A769"/>
      <c r="J769"/>
      <c r="AA769"/>
      <c r="AB769"/>
      <c r="AC769"/>
      <c r="AD769"/>
      <c r="AE769"/>
      <c r="AF769"/>
      <c r="AG769"/>
      <c r="AH769"/>
    </row>
    <row r="770" spans="1:34">
      <c r="A770"/>
      <c r="J770"/>
      <c r="AA770"/>
      <c r="AB770"/>
      <c r="AC770"/>
      <c r="AD770"/>
      <c r="AE770"/>
      <c r="AF770"/>
      <c r="AG770"/>
      <c r="AH770"/>
    </row>
    <row r="771" spans="1:34">
      <c r="A771"/>
      <c r="J771"/>
      <c r="AA771"/>
      <c r="AB771"/>
      <c r="AC771"/>
      <c r="AD771"/>
      <c r="AE771"/>
      <c r="AF771"/>
      <c r="AG771"/>
      <c r="AH771"/>
    </row>
    <row r="772" spans="1:34">
      <c r="A772"/>
      <c r="J772"/>
      <c r="AA772"/>
      <c r="AB772"/>
      <c r="AC772"/>
      <c r="AD772"/>
      <c r="AE772"/>
      <c r="AF772"/>
      <c r="AG772"/>
      <c r="AH772"/>
    </row>
    <row r="773" spans="1:34">
      <c r="A773"/>
      <c r="J773"/>
      <c r="AA773"/>
      <c r="AB773"/>
      <c r="AC773"/>
      <c r="AD773"/>
      <c r="AE773"/>
      <c r="AF773"/>
      <c r="AG773"/>
      <c r="AH773"/>
    </row>
    <row r="774" spans="1:34">
      <c r="A774"/>
      <c r="J774"/>
      <c r="AA774"/>
      <c r="AB774"/>
      <c r="AC774"/>
      <c r="AD774"/>
      <c r="AE774"/>
      <c r="AF774"/>
      <c r="AG774"/>
      <c r="AH774"/>
    </row>
    <row r="775" spans="1:34">
      <c r="A775"/>
      <c r="J775"/>
      <c r="AA775"/>
      <c r="AB775"/>
      <c r="AC775"/>
      <c r="AD775"/>
      <c r="AE775"/>
      <c r="AF775"/>
      <c r="AG775"/>
      <c r="AH775"/>
    </row>
    <row r="776" spans="1:34">
      <c r="A776"/>
      <c r="J776"/>
      <c r="AA776"/>
      <c r="AB776"/>
      <c r="AC776"/>
      <c r="AD776"/>
      <c r="AE776"/>
      <c r="AF776"/>
      <c r="AG776"/>
      <c r="AH776"/>
    </row>
    <row r="777" spans="1:34">
      <c r="A777"/>
      <c r="J777"/>
      <c r="AA777"/>
      <c r="AB777"/>
      <c r="AC777"/>
      <c r="AD777"/>
      <c r="AE777"/>
      <c r="AF777"/>
      <c r="AG777"/>
      <c r="AH777"/>
    </row>
    <row r="778" spans="1:34">
      <c r="A778"/>
      <c r="J778"/>
      <c r="AA778"/>
      <c r="AB778"/>
      <c r="AC778"/>
      <c r="AD778"/>
      <c r="AE778"/>
      <c r="AF778"/>
      <c r="AG778"/>
      <c r="AH778"/>
    </row>
    <row r="779" spans="1:34">
      <c r="A779"/>
      <c r="J779"/>
      <c r="AA779"/>
      <c r="AB779"/>
      <c r="AC779"/>
      <c r="AD779"/>
      <c r="AE779"/>
      <c r="AF779"/>
      <c r="AG779"/>
      <c r="AH779"/>
    </row>
    <row r="780" spans="1:34">
      <c r="A780"/>
      <c r="J780"/>
      <c r="AA780"/>
      <c r="AB780"/>
      <c r="AC780"/>
      <c r="AD780"/>
      <c r="AE780"/>
      <c r="AF780"/>
      <c r="AG780"/>
      <c r="AH780"/>
    </row>
    <row r="781" spans="1:34">
      <c r="A781"/>
      <c r="J781"/>
      <c r="AA781"/>
      <c r="AB781"/>
      <c r="AC781"/>
      <c r="AD781"/>
      <c r="AE781"/>
      <c r="AF781"/>
      <c r="AG781"/>
      <c r="AH781"/>
    </row>
    <row r="782" spans="1:34">
      <c r="A782"/>
      <c r="J782"/>
      <c r="AA782"/>
      <c r="AB782"/>
      <c r="AC782"/>
      <c r="AD782"/>
      <c r="AE782"/>
      <c r="AF782"/>
      <c r="AG782"/>
      <c r="AH782"/>
    </row>
    <row r="783" spans="1:34">
      <c r="A783"/>
      <c r="J783"/>
      <c r="AA783"/>
      <c r="AB783"/>
      <c r="AC783"/>
      <c r="AD783"/>
      <c r="AE783"/>
      <c r="AF783"/>
      <c r="AG783"/>
      <c r="AH783"/>
    </row>
    <row r="784" spans="1:34">
      <c r="A784"/>
      <c r="J784"/>
      <c r="AA784"/>
      <c r="AB784"/>
      <c r="AC784"/>
      <c r="AD784"/>
      <c r="AE784"/>
      <c r="AF784"/>
      <c r="AG784"/>
      <c r="AH784"/>
    </row>
    <row r="785" spans="1:34">
      <c r="A785"/>
      <c r="J785"/>
      <c r="AA785"/>
      <c r="AB785"/>
      <c r="AC785"/>
      <c r="AD785"/>
      <c r="AE785"/>
      <c r="AF785"/>
      <c r="AG785"/>
      <c r="AH785"/>
    </row>
    <row r="786" spans="1:34">
      <c r="A786"/>
      <c r="J786"/>
      <c r="AA786"/>
      <c r="AB786"/>
      <c r="AC786"/>
      <c r="AD786"/>
      <c r="AE786"/>
      <c r="AF786"/>
      <c r="AG786"/>
      <c r="AH786"/>
    </row>
    <row r="787" spans="1:34">
      <c r="A787"/>
      <c r="J787"/>
      <c r="AA787"/>
      <c r="AB787"/>
      <c r="AC787"/>
      <c r="AD787"/>
      <c r="AE787"/>
      <c r="AF787"/>
      <c r="AG787"/>
      <c r="AH787"/>
    </row>
    <row r="788" spans="1:34">
      <c r="A788"/>
      <c r="J788"/>
      <c r="AA788"/>
      <c r="AB788"/>
      <c r="AC788"/>
      <c r="AD788"/>
      <c r="AE788"/>
      <c r="AF788"/>
      <c r="AG788"/>
      <c r="AH788"/>
    </row>
    <row r="789" spans="1:34">
      <c r="A789"/>
      <c r="J789"/>
      <c r="AA789"/>
      <c r="AB789"/>
      <c r="AC789"/>
      <c r="AD789"/>
      <c r="AE789"/>
      <c r="AF789"/>
      <c r="AG789"/>
      <c r="AH789"/>
    </row>
    <row r="790" spans="1:34">
      <c r="A790"/>
      <c r="J790"/>
      <c r="AA790"/>
      <c r="AB790"/>
      <c r="AC790"/>
      <c r="AD790"/>
      <c r="AE790"/>
      <c r="AF790"/>
      <c r="AG790"/>
      <c r="AH790"/>
    </row>
    <row r="791" spans="1:34">
      <c r="A791"/>
      <c r="J791"/>
      <c r="AA791"/>
      <c r="AB791"/>
      <c r="AC791"/>
      <c r="AD791"/>
      <c r="AE791"/>
      <c r="AF791"/>
      <c r="AG791"/>
      <c r="AH791"/>
    </row>
    <row r="792" spans="1:34">
      <c r="A792"/>
      <c r="J792"/>
      <c r="AA792"/>
      <c r="AB792"/>
      <c r="AC792"/>
      <c r="AD792"/>
      <c r="AE792"/>
      <c r="AF792"/>
      <c r="AG792"/>
      <c r="AH792"/>
    </row>
    <row r="793" spans="1:34">
      <c r="A793"/>
      <c r="J793"/>
      <c r="AA793"/>
      <c r="AB793"/>
      <c r="AC793"/>
      <c r="AD793"/>
      <c r="AE793"/>
      <c r="AF793"/>
      <c r="AG793"/>
      <c r="AH793"/>
    </row>
    <row r="794" spans="1:34">
      <c r="A794"/>
      <c r="J794"/>
      <c r="AA794"/>
      <c r="AB794"/>
      <c r="AC794"/>
      <c r="AD794"/>
      <c r="AE794"/>
      <c r="AF794"/>
      <c r="AG794"/>
      <c r="AH794"/>
    </row>
    <row r="795" spans="1:34">
      <c r="A795"/>
      <c r="J795"/>
      <c r="AA795"/>
      <c r="AB795"/>
      <c r="AC795"/>
      <c r="AD795"/>
      <c r="AE795"/>
      <c r="AF795"/>
      <c r="AG795"/>
      <c r="AH795"/>
    </row>
    <row r="796" spans="1:34">
      <c r="A796"/>
      <c r="J796"/>
      <c r="AA796"/>
      <c r="AB796"/>
      <c r="AC796"/>
      <c r="AD796"/>
      <c r="AE796"/>
      <c r="AF796"/>
      <c r="AG796"/>
      <c r="AH796"/>
    </row>
    <row r="797" spans="1:34">
      <c r="A797"/>
      <c r="J797"/>
      <c r="AA797"/>
      <c r="AB797"/>
      <c r="AC797"/>
      <c r="AD797"/>
      <c r="AE797"/>
      <c r="AF797"/>
      <c r="AG797"/>
      <c r="AH797"/>
    </row>
    <row r="798" spans="1:34">
      <c r="A798"/>
      <c r="J798"/>
      <c r="AA798"/>
      <c r="AB798"/>
      <c r="AC798"/>
      <c r="AD798"/>
      <c r="AE798"/>
      <c r="AF798"/>
      <c r="AG798"/>
      <c r="AH798"/>
    </row>
    <row r="799" spans="1:34">
      <c r="A799"/>
      <c r="J799"/>
      <c r="AA799"/>
      <c r="AB799"/>
      <c r="AC799"/>
      <c r="AD799"/>
      <c r="AE799"/>
      <c r="AF799"/>
      <c r="AG799"/>
      <c r="AH799"/>
    </row>
    <row r="800" spans="1:34">
      <c r="A800"/>
      <c r="J800"/>
      <c r="AA800"/>
      <c r="AB800"/>
      <c r="AC800"/>
      <c r="AD800"/>
      <c r="AE800"/>
      <c r="AF800"/>
      <c r="AG800"/>
      <c r="AH800"/>
    </row>
    <row r="801" spans="1:34">
      <c r="A801"/>
      <c r="J801"/>
      <c r="AA801"/>
      <c r="AB801"/>
      <c r="AC801"/>
      <c r="AD801"/>
      <c r="AE801"/>
      <c r="AF801"/>
      <c r="AG801"/>
      <c r="AH801"/>
    </row>
    <row r="802" spans="1:34">
      <c r="A802"/>
      <c r="J802"/>
      <c r="AA802"/>
      <c r="AB802"/>
      <c r="AC802"/>
      <c r="AD802"/>
      <c r="AE802"/>
      <c r="AF802"/>
      <c r="AG802"/>
      <c r="AH802"/>
    </row>
    <row r="803" spans="1:34">
      <c r="A803"/>
      <c r="J803"/>
      <c r="AA803"/>
      <c r="AB803"/>
      <c r="AC803"/>
      <c r="AD803"/>
      <c r="AE803"/>
      <c r="AF803"/>
      <c r="AG803"/>
      <c r="AH803"/>
    </row>
    <row r="804" spans="1:34">
      <c r="A804"/>
      <c r="J804"/>
      <c r="AA804"/>
      <c r="AB804"/>
      <c r="AC804"/>
      <c r="AD804"/>
      <c r="AE804"/>
      <c r="AF804"/>
      <c r="AG804"/>
      <c r="AH804"/>
    </row>
    <row r="805" spans="1:34">
      <c r="A805"/>
      <c r="J805"/>
      <c r="AA805"/>
      <c r="AB805"/>
      <c r="AC805"/>
      <c r="AD805"/>
      <c r="AE805"/>
      <c r="AF805"/>
      <c r="AG805"/>
      <c r="AH805"/>
    </row>
    <row r="806" spans="1:34">
      <c r="A806"/>
      <c r="J806"/>
      <c r="AA806"/>
      <c r="AB806"/>
      <c r="AC806"/>
      <c r="AD806"/>
      <c r="AE806"/>
      <c r="AF806"/>
      <c r="AG806"/>
      <c r="AH806"/>
    </row>
    <row r="807" spans="1:34">
      <c r="A807"/>
      <c r="J807"/>
      <c r="AA807"/>
      <c r="AB807"/>
      <c r="AC807"/>
      <c r="AD807"/>
      <c r="AE807"/>
      <c r="AF807"/>
      <c r="AG807"/>
      <c r="AH807"/>
    </row>
    <row r="808" spans="1:34">
      <c r="A808"/>
      <c r="J808"/>
      <c r="AA808"/>
      <c r="AB808"/>
      <c r="AC808"/>
      <c r="AD808"/>
      <c r="AE808"/>
      <c r="AF808"/>
      <c r="AG808"/>
      <c r="AH808"/>
    </row>
    <row r="809" spans="1:34">
      <c r="A809"/>
      <c r="J809"/>
      <c r="AA809"/>
      <c r="AB809"/>
      <c r="AC809"/>
      <c r="AD809"/>
      <c r="AE809"/>
      <c r="AF809"/>
      <c r="AG809"/>
      <c r="AH809"/>
    </row>
    <row r="810" spans="1:34">
      <c r="A810"/>
      <c r="J810"/>
      <c r="AA810"/>
      <c r="AB810"/>
      <c r="AC810"/>
      <c r="AD810"/>
      <c r="AE810"/>
      <c r="AF810"/>
      <c r="AG810"/>
      <c r="AH810"/>
    </row>
    <row r="811" spans="1:34">
      <c r="A811"/>
      <c r="J811"/>
      <c r="AA811"/>
      <c r="AB811"/>
      <c r="AC811"/>
      <c r="AD811"/>
      <c r="AE811"/>
      <c r="AF811"/>
      <c r="AG811"/>
      <c r="AH811"/>
    </row>
    <row r="812" spans="1:34">
      <c r="A812"/>
      <c r="J812"/>
      <c r="AA812"/>
      <c r="AB812"/>
      <c r="AC812"/>
      <c r="AD812"/>
      <c r="AE812"/>
      <c r="AF812"/>
      <c r="AG812"/>
      <c r="AH812"/>
    </row>
    <row r="813" spans="1:34">
      <c r="A813"/>
      <c r="J813"/>
      <c r="AA813"/>
      <c r="AB813"/>
      <c r="AC813"/>
      <c r="AD813"/>
      <c r="AE813"/>
      <c r="AF813"/>
      <c r="AG813"/>
      <c r="AH813"/>
    </row>
    <row r="814" spans="1:34">
      <c r="A814"/>
      <c r="J814"/>
      <c r="AA814"/>
      <c r="AB814"/>
      <c r="AC814"/>
      <c r="AD814"/>
      <c r="AE814"/>
      <c r="AF814"/>
      <c r="AG814"/>
      <c r="AH814"/>
    </row>
    <row r="815" spans="1:34">
      <c r="A815"/>
      <c r="J815"/>
      <c r="AA815"/>
      <c r="AB815"/>
      <c r="AC815"/>
      <c r="AD815"/>
      <c r="AE815"/>
      <c r="AF815"/>
      <c r="AG815"/>
      <c r="AH815"/>
    </row>
    <row r="816" spans="1:34">
      <c r="A816"/>
      <c r="J816"/>
      <c r="AA816"/>
      <c r="AB816"/>
      <c r="AC816"/>
      <c r="AD816"/>
      <c r="AE816"/>
      <c r="AF816"/>
      <c r="AG816"/>
      <c r="AH816"/>
    </row>
    <row r="817" spans="1:34">
      <c r="A817"/>
      <c r="J817"/>
      <c r="AA817"/>
      <c r="AB817"/>
      <c r="AC817"/>
      <c r="AD817"/>
      <c r="AE817"/>
      <c r="AF817"/>
      <c r="AG817"/>
      <c r="AH817"/>
    </row>
    <row r="818" spans="1:34">
      <c r="A818"/>
      <c r="J818"/>
      <c r="AA818"/>
      <c r="AB818"/>
      <c r="AC818"/>
      <c r="AD818"/>
      <c r="AE818"/>
      <c r="AF818"/>
      <c r="AG818"/>
      <c r="AH818"/>
    </row>
    <row r="819" spans="1:34">
      <c r="A819"/>
      <c r="J819"/>
      <c r="AA819"/>
      <c r="AB819"/>
      <c r="AC819"/>
      <c r="AD819"/>
      <c r="AE819"/>
      <c r="AF819"/>
      <c r="AG819"/>
      <c r="AH819"/>
    </row>
    <row r="820" spans="1:34">
      <c r="A820"/>
      <c r="J820"/>
      <c r="AA820"/>
      <c r="AB820"/>
      <c r="AC820"/>
      <c r="AD820"/>
      <c r="AE820"/>
      <c r="AF820"/>
      <c r="AG820"/>
      <c r="AH820"/>
    </row>
    <row r="821" spans="1:34">
      <c r="A821"/>
      <c r="J821"/>
      <c r="AA821"/>
      <c r="AB821"/>
      <c r="AC821"/>
      <c r="AD821"/>
      <c r="AE821"/>
      <c r="AF821"/>
      <c r="AG821"/>
      <c r="AH821"/>
    </row>
    <row r="822" spans="1:34">
      <c r="A822"/>
      <c r="J822"/>
      <c r="AA822"/>
      <c r="AB822"/>
      <c r="AC822"/>
      <c r="AD822"/>
      <c r="AE822"/>
      <c r="AF822"/>
      <c r="AG822"/>
      <c r="AH822"/>
    </row>
    <row r="823" spans="1:34">
      <c r="A823"/>
      <c r="J823"/>
      <c r="AA823"/>
      <c r="AB823"/>
      <c r="AC823"/>
      <c r="AD823"/>
      <c r="AE823"/>
      <c r="AF823"/>
      <c r="AG823"/>
      <c r="AH823"/>
    </row>
    <row r="824" spans="1:34">
      <c r="A824"/>
      <c r="J824"/>
      <c r="AA824"/>
      <c r="AB824"/>
      <c r="AC824"/>
      <c r="AD824"/>
      <c r="AE824"/>
      <c r="AF824"/>
      <c r="AG824"/>
      <c r="AH824"/>
    </row>
    <row r="825" spans="1:34">
      <c r="A825"/>
      <c r="J825"/>
      <c r="AA825"/>
      <c r="AB825"/>
      <c r="AC825"/>
      <c r="AD825"/>
      <c r="AE825"/>
      <c r="AF825"/>
      <c r="AG825"/>
      <c r="AH825"/>
    </row>
    <row r="826" spans="1:34">
      <c r="A826"/>
      <c r="J826"/>
      <c r="AA826"/>
      <c r="AB826"/>
      <c r="AC826"/>
      <c r="AD826"/>
      <c r="AE826"/>
      <c r="AF826"/>
      <c r="AG826"/>
      <c r="AH826"/>
    </row>
    <row r="827" spans="1:34">
      <c r="A827"/>
      <c r="J827"/>
      <c r="AA827"/>
      <c r="AB827"/>
      <c r="AC827"/>
      <c r="AD827"/>
      <c r="AE827"/>
      <c r="AF827"/>
      <c r="AG827"/>
      <c r="AH827"/>
    </row>
    <row r="828" spans="1:34">
      <c r="A828"/>
      <c r="J828"/>
      <c r="AA828"/>
      <c r="AB828"/>
      <c r="AC828"/>
      <c r="AD828"/>
      <c r="AE828"/>
      <c r="AF828"/>
      <c r="AG828"/>
      <c r="AH828"/>
    </row>
    <row r="829" spans="1:34">
      <c r="A829"/>
      <c r="J829"/>
      <c r="AA829"/>
      <c r="AB829"/>
      <c r="AC829"/>
      <c r="AD829"/>
      <c r="AE829"/>
      <c r="AF829"/>
      <c r="AG829"/>
      <c r="AH829"/>
    </row>
    <row r="830" spans="1:34">
      <c r="A830"/>
      <c r="J830"/>
      <c r="AA830"/>
      <c r="AB830"/>
      <c r="AC830"/>
      <c r="AD830"/>
      <c r="AE830"/>
      <c r="AF830"/>
      <c r="AG830"/>
      <c r="AH830"/>
    </row>
    <row r="831" spans="1:34">
      <c r="A831"/>
      <c r="J831"/>
      <c r="AA831"/>
      <c r="AB831"/>
      <c r="AC831"/>
      <c r="AD831"/>
      <c r="AE831"/>
      <c r="AF831"/>
      <c r="AG831"/>
      <c r="AH831"/>
    </row>
    <row r="832" spans="1:34">
      <c r="A832"/>
      <c r="J832"/>
      <c r="AA832"/>
      <c r="AB832"/>
      <c r="AC832"/>
      <c r="AD832"/>
      <c r="AE832"/>
      <c r="AF832"/>
      <c r="AG832"/>
      <c r="AH832"/>
    </row>
    <row r="833" spans="1:34">
      <c r="A833"/>
      <c r="J833"/>
      <c r="AA833"/>
      <c r="AB833"/>
      <c r="AC833"/>
      <c r="AD833"/>
      <c r="AE833"/>
      <c r="AF833"/>
      <c r="AG833"/>
      <c r="AH833"/>
    </row>
    <row r="834" spans="1:34">
      <c r="A834"/>
      <c r="J834"/>
      <c r="AA834"/>
      <c r="AB834"/>
      <c r="AC834"/>
      <c r="AD834"/>
      <c r="AE834"/>
      <c r="AF834"/>
      <c r="AG834"/>
      <c r="AH834"/>
    </row>
    <row r="835" spans="1:34">
      <c r="A835"/>
      <c r="J835"/>
      <c r="AA835"/>
      <c r="AB835"/>
      <c r="AC835"/>
      <c r="AD835"/>
      <c r="AE835"/>
      <c r="AF835"/>
      <c r="AG835"/>
      <c r="AH835"/>
    </row>
    <row r="836" spans="1:34">
      <c r="A836"/>
      <c r="J836"/>
      <c r="AA836"/>
      <c r="AB836"/>
      <c r="AC836"/>
      <c r="AD836"/>
      <c r="AE836"/>
      <c r="AF836"/>
      <c r="AG836"/>
      <c r="AH836"/>
    </row>
    <row r="837" spans="1:34">
      <c r="A837"/>
      <c r="J837"/>
      <c r="AA837"/>
      <c r="AB837"/>
      <c r="AC837"/>
      <c r="AD837"/>
      <c r="AE837"/>
      <c r="AF837"/>
      <c r="AG837"/>
      <c r="AH837"/>
    </row>
    <row r="838" spans="1:34">
      <c r="A838"/>
      <c r="J838"/>
      <c r="AA838"/>
      <c r="AB838"/>
      <c r="AC838"/>
      <c r="AD838"/>
      <c r="AE838"/>
      <c r="AF838"/>
      <c r="AG838"/>
      <c r="AH838"/>
    </row>
    <row r="839" spans="1:34">
      <c r="A839"/>
      <c r="J839"/>
      <c r="AA839"/>
      <c r="AB839"/>
      <c r="AC839"/>
      <c r="AD839"/>
      <c r="AE839"/>
      <c r="AF839"/>
      <c r="AG839"/>
      <c r="AH839"/>
    </row>
    <row r="840" spans="1:34">
      <c r="A840"/>
      <c r="J840"/>
      <c r="AA840"/>
      <c r="AB840"/>
      <c r="AC840"/>
      <c r="AD840"/>
      <c r="AE840"/>
      <c r="AF840"/>
      <c r="AG840"/>
      <c r="AH840"/>
    </row>
    <row r="841" spans="1:34">
      <c r="A841"/>
      <c r="J841"/>
      <c r="AA841"/>
      <c r="AB841"/>
      <c r="AC841"/>
      <c r="AD841"/>
      <c r="AE841"/>
      <c r="AF841"/>
      <c r="AG841"/>
      <c r="AH841"/>
    </row>
    <row r="842" spans="1:34">
      <c r="A842"/>
      <c r="J842"/>
      <c r="AA842"/>
      <c r="AB842"/>
      <c r="AC842"/>
      <c r="AD842"/>
      <c r="AE842"/>
      <c r="AF842"/>
      <c r="AG842"/>
      <c r="AH842"/>
    </row>
    <row r="843" spans="1:34">
      <c r="A843"/>
      <c r="J843"/>
      <c r="AA843"/>
      <c r="AB843"/>
      <c r="AC843"/>
      <c r="AD843"/>
      <c r="AE843"/>
      <c r="AF843"/>
      <c r="AG843"/>
      <c r="AH843"/>
    </row>
    <row r="844" spans="1:34">
      <c r="A844"/>
      <c r="J844"/>
      <c r="AA844"/>
      <c r="AB844"/>
      <c r="AC844"/>
      <c r="AD844"/>
      <c r="AE844"/>
      <c r="AF844"/>
      <c r="AG844"/>
      <c r="AH844"/>
    </row>
    <row r="845" spans="1:34">
      <c r="A845"/>
      <c r="J845"/>
      <c r="AA845"/>
      <c r="AB845"/>
      <c r="AC845"/>
      <c r="AD845"/>
      <c r="AE845"/>
      <c r="AF845"/>
      <c r="AG845"/>
      <c r="AH845"/>
    </row>
    <row r="846" spans="1:34">
      <c r="A846"/>
      <c r="J846"/>
      <c r="AA846"/>
      <c r="AB846"/>
      <c r="AC846"/>
      <c r="AD846"/>
      <c r="AE846"/>
      <c r="AF846"/>
      <c r="AG846"/>
      <c r="AH846"/>
    </row>
    <row r="847" spans="1:34">
      <c r="A847"/>
      <c r="J847"/>
      <c r="AA847"/>
      <c r="AB847"/>
      <c r="AC847"/>
      <c r="AD847"/>
      <c r="AE847"/>
      <c r="AF847"/>
      <c r="AG847"/>
      <c r="AH847"/>
    </row>
    <row r="848" spans="1:34">
      <c r="A848"/>
      <c r="J848"/>
      <c r="AA848"/>
      <c r="AB848"/>
      <c r="AC848"/>
      <c r="AD848"/>
      <c r="AE848"/>
      <c r="AF848"/>
      <c r="AG848"/>
      <c r="AH848"/>
    </row>
    <row r="849" spans="1:34">
      <c r="A849"/>
      <c r="J849"/>
      <c r="AA849"/>
      <c r="AB849"/>
      <c r="AC849"/>
      <c r="AD849"/>
      <c r="AE849"/>
      <c r="AF849"/>
      <c r="AG849"/>
      <c r="AH849"/>
    </row>
    <row r="850" spans="1:34">
      <c r="A850"/>
      <c r="J850"/>
      <c r="AA850"/>
      <c r="AB850"/>
      <c r="AC850"/>
      <c r="AD850"/>
      <c r="AE850"/>
      <c r="AF850"/>
      <c r="AG850"/>
      <c r="AH850"/>
    </row>
    <row r="851" spans="1:34">
      <c r="A851"/>
      <c r="J851"/>
      <c r="AA851"/>
      <c r="AB851"/>
      <c r="AC851"/>
      <c r="AD851"/>
      <c r="AE851"/>
      <c r="AF851"/>
      <c r="AG851"/>
      <c r="AH851"/>
    </row>
    <row r="852" spans="1:34">
      <c r="A852"/>
      <c r="J852"/>
      <c r="AA852"/>
      <c r="AB852"/>
      <c r="AC852"/>
      <c r="AD852"/>
      <c r="AE852"/>
      <c r="AF852"/>
      <c r="AG852"/>
      <c r="AH852"/>
    </row>
    <row r="853" spans="1:34">
      <c r="A853"/>
      <c r="J853"/>
      <c r="AA853"/>
      <c r="AB853"/>
      <c r="AC853"/>
      <c r="AD853"/>
      <c r="AE853"/>
      <c r="AF853"/>
      <c r="AG853"/>
      <c r="AH853"/>
    </row>
    <row r="854" spans="1:34">
      <c r="A854"/>
      <c r="J854"/>
      <c r="AA854"/>
      <c r="AB854"/>
      <c r="AC854"/>
      <c r="AD854"/>
      <c r="AE854"/>
      <c r="AF854"/>
      <c r="AG854"/>
      <c r="AH854"/>
    </row>
    <row r="855" spans="1:34">
      <c r="A855"/>
      <c r="J855"/>
      <c r="AA855"/>
      <c r="AB855"/>
      <c r="AC855"/>
      <c r="AD855"/>
      <c r="AE855"/>
      <c r="AF855"/>
      <c r="AG855"/>
      <c r="AH855"/>
    </row>
    <row r="856" spans="1:34">
      <c r="A856"/>
      <c r="J856"/>
      <c r="AA856"/>
      <c r="AB856"/>
      <c r="AC856"/>
      <c r="AD856"/>
      <c r="AE856"/>
      <c r="AF856"/>
      <c r="AG856"/>
      <c r="AH856"/>
    </row>
    <row r="857" spans="1:34">
      <c r="A857"/>
      <c r="J857"/>
      <c r="AA857"/>
      <c r="AB857"/>
      <c r="AC857"/>
      <c r="AD857"/>
      <c r="AE857"/>
      <c r="AF857"/>
      <c r="AG857"/>
      <c r="AH857"/>
    </row>
    <row r="858" spans="1:34">
      <c r="A858"/>
      <c r="J858"/>
      <c r="AA858"/>
      <c r="AB858"/>
      <c r="AC858"/>
      <c r="AD858"/>
      <c r="AE858"/>
      <c r="AF858"/>
      <c r="AG858"/>
      <c r="AH858"/>
    </row>
    <row r="859" spans="1:34">
      <c r="A859"/>
      <c r="J859"/>
      <c r="AA859"/>
      <c r="AB859"/>
      <c r="AC859"/>
      <c r="AD859"/>
      <c r="AE859"/>
      <c r="AF859"/>
      <c r="AG859"/>
      <c r="AH859"/>
    </row>
    <row r="860" spans="1:34">
      <c r="A860"/>
      <c r="J860"/>
      <c r="AA860"/>
      <c r="AB860"/>
      <c r="AC860"/>
      <c r="AD860"/>
      <c r="AE860"/>
      <c r="AF860"/>
      <c r="AG860"/>
      <c r="AH860"/>
    </row>
    <row r="861" spans="1:34">
      <c r="A861"/>
      <c r="J861"/>
      <c r="AA861"/>
      <c r="AB861"/>
      <c r="AC861"/>
      <c r="AD861"/>
      <c r="AE861"/>
      <c r="AF861"/>
      <c r="AG861"/>
      <c r="AH861"/>
    </row>
    <row r="862" spans="1:34">
      <c r="A862"/>
      <c r="J862"/>
      <c r="AA862"/>
      <c r="AB862"/>
      <c r="AC862"/>
      <c r="AD862"/>
      <c r="AE862"/>
      <c r="AF862"/>
      <c r="AG862"/>
      <c r="AH862"/>
    </row>
    <row r="863" spans="1:34">
      <c r="A863"/>
      <c r="J863"/>
      <c r="AA863"/>
      <c r="AB863"/>
      <c r="AC863"/>
      <c r="AD863"/>
      <c r="AE863"/>
      <c r="AF863"/>
      <c r="AG863"/>
      <c r="AH863"/>
    </row>
    <row r="864" spans="1:34">
      <c r="A864"/>
      <c r="J864"/>
      <c r="AA864"/>
      <c r="AB864"/>
      <c r="AC864"/>
      <c r="AD864"/>
      <c r="AE864"/>
      <c r="AF864"/>
      <c r="AG864"/>
      <c r="AH864"/>
    </row>
    <row r="865" spans="1:34">
      <c r="A865"/>
      <c r="J865"/>
      <c r="AA865"/>
      <c r="AB865"/>
      <c r="AC865"/>
      <c r="AD865"/>
      <c r="AE865"/>
      <c r="AF865"/>
      <c r="AG865"/>
      <c r="AH865"/>
    </row>
    <row r="866" spans="1:34">
      <c r="A866"/>
      <c r="J866"/>
      <c r="AA866"/>
      <c r="AB866"/>
      <c r="AC866"/>
      <c r="AD866"/>
      <c r="AE866"/>
      <c r="AF866"/>
      <c r="AG866"/>
      <c r="AH866"/>
    </row>
    <row r="867" spans="1:34">
      <c r="A867"/>
      <c r="J867"/>
      <c r="AA867"/>
      <c r="AB867"/>
      <c r="AC867"/>
      <c r="AD867"/>
      <c r="AE867"/>
      <c r="AF867"/>
      <c r="AG867"/>
      <c r="AH867"/>
    </row>
    <row r="868" spans="1:34">
      <c r="A868"/>
      <c r="J868"/>
      <c r="AA868"/>
      <c r="AB868"/>
      <c r="AC868"/>
      <c r="AD868"/>
      <c r="AE868"/>
      <c r="AF868"/>
      <c r="AG868"/>
      <c r="AH868"/>
    </row>
    <row r="869" spans="1:34">
      <c r="A869"/>
      <c r="J869"/>
      <c r="AA869"/>
      <c r="AB869"/>
      <c r="AC869"/>
      <c r="AD869"/>
      <c r="AE869"/>
      <c r="AF869"/>
      <c r="AG869"/>
      <c r="AH869"/>
    </row>
    <row r="870" spans="1:34">
      <c r="A870"/>
      <c r="J870"/>
      <c r="AA870"/>
      <c r="AB870"/>
      <c r="AC870"/>
      <c r="AD870"/>
      <c r="AE870"/>
      <c r="AF870"/>
      <c r="AG870"/>
      <c r="AH870"/>
    </row>
    <row r="871" spans="1:34">
      <c r="A871"/>
      <c r="J871"/>
      <c r="AA871"/>
      <c r="AB871"/>
      <c r="AC871"/>
      <c r="AD871"/>
      <c r="AE871"/>
      <c r="AF871"/>
      <c r="AG871"/>
      <c r="AH871"/>
    </row>
    <row r="872" spans="1:34">
      <c r="A872"/>
      <c r="J872"/>
      <c r="AA872"/>
      <c r="AB872"/>
      <c r="AC872"/>
      <c r="AD872"/>
      <c r="AE872"/>
      <c r="AF872"/>
      <c r="AG872"/>
      <c r="AH872"/>
    </row>
    <row r="873" spans="1:34">
      <c r="A873"/>
      <c r="J873"/>
      <c r="AA873"/>
      <c r="AB873"/>
      <c r="AC873"/>
      <c r="AD873"/>
      <c r="AE873"/>
      <c r="AF873"/>
      <c r="AG873"/>
      <c r="AH873"/>
    </row>
    <row r="874" spans="1:34">
      <c r="A874"/>
      <c r="J874"/>
      <c r="AA874"/>
      <c r="AB874"/>
      <c r="AC874"/>
      <c r="AD874"/>
      <c r="AE874"/>
      <c r="AF874"/>
      <c r="AG874"/>
      <c r="AH874"/>
    </row>
    <row r="875" spans="1:34">
      <c r="A875"/>
      <c r="J875"/>
      <c r="AA875"/>
      <c r="AB875"/>
      <c r="AC875"/>
      <c r="AD875"/>
      <c r="AE875"/>
      <c r="AF875"/>
      <c r="AG875"/>
      <c r="AH875"/>
    </row>
    <row r="876" spans="1:34">
      <c r="A876"/>
      <c r="J876"/>
      <c r="AA876"/>
      <c r="AB876"/>
      <c r="AC876"/>
      <c r="AD876"/>
      <c r="AE876"/>
      <c r="AF876"/>
      <c r="AG876"/>
      <c r="AH876"/>
    </row>
    <row r="877" spans="1:34">
      <c r="A877"/>
      <c r="J877"/>
      <c r="AA877"/>
      <c r="AB877"/>
      <c r="AC877"/>
      <c r="AD877"/>
      <c r="AE877"/>
      <c r="AF877"/>
      <c r="AG877"/>
      <c r="AH877"/>
    </row>
    <row r="878" spans="1:34">
      <c r="A878"/>
      <c r="J878"/>
      <c r="AA878"/>
      <c r="AB878"/>
      <c r="AC878"/>
      <c r="AD878"/>
      <c r="AE878"/>
      <c r="AF878"/>
      <c r="AG878"/>
      <c r="AH878"/>
    </row>
    <row r="879" spans="1:34">
      <c r="A879"/>
      <c r="J879"/>
      <c r="AA879"/>
      <c r="AB879"/>
      <c r="AC879"/>
      <c r="AD879"/>
      <c r="AE879"/>
      <c r="AF879"/>
      <c r="AG879"/>
      <c r="AH879"/>
    </row>
    <row r="880" spans="1:34">
      <c r="A880"/>
      <c r="J880"/>
      <c r="AA880"/>
      <c r="AB880"/>
      <c r="AC880"/>
      <c r="AD880"/>
      <c r="AE880"/>
      <c r="AF880"/>
      <c r="AG880"/>
      <c r="AH880"/>
    </row>
    <row r="881" spans="1:34">
      <c r="A881"/>
      <c r="J881"/>
      <c r="AA881"/>
      <c r="AB881"/>
      <c r="AC881"/>
      <c r="AD881"/>
      <c r="AE881"/>
      <c r="AF881"/>
      <c r="AG881"/>
      <c r="AH881"/>
    </row>
    <row r="882" spans="1:34">
      <c r="A882"/>
      <c r="J882"/>
      <c r="AA882"/>
      <c r="AB882"/>
      <c r="AC882"/>
      <c r="AD882"/>
      <c r="AE882"/>
      <c r="AF882"/>
      <c r="AG882"/>
      <c r="AH882"/>
    </row>
    <row r="883" spans="1:34">
      <c r="A883"/>
      <c r="J883"/>
      <c r="AA883"/>
      <c r="AB883"/>
      <c r="AC883"/>
      <c r="AD883"/>
      <c r="AE883"/>
      <c r="AF883"/>
      <c r="AG883"/>
      <c r="AH883"/>
    </row>
    <row r="884" spans="1:34">
      <c r="A884"/>
      <c r="J884"/>
      <c r="AA884"/>
      <c r="AB884"/>
      <c r="AC884"/>
      <c r="AD884"/>
      <c r="AE884"/>
      <c r="AF884"/>
      <c r="AG884"/>
      <c r="AH884"/>
    </row>
    <row r="885" spans="1:34">
      <c r="A885"/>
      <c r="J885"/>
      <c r="AA885"/>
      <c r="AB885"/>
      <c r="AC885"/>
      <c r="AD885"/>
      <c r="AE885"/>
      <c r="AF885"/>
      <c r="AG885"/>
      <c r="AH885"/>
    </row>
    <row r="886" spans="1:34">
      <c r="A886"/>
      <c r="J886"/>
      <c r="AA886"/>
      <c r="AB886"/>
      <c r="AC886"/>
      <c r="AD886"/>
      <c r="AE886"/>
      <c r="AF886"/>
      <c r="AG886"/>
      <c r="AH886"/>
    </row>
    <row r="887" spans="1:34">
      <c r="A887"/>
      <c r="J887"/>
      <c r="AA887"/>
      <c r="AB887"/>
      <c r="AC887"/>
      <c r="AD887"/>
      <c r="AE887"/>
      <c r="AF887"/>
      <c r="AG887"/>
      <c r="AH887"/>
    </row>
    <row r="888" spans="1:34">
      <c r="A888"/>
      <c r="J888"/>
      <c r="AA888"/>
      <c r="AB888"/>
      <c r="AC888"/>
      <c r="AD888"/>
      <c r="AE888"/>
      <c r="AF888"/>
      <c r="AG888"/>
      <c r="AH888"/>
    </row>
    <row r="889" spans="1:34">
      <c r="A889"/>
      <c r="J889"/>
      <c r="AA889"/>
      <c r="AB889"/>
      <c r="AC889"/>
      <c r="AD889"/>
      <c r="AE889"/>
      <c r="AF889"/>
      <c r="AG889"/>
      <c r="AH889"/>
    </row>
    <row r="890" spans="1:34">
      <c r="A890"/>
      <c r="J890"/>
      <c r="AA890"/>
      <c r="AB890"/>
      <c r="AC890"/>
      <c r="AD890"/>
      <c r="AE890"/>
      <c r="AF890"/>
      <c r="AG890"/>
      <c r="AH890"/>
    </row>
    <row r="891" spans="1:34">
      <c r="A891"/>
      <c r="J891"/>
      <c r="AA891"/>
      <c r="AB891"/>
      <c r="AC891"/>
      <c r="AD891"/>
      <c r="AE891"/>
      <c r="AF891"/>
      <c r="AG891"/>
      <c r="AH891"/>
    </row>
    <row r="892" spans="1:34">
      <c r="A892"/>
      <c r="J892"/>
      <c r="AA892"/>
      <c r="AB892"/>
      <c r="AC892"/>
      <c r="AD892"/>
      <c r="AE892"/>
      <c r="AF892"/>
      <c r="AG892"/>
      <c r="AH892"/>
    </row>
    <row r="893" spans="1:34">
      <c r="A893"/>
      <c r="J893"/>
      <c r="AA893"/>
      <c r="AB893"/>
      <c r="AC893"/>
      <c r="AD893"/>
      <c r="AE893"/>
      <c r="AF893"/>
      <c r="AG893"/>
      <c r="AH893"/>
    </row>
    <row r="894" spans="1:34">
      <c r="A894"/>
      <c r="J894"/>
      <c r="AA894"/>
      <c r="AB894"/>
      <c r="AC894"/>
      <c r="AD894"/>
      <c r="AE894"/>
      <c r="AF894"/>
      <c r="AG894"/>
      <c r="AH894"/>
    </row>
    <row r="895" spans="1:34">
      <c r="A895"/>
      <c r="J895"/>
      <c r="AA895"/>
      <c r="AB895"/>
      <c r="AC895"/>
      <c r="AD895"/>
      <c r="AE895"/>
      <c r="AF895"/>
      <c r="AG895"/>
      <c r="AH895"/>
    </row>
    <row r="896" spans="1:34">
      <c r="A896"/>
      <c r="J896"/>
      <c r="AA896"/>
      <c r="AB896"/>
      <c r="AC896"/>
      <c r="AD896"/>
      <c r="AE896"/>
      <c r="AF896"/>
      <c r="AG896"/>
      <c r="AH896"/>
    </row>
    <row r="897" spans="1:34">
      <c r="A897"/>
      <c r="J897"/>
      <c r="AA897"/>
      <c r="AB897"/>
      <c r="AC897"/>
      <c r="AD897"/>
      <c r="AE897"/>
      <c r="AF897"/>
      <c r="AG897"/>
      <c r="AH897"/>
    </row>
    <row r="898" spans="1:34">
      <c r="A898"/>
      <c r="J898"/>
      <c r="AA898"/>
      <c r="AB898"/>
      <c r="AC898"/>
      <c r="AD898"/>
      <c r="AE898"/>
      <c r="AF898"/>
      <c r="AG898"/>
      <c r="AH898"/>
    </row>
    <row r="899" spans="1:34">
      <c r="A899"/>
      <c r="J899"/>
      <c r="AA899"/>
      <c r="AB899"/>
      <c r="AC899"/>
      <c r="AD899"/>
      <c r="AE899"/>
      <c r="AF899"/>
      <c r="AG899"/>
      <c r="AH899"/>
    </row>
    <row r="900" spans="1:34">
      <c r="A900"/>
      <c r="J900"/>
      <c r="AA900"/>
      <c r="AB900"/>
      <c r="AC900"/>
      <c r="AD900"/>
      <c r="AE900"/>
      <c r="AF900"/>
      <c r="AG900"/>
      <c r="AH900"/>
    </row>
    <row r="901" spans="1:34">
      <c r="A901"/>
      <c r="J901"/>
      <c r="AA901"/>
      <c r="AB901"/>
      <c r="AC901"/>
      <c r="AD901"/>
      <c r="AE901"/>
      <c r="AF901"/>
      <c r="AG901"/>
      <c r="AH901"/>
    </row>
    <row r="902" spans="1:34">
      <c r="A902"/>
      <c r="J902"/>
      <c r="AA902"/>
      <c r="AB902"/>
      <c r="AC902"/>
      <c r="AD902"/>
      <c r="AE902"/>
      <c r="AF902"/>
      <c r="AG902"/>
      <c r="AH902"/>
    </row>
    <row r="903" spans="1:34">
      <c r="A903"/>
      <c r="J903"/>
      <c r="AA903"/>
      <c r="AB903"/>
      <c r="AC903"/>
      <c r="AD903"/>
      <c r="AE903"/>
      <c r="AF903"/>
      <c r="AG903"/>
      <c r="AH903"/>
    </row>
    <row r="904" spans="1:34">
      <c r="A904"/>
      <c r="J904"/>
      <c r="AA904"/>
      <c r="AB904"/>
      <c r="AC904"/>
      <c r="AD904"/>
      <c r="AE904"/>
      <c r="AF904"/>
      <c r="AG904"/>
      <c r="AH904"/>
    </row>
    <row r="905" spans="1:34">
      <c r="A905"/>
      <c r="J905"/>
      <c r="AA905"/>
      <c r="AB905"/>
      <c r="AC905"/>
      <c r="AD905"/>
      <c r="AE905"/>
      <c r="AF905"/>
      <c r="AG905"/>
      <c r="AH905"/>
    </row>
    <row r="906" spans="1:34">
      <c r="A906"/>
      <c r="J906"/>
      <c r="AA906"/>
      <c r="AB906"/>
      <c r="AC906"/>
      <c r="AD906"/>
      <c r="AE906"/>
      <c r="AF906"/>
      <c r="AG906"/>
      <c r="AH906"/>
    </row>
    <row r="907" spans="1:34">
      <c r="A907"/>
      <c r="J907"/>
      <c r="AA907"/>
      <c r="AB907"/>
      <c r="AC907"/>
      <c r="AD907"/>
      <c r="AE907"/>
      <c r="AF907"/>
      <c r="AG907"/>
      <c r="AH907"/>
    </row>
    <row r="908" spans="1:34">
      <c r="A908"/>
      <c r="J908"/>
      <c r="AA908"/>
      <c r="AB908"/>
      <c r="AC908"/>
      <c r="AD908"/>
      <c r="AE908"/>
      <c r="AF908"/>
      <c r="AG908"/>
      <c r="AH908"/>
    </row>
    <row r="909" spans="1:34">
      <c r="A909"/>
      <c r="J909"/>
      <c r="AA909"/>
      <c r="AB909"/>
      <c r="AC909"/>
      <c r="AD909"/>
      <c r="AE909"/>
      <c r="AF909"/>
      <c r="AG909"/>
      <c r="AH909"/>
    </row>
    <row r="910" spans="1:34">
      <c r="A910"/>
      <c r="J910"/>
      <c r="AA910"/>
      <c r="AB910"/>
      <c r="AC910"/>
      <c r="AD910"/>
      <c r="AE910"/>
      <c r="AF910"/>
      <c r="AG910"/>
      <c r="AH910"/>
    </row>
    <row r="911" spans="1:34">
      <c r="A911"/>
      <c r="J911"/>
      <c r="AA911"/>
      <c r="AB911"/>
      <c r="AC911"/>
      <c r="AD911"/>
      <c r="AE911"/>
      <c r="AF911"/>
      <c r="AG911"/>
      <c r="AH911"/>
    </row>
    <row r="912" spans="1:34">
      <c r="A912"/>
      <c r="J912"/>
      <c r="AA912"/>
      <c r="AB912"/>
      <c r="AC912"/>
      <c r="AD912"/>
      <c r="AE912"/>
      <c r="AF912"/>
      <c r="AG912"/>
      <c r="AH912"/>
    </row>
    <row r="913" spans="1:34">
      <c r="A913"/>
      <c r="J913"/>
      <c r="AA913"/>
      <c r="AB913"/>
      <c r="AC913"/>
      <c r="AD913"/>
      <c r="AE913"/>
      <c r="AF913"/>
      <c r="AG913"/>
      <c r="AH913"/>
    </row>
    <row r="914" spans="1:34">
      <c r="A914"/>
      <c r="J914"/>
      <c r="AA914"/>
      <c r="AB914"/>
      <c r="AC914"/>
      <c r="AD914"/>
      <c r="AE914"/>
      <c r="AF914"/>
      <c r="AG914"/>
      <c r="AH914"/>
    </row>
    <row r="915" spans="1:34">
      <c r="A915"/>
      <c r="J915"/>
      <c r="AA915"/>
      <c r="AB915"/>
      <c r="AC915"/>
      <c r="AD915"/>
      <c r="AE915"/>
      <c r="AF915"/>
      <c r="AG915"/>
      <c r="AH915"/>
    </row>
    <row r="916" spans="1:34">
      <c r="A916"/>
      <c r="J916"/>
      <c r="AA916"/>
      <c r="AB916"/>
      <c r="AC916"/>
      <c r="AD916"/>
      <c r="AE916"/>
      <c r="AF916"/>
      <c r="AG916"/>
      <c r="AH916"/>
    </row>
    <row r="917" spans="1:34">
      <c r="A917"/>
      <c r="J917"/>
      <c r="AA917"/>
      <c r="AB917"/>
      <c r="AC917"/>
      <c r="AD917"/>
      <c r="AE917"/>
      <c r="AF917"/>
      <c r="AG917"/>
      <c r="AH917"/>
    </row>
    <row r="918" spans="1:34">
      <c r="A918"/>
      <c r="J918"/>
      <c r="AA918"/>
      <c r="AB918"/>
      <c r="AC918"/>
      <c r="AD918"/>
      <c r="AE918"/>
      <c r="AF918"/>
      <c r="AG918"/>
      <c r="AH918"/>
    </row>
    <row r="919" spans="1:34">
      <c r="A919"/>
      <c r="J919"/>
      <c r="AA919"/>
      <c r="AB919"/>
      <c r="AC919"/>
      <c r="AD919"/>
      <c r="AE919"/>
      <c r="AF919"/>
      <c r="AG919"/>
      <c r="AH919"/>
    </row>
    <row r="920" spans="1:34">
      <c r="A920"/>
      <c r="J920"/>
      <c r="AA920"/>
      <c r="AB920"/>
      <c r="AC920"/>
      <c r="AD920"/>
      <c r="AE920"/>
      <c r="AF920"/>
      <c r="AG920"/>
      <c r="AH920"/>
    </row>
    <row r="921" spans="1:34">
      <c r="A921"/>
      <c r="J921"/>
      <c r="AA921"/>
      <c r="AB921"/>
      <c r="AC921"/>
      <c r="AD921"/>
      <c r="AE921"/>
      <c r="AF921"/>
      <c r="AG921"/>
      <c r="AH921"/>
    </row>
    <row r="922" spans="1:34">
      <c r="A922"/>
      <c r="J922"/>
      <c r="AA922"/>
      <c r="AB922"/>
      <c r="AC922"/>
      <c r="AD922"/>
      <c r="AE922"/>
      <c r="AF922"/>
      <c r="AG922"/>
      <c r="AH922"/>
    </row>
    <row r="923" spans="1:34">
      <c r="A923"/>
      <c r="J923"/>
      <c r="AA923"/>
      <c r="AB923"/>
      <c r="AC923"/>
      <c r="AD923"/>
      <c r="AE923"/>
      <c r="AF923"/>
      <c r="AG923"/>
      <c r="AH923"/>
    </row>
    <row r="924" spans="1:34">
      <c r="A924"/>
      <c r="J924"/>
      <c r="AA924"/>
      <c r="AB924"/>
      <c r="AC924"/>
      <c r="AD924"/>
      <c r="AE924"/>
      <c r="AF924"/>
      <c r="AG924"/>
      <c r="AH924"/>
    </row>
    <row r="925" spans="1:34">
      <c r="A925"/>
      <c r="J925"/>
      <c r="AA925"/>
      <c r="AB925"/>
      <c r="AC925"/>
      <c r="AD925"/>
      <c r="AE925"/>
      <c r="AF925"/>
      <c r="AG925"/>
      <c r="AH925"/>
    </row>
    <row r="926" spans="1:34">
      <c r="A926"/>
      <c r="J926"/>
      <c r="AA926"/>
      <c r="AB926"/>
      <c r="AC926"/>
      <c r="AD926"/>
      <c r="AE926"/>
      <c r="AF926"/>
      <c r="AG926"/>
      <c r="AH926"/>
    </row>
    <row r="927" spans="1:34">
      <c r="A927"/>
      <c r="J927"/>
      <c r="AA927"/>
      <c r="AB927"/>
      <c r="AC927"/>
      <c r="AD927"/>
      <c r="AE927"/>
      <c r="AF927"/>
      <c r="AG927"/>
      <c r="AH927"/>
    </row>
    <row r="928" spans="1:34">
      <c r="A928"/>
      <c r="J928"/>
      <c r="AA928"/>
      <c r="AB928"/>
      <c r="AC928"/>
      <c r="AD928"/>
      <c r="AE928"/>
      <c r="AF928"/>
      <c r="AG928"/>
      <c r="AH928"/>
    </row>
    <row r="929" spans="1:34">
      <c r="A929"/>
      <c r="J929"/>
      <c r="AA929"/>
      <c r="AB929"/>
      <c r="AC929"/>
      <c r="AD929"/>
      <c r="AE929"/>
      <c r="AF929"/>
      <c r="AG929"/>
      <c r="AH929"/>
    </row>
    <row r="930" spans="1:34">
      <c r="A930"/>
      <c r="J930"/>
      <c r="AA930"/>
      <c r="AB930"/>
      <c r="AC930"/>
      <c r="AD930"/>
      <c r="AE930"/>
      <c r="AF930"/>
      <c r="AG930"/>
      <c r="AH930"/>
    </row>
    <row r="931" spans="1:34">
      <c r="A931"/>
      <c r="J931"/>
      <c r="AA931"/>
      <c r="AB931"/>
      <c r="AC931"/>
      <c r="AD931"/>
      <c r="AE931"/>
      <c r="AF931"/>
      <c r="AG931"/>
      <c r="AH931"/>
    </row>
    <row r="932" spans="1:34">
      <c r="A932"/>
      <c r="J932"/>
      <c r="AA932"/>
      <c r="AB932"/>
      <c r="AC932"/>
      <c r="AD932"/>
      <c r="AE932"/>
      <c r="AF932"/>
      <c r="AG932"/>
      <c r="AH932"/>
    </row>
    <row r="933" spans="1:34">
      <c r="A933"/>
      <c r="J933"/>
      <c r="AA933"/>
      <c r="AB933"/>
      <c r="AC933"/>
      <c r="AD933"/>
      <c r="AE933"/>
      <c r="AF933"/>
      <c r="AG933"/>
      <c r="AH933"/>
    </row>
    <row r="934" spans="1:34">
      <c r="A934"/>
      <c r="J934"/>
      <c r="AA934"/>
      <c r="AB934"/>
      <c r="AC934"/>
      <c r="AD934"/>
      <c r="AE934"/>
      <c r="AF934"/>
      <c r="AG934"/>
      <c r="AH934"/>
    </row>
    <row r="935" spans="1:34">
      <c r="A935"/>
      <c r="J935"/>
      <c r="AA935"/>
      <c r="AB935"/>
      <c r="AC935"/>
      <c r="AD935"/>
      <c r="AE935"/>
      <c r="AF935"/>
      <c r="AG935"/>
      <c r="AH935"/>
    </row>
    <row r="936" spans="1:34">
      <c r="A936"/>
      <c r="J936"/>
      <c r="AA936"/>
      <c r="AB936"/>
      <c r="AC936"/>
      <c r="AD936"/>
      <c r="AE936"/>
      <c r="AF936"/>
      <c r="AG936"/>
      <c r="AH936"/>
    </row>
    <row r="937" spans="1:34">
      <c r="A937"/>
      <c r="J937"/>
      <c r="AA937"/>
      <c r="AB937"/>
      <c r="AC937"/>
      <c r="AD937"/>
      <c r="AE937"/>
      <c r="AF937"/>
      <c r="AG937"/>
      <c r="AH937"/>
    </row>
    <row r="938" spans="1:34">
      <c r="A938"/>
      <c r="J938"/>
      <c r="AA938"/>
      <c r="AB938"/>
      <c r="AC938"/>
      <c r="AD938"/>
      <c r="AE938"/>
      <c r="AF938"/>
      <c r="AG938"/>
      <c r="AH938"/>
    </row>
    <row r="939" spans="1:34">
      <c r="A939"/>
      <c r="J939"/>
      <c r="AA939"/>
      <c r="AB939"/>
      <c r="AC939"/>
      <c r="AD939"/>
      <c r="AE939"/>
      <c r="AF939"/>
      <c r="AG939"/>
      <c r="AH939"/>
    </row>
    <row r="940" spans="1:34">
      <c r="A940"/>
      <c r="J940"/>
      <c r="AA940"/>
      <c r="AB940"/>
      <c r="AC940"/>
      <c r="AD940"/>
      <c r="AE940"/>
      <c r="AF940"/>
      <c r="AG940"/>
      <c r="AH940"/>
    </row>
    <row r="941" spans="1:34">
      <c r="A941"/>
      <c r="J941"/>
      <c r="AA941"/>
      <c r="AB941"/>
      <c r="AC941"/>
      <c r="AD941"/>
      <c r="AE941"/>
      <c r="AF941"/>
      <c r="AG941"/>
      <c r="AH941"/>
    </row>
    <row r="942" spans="1:34">
      <c r="A942"/>
      <c r="J942"/>
      <c r="AA942"/>
      <c r="AB942"/>
      <c r="AC942"/>
      <c r="AD942"/>
      <c r="AE942"/>
      <c r="AF942"/>
      <c r="AG942"/>
      <c r="AH942"/>
    </row>
    <row r="943" spans="1:34">
      <c r="A943"/>
      <c r="J943"/>
      <c r="AA943"/>
      <c r="AB943"/>
      <c r="AC943"/>
      <c r="AD943"/>
      <c r="AE943"/>
      <c r="AF943"/>
      <c r="AG943"/>
      <c r="AH943"/>
    </row>
    <row r="944" spans="1:34">
      <c r="A944"/>
      <c r="J944"/>
      <c r="AA944"/>
      <c r="AB944"/>
      <c r="AC944"/>
      <c r="AD944"/>
      <c r="AE944"/>
      <c r="AF944"/>
      <c r="AG944"/>
      <c r="AH944"/>
    </row>
    <row r="945" spans="1:34">
      <c r="A945"/>
      <c r="J945"/>
      <c r="AA945"/>
      <c r="AB945"/>
      <c r="AC945"/>
      <c r="AD945"/>
      <c r="AE945"/>
      <c r="AF945"/>
      <c r="AG945"/>
      <c r="AH945"/>
    </row>
    <row r="946" spans="1:34">
      <c r="A946"/>
      <c r="J946"/>
      <c r="AA946"/>
      <c r="AB946"/>
      <c r="AC946"/>
      <c r="AD946"/>
      <c r="AE946"/>
      <c r="AF946"/>
      <c r="AG946"/>
      <c r="AH946"/>
    </row>
    <row r="947" spans="1:34">
      <c r="A947"/>
      <c r="J947"/>
      <c r="AA947"/>
      <c r="AB947"/>
      <c r="AC947"/>
      <c r="AD947"/>
      <c r="AE947"/>
      <c r="AF947"/>
      <c r="AG947"/>
      <c r="AH947"/>
    </row>
    <row r="948" spans="1:34">
      <c r="A948"/>
      <c r="J948"/>
      <c r="AA948"/>
      <c r="AB948"/>
      <c r="AC948"/>
      <c r="AD948"/>
      <c r="AE948"/>
      <c r="AF948"/>
      <c r="AG948"/>
      <c r="AH948"/>
    </row>
    <row r="949" spans="1:34">
      <c r="A949"/>
      <c r="J949"/>
      <c r="AA949"/>
      <c r="AB949"/>
      <c r="AC949"/>
      <c r="AD949"/>
      <c r="AE949"/>
      <c r="AF949"/>
      <c r="AG949"/>
      <c r="AH949"/>
    </row>
    <row r="950" spans="1:34">
      <c r="A950"/>
      <c r="J950"/>
      <c r="AA950"/>
      <c r="AB950"/>
      <c r="AC950"/>
      <c r="AD950"/>
      <c r="AE950"/>
      <c r="AF950"/>
      <c r="AG950"/>
      <c r="AH950"/>
    </row>
    <row r="951" spans="1:34">
      <c r="A951"/>
      <c r="J951"/>
      <c r="AA951"/>
      <c r="AB951"/>
      <c r="AC951"/>
      <c r="AD951"/>
      <c r="AE951"/>
      <c r="AF951"/>
      <c r="AG951"/>
      <c r="AH951"/>
    </row>
    <row r="952" spans="1:34">
      <c r="A952"/>
      <c r="J952"/>
      <c r="AA952"/>
      <c r="AB952"/>
      <c r="AC952"/>
      <c r="AD952"/>
      <c r="AE952"/>
      <c r="AF952"/>
      <c r="AG952"/>
      <c r="AH952"/>
    </row>
    <row r="953" spans="1:34">
      <c r="A953"/>
      <c r="J953"/>
      <c r="AA953"/>
      <c r="AB953"/>
      <c r="AC953"/>
      <c r="AD953"/>
      <c r="AE953"/>
      <c r="AF953"/>
      <c r="AG953"/>
      <c r="AH953"/>
    </row>
    <row r="954" spans="1:34">
      <c r="A954"/>
      <c r="J954"/>
      <c r="AA954"/>
      <c r="AB954"/>
      <c r="AC954"/>
      <c r="AD954"/>
      <c r="AE954"/>
      <c r="AF954"/>
      <c r="AG954"/>
      <c r="AH954"/>
    </row>
    <row r="955" spans="1:34">
      <c r="A955"/>
      <c r="J955"/>
      <c r="AA955"/>
      <c r="AB955"/>
      <c r="AC955"/>
      <c r="AD955"/>
      <c r="AE955"/>
      <c r="AF955"/>
      <c r="AG955"/>
      <c r="AH955"/>
    </row>
    <row r="956" spans="1:34">
      <c r="A956"/>
      <c r="J956"/>
      <c r="AA956"/>
      <c r="AB956"/>
      <c r="AC956"/>
      <c r="AD956"/>
      <c r="AE956"/>
      <c r="AF956"/>
      <c r="AG956"/>
      <c r="AH956"/>
    </row>
    <row r="957" spans="1:34">
      <c r="A957"/>
      <c r="J957"/>
      <c r="AA957"/>
      <c r="AB957"/>
      <c r="AC957"/>
      <c r="AD957"/>
      <c r="AE957"/>
      <c r="AF957"/>
      <c r="AG957"/>
      <c r="AH957"/>
    </row>
    <row r="958" spans="1:34">
      <c r="A958"/>
      <c r="J958"/>
      <c r="AA958"/>
      <c r="AB958"/>
      <c r="AC958"/>
      <c r="AD958"/>
      <c r="AE958"/>
      <c r="AF958"/>
      <c r="AG958"/>
      <c r="AH958"/>
    </row>
    <row r="959" spans="1:34">
      <c r="A959"/>
      <c r="J959"/>
      <c r="AA959"/>
      <c r="AB959"/>
      <c r="AC959"/>
      <c r="AD959"/>
      <c r="AE959"/>
      <c r="AF959"/>
      <c r="AG959"/>
      <c r="AH959"/>
    </row>
    <row r="960" spans="1:34">
      <c r="A960"/>
      <c r="J960"/>
      <c r="AA960"/>
      <c r="AB960"/>
      <c r="AC960"/>
      <c r="AD960"/>
      <c r="AE960"/>
      <c r="AF960"/>
      <c r="AG960"/>
      <c r="AH960"/>
    </row>
    <row r="961" spans="1:34">
      <c r="A961"/>
      <c r="J961"/>
      <c r="AA961"/>
      <c r="AB961"/>
      <c r="AC961"/>
      <c r="AD961"/>
      <c r="AE961"/>
      <c r="AF961"/>
      <c r="AG961"/>
      <c r="AH961"/>
    </row>
    <row r="962" spans="1:34">
      <c r="A962"/>
      <c r="J962"/>
      <c r="AA962"/>
      <c r="AB962"/>
      <c r="AC962"/>
      <c r="AD962"/>
      <c r="AE962"/>
      <c r="AF962"/>
      <c r="AG962"/>
      <c r="AH962"/>
    </row>
    <row r="963" spans="1:34">
      <c r="A963"/>
      <c r="J963"/>
      <c r="AA963"/>
      <c r="AB963"/>
      <c r="AC963"/>
      <c r="AD963"/>
      <c r="AE963"/>
      <c r="AF963"/>
      <c r="AG963"/>
      <c r="AH963"/>
    </row>
    <row r="964" spans="1:34">
      <c r="A964"/>
      <c r="J964"/>
      <c r="AA964"/>
      <c r="AB964"/>
      <c r="AC964"/>
      <c r="AD964"/>
      <c r="AE964"/>
      <c r="AF964"/>
      <c r="AG964"/>
      <c r="AH964"/>
    </row>
    <row r="965" spans="1:34">
      <c r="A965"/>
      <c r="J965"/>
      <c r="AA965"/>
      <c r="AB965"/>
      <c r="AC965"/>
      <c r="AD965"/>
      <c r="AE965"/>
      <c r="AF965"/>
      <c r="AG965"/>
      <c r="AH965"/>
    </row>
    <row r="966" spans="1:34">
      <c r="A966"/>
      <c r="J966"/>
      <c r="AA966"/>
      <c r="AB966"/>
      <c r="AC966"/>
      <c r="AD966"/>
      <c r="AE966"/>
      <c r="AF966"/>
      <c r="AG966"/>
      <c r="AH966"/>
    </row>
    <row r="967" spans="1:34">
      <c r="A967"/>
      <c r="J967"/>
      <c r="AA967"/>
      <c r="AB967"/>
      <c r="AC967"/>
      <c r="AD967"/>
      <c r="AE967"/>
      <c r="AF967"/>
      <c r="AG967"/>
      <c r="AH967"/>
    </row>
    <row r="968" spans="1:34">
      <c r="A968"/>
      <c r="J968"/>
      <c r="AA968"/>
      <c r="AB968"/>
      <c r="AC968"/>
      <c r="AD968"/>
      <c r="AE968"/>
      <c r="AF968"/>
      <c r="AG968"/>
      <c r="AH968"/>
    </row>
    <row r="969" spans="1:34">
      <c r="A969"/>
      <c r="J969"/>
      <c r="AA969"/>
      <c r="AB969"/>
      <c r="AC969"/>
      <c r="AD969"/>
      <c r="AE969"/>
      <c r="AF969"/>
      <c r="AG969"/>
      <c r="AH969"/>
    </row>
    <row r="970" spans="1:34">
      <c r="A970"/>
      <c r="J970"/>
      <c r="AA970"/>
      <c r="AB970"/>
      <c r="AC970"/>
      <c r="AD970"/>
      <c r="AE970"/>
      <c r="AF970"/>
      <c r="AG970"/>
      <c r="AH970"/>
    </row>
    <row r="971" spans="1:34">
      <c r="A971"/>
      <c r="J971"/>
      <c r="AA971"/>
      <c r="AB971"/>
      <c r="AC971"/>
      <c r="AD971"/>
      <c r="AE971"/>
      <c r="AF971"/>
      <c r="AG971"/>
      <c r="AH971"/>
    </row>
    <row r="972" spans="1:34">
      <c r="A972"/>
      <c r="J972"/>
      <c r="AA972"/>
      <c r="AB972"/>
      <c r="AC972"/>
      <c r="AD972"/>
      <c r="AE972"/>
      <c r="AF972"/>
      <c r="AG972"/>
      <c r="AH972"/>
    </row>
    <row r="973" spans="1:34">
      <c r="A973"/>
      <c r="J973"/>
      <c r="AA973"/>
      <c r="AB973"/>
      <c r="AC973"/>
      <c r="AD973"/>
      <c r="AE973"/>
      <c r="AF973"/>
      <c r="AG973"/>
      <c r="AH973"/>
    </row>
    <row r="974" spans="1:34">
      <c r="A974"/>
      <c r="J974"/>
      <c r="AA974"/>
      <c r="AB974"/>
      <c r="AC974"/>
      <c r="AD974"/>
      <c r="AE974"/>
      <c r="AF974"/>
      <c r="AG974"/>
      <c r="AH974"/>
    </row>
    <row r="975" spans="1:34">
      <c r="A975"/>
      <c r="J975"/>
      <c r="AA975"/>
      <c r="AB975"/>
      <c r="AC975"/>
      <c r="AD975"/>
      <c r="AE975"/>
      <c r="AF975"/>
      <c r="AG975"/>
      <c r="AH975"/>
    </row>
    <row r="976" spans="1:34">
      <c r="A976"/>
      <c r="J976"/>
      <c r="AA976"/>
      <c r="AB976"/>
      <c r="AC976"/>
      <c r="AD976"/>
      <c r="AE976"/>
      <c r="AF976"/>
      <c r="AG976"/>
      <c r="AH976"/>
    </row>
    <row r="977" spans="1:34">
      <c r="A977"/>
      <c r="J977"/>
      <c r="AA977"/>
      <c r="AB977"/>
      <c r="AC977"/>
      <c r="AD977"/>
      <c r="AE977"/>
      <c r="AF977"/>
      <c r="AG977"/>
      <c r="AH977"/>
    </row>
    <row r="978" spans="1:34">
      <c r="A978"/>
      <c r="J978"/>
      <c r="AA978"/>
      <c r="AB978"/>
      <c r="AC978"/>
      <c r="AD978"/>
      <c r="AE978"/>
      <c r="AF978"/>
      <c r="AG978"/>
      <c r="AH978"/>
    </row>
    <row r="979" spans="1:34">
      <c r="A979"/>
      <c r="J979"/>
      <c r="AA979"/>
      <c r="AB979"/>
      <c r="AC979"/>
      <c r="AD979"/>
      <c r="AE979"/>
      <c r="AF979"/>
      <c r="AG979"/>
      <c r="AH979"/>
    </row>
    <row r="980" spans="1:34">
      <c r="A980"/>
      <c r="J980"/>
      <c r="AA980"/>
      <c r="AB980"/>
      <c r="AC980"/>
      <c r="AD980"/>
      <c r="AE980"/>
      <c r="AF980"/>
      <c r="AG980"/>
      <c r="AH980"/>
    </row>
    <row r="981" spans="1:34">
      <c r="A981"/>
      <c r="J981"/>
      <c r="AA981"/>
      <c r="AB981"/>
      <c r="AC981"/>
      <c r="AD981"/>
      <c r="AE981"/>
      <c r="AF981"/>
      <c r="AG981"/>
      <c r="AH981"/>
    </row>
    <row r="982" spans="1:34">
      <c r="A982"/>
      <c r="J982"/>
      <c r="AA982"/>
      <c r="AB982"/>
      <c r="AC982"/>
      <c r="AD982"/>
      <c r="AE982"/>
      <c r="AF982"/>
      <c r="AG982"/>
      <c r="AH982"/>
    </row>
    <row r="983" spans="1:34">
      <c r="A983"/>
      <c r="J983"/>
      <c r="AA983"/>
      <c r="AB983"/>
      <c r="AC983"/>
      <c r="AD983"/>
      <c r="AE983"/>
      <c r="AF983"/>
      <c r="AG983"/>
      <c r="AH983"/>
    </row>
    <row r="984" spans="1:34">
      <c r="A984"/>
      <c r="J984"/>
      <c r="AA984"/>
      <c r="AB984"/>
      <c r="AC984"/>
      <c r="AD984"/>
      <c r="AE984"/>
      <c r="AF984"/>
      <c r="AG984"/>
      <c r="AH984"/>
    </row>
    <row r="985" spans="1:34">
      <c r="A985"/>
      <c r="J985"/>
      <c r="AA985"/>
      <c r="AB985"/>
      <c r="AC985"/>
      <c r="AD985"/>
      <c r="AE985"/>
      <c r="AF985"/>
      <c r="AG985"/>
      <c r="AH985"/>
    </row>
    <row r="986" spans="1:34">
      <c r="A986"/>
      <c r="J986"/>
      <c r="AA986"/>
      <c r="AB986"/>
      <c r="AC986"/>
      <c r="AD986"/>
      <c r="AE986"/>
      <c r="AF986"/>
      <c r="AG986"/>
      <c r="AH986"/>
    </row>
    <row r="987" spans="1:34">
      <c r="A987"/>
      <c r="J987"/>
      <c r="AA987"/>
      <c r="AB987"/>
      <c r="AC987"/>
      <c r="AD987"/>
      <c r="AE987"/>
      <c r="AF987"/>
      <c r="AG987"/>
      <c r="AH987"/>
    </row>
    <row r="988" spans="1:34">
      <c r="A988"/>
      <c r="J988"/>
      <c r="AA988"/>
      <c r="AB988"/>
      <c r="AC988"/>
      <c r="AD988"/>
      <c r="AE988"/>
      <c r="AF988"/>
      <c r="AG988"/>
      <c r="AH988"/>
    </row>
    <row r="989" spans="1:34">
      <c r="A989"/>
      <c r="J989"/>
      <c r="AA989"/>
      <c r="AB989"/>
      <c r="AC989"/>
      <c r="AD989"/>
      <c r="AE989"/>
      <c r="AF989"/>
      <c r="AG989"/>
      <c r="AH989"/>
    </row>
    <row r="990" spans="1:34">
      <c r="A990"/>
      <c r="J990"/>
      <c r="AA990"/>
      <c r="AB990"/>
      <c r="AC990"/>
      <c r="AD990"/>
      <c r="AE990"/>
      <c r="AF990"/>
      <c r="AG990"/>
      <c r="AH990"/>
    </row>
    <row r="991" spans="1:34">
      <c r="A991"/>
      <c r="J991"/>
      <c r="AA991"/>
      <c r="AB991"/>
      <c r="AC991"/>
      <c r="AD991"/>
      <c r="AE991"/>
      <c r="AF991"/>
      <c r="AG991"/>
      <c r="AH991"/>
    </row>
    <row r="992" spans="1:34">
      <c r="A992"/>
      <c r="J992"/>
      <c r="AA992"/>
      <c r="AB992"/>
      <c r="AC992"/>
      <c r="AD992"/>
      <c r="AE992"/>
      <c r="AF992"/>
      <c r="AG992"/>
      <c r="AH992"/>
    </row>
    <row r="993" spans="1:34">
      <c r="A993"/>
      <c r="J993"/>
      <c r="AA993"/>
      <c r="AB993"/>
      <c r="AC993"/>
      <c r="AD993"/>
      <c r="AE993"/>
      <c r="AF993"/>
      <c r="AG993"/>
      <c r="AH993"/>
    </row>
    <row r="994" spans="1:34">
      <c r="A994"/>
      <c r="J994"/>
      <c r="AA994"/>
      <c r="AB994"/>
      <c r="AC994"/>
      <c r="AD994"/>
      <c r="AE994"/>
      <c r="AF994"/>
      <c r="AG994"/>
      <c r="AH994"/>
    </row>
    <row r="995" spans="1:34">
      <c r="A995"/>
      <c r="J995"/>
      <c r="AA995"/>
      <c r="AB995"/>
      <c r="AC995"/>
      <c r="AD995"/>
      <c r="AE995"/>
      <c r="AF995"/>
      <c r="AG995"/>
      <c r="AH995"/>
    </row>
    <row r="996" spans="1:34">
      <c r="A996"/>
      <c r="J996"/>
      <c r="AA996"/>
      <c r="AB996"/>
      <c r="AC996"/>
      <c r="AD996"/>
      <c r="AE996"/>
      <c r="AF996"/>
      <c r="AG996"/>
      <c r="AH996"/>
    </row>
    <row r="997" spans="1:34">
      <c r="A997"/>
      <c r="J997"/>
      <c r="AA997"/>
      <c r="AB997"/>
      <c r="AC997"/>
      <c r="AD997"/>
      <c r="AE997"/>
      <c r="AF997"/>
      <c r="AG997"/>
      <c r="AH997"/>
    </row>
    <row r="998" spans="1:34">
      <c r="A998"/>
      <c r="J998"/>
      <c r="AA998"/>
      <c r="AB998"/>
      <c r="AC998"/>
      <c r="AD998"/>
      <c r="AE998"/>
      <c r="AF998"/>
      <c r="AG998"/>
      <c r="AH998"/>
    </row>
    <row r="999" spans="1:34">
      <c r="A999"/>
      <c r="J999"/>
      <c r="AA999"/>
      <c r="AB999"/>
      <c r="AC999"/>
      <c r="AD999"/>
      <c r="AE999"/>
      <c r="AF999"/>
      <c r="AG999"/>
      <c r="AH999"/>
    </row>
    <row r="1000" spans="1:34">
      <c r="A1000"/>
      <c r="J1000"/>
      <c r="AA1000"/>
      <c r="AB1000"/>
      <c r="AC1000"/>
      <c r="AD1000"/>
      <c r="AE1000"/>
      <c r="AF1000"/>
      <c r="AG1000"/>
      <c r="AH1000"/>
    </row>
    <row r="1001" spans="1:34">
      <c r="A1001"/>
      <c r="J1001"/>
      <c r="AA1001"/>
      <c r="AB1001"/>
      <c r="AC1001"/>
      <c r="AD1001"/>
      <c r="AE1001"/>
      <c r="AF1001"/>
      <c r="AG1001"/>
      <c r="AH1001"/>
    </row>
    <row r="1002" spans="1:34">
      <c r="A1002"/>
      <c r="J1002"/>
      <c r="AA1002"/>
      <c r="AB1002"/>
      <c r="AC1002"/>
      <c r="AD1002"/>
      <c r="AE1002"/>
      <c r="AF1002"/>
      <c r="AG1002"/>
      <c r="AH1002"/>
    </row>
    <row r="1003" spans="1:34">
      <c r="A1003"/>
      <c r="J1003"/>
      <c r="AA1003"/>
      <c r="AB1003"/>
      <c r="AC1003"/>
      <c r="AD1003"/>
      <c r="AE1003"/>
      <c r="AF1003"/>
      <c r="AG1003"/>
      <c r="AH1003"/>
    </row>
    <row r="1004" spans="1:34">
      <c r="A1004"/>
      <c r="J1004"/>
      <c r="AA1004"/>
      <c r="AB1004"/>
      <c r="AC1004"/>
      <c r="AD1004"/>
      <c r="AE1004"/>
      <c r="AF1004"/>
      <c r="AG1004"/>
      <c r="AH1004"/>
    </row>
    <row r="1005" spans="1:34">
      <c r="A1005"/>
      <c r="J1005"/>
      <c r="AA1005"/>
      <c r="AB1005"/>
      <c r="AC1005"/>
      <c r="AD1005"/>
      <c r="AE1005"/>
      <c r="AF1005"/>
      <c r="AG1005"/>
      <c r="AH1005"/>
    </row>
    <row r="1006" spans="1:34">
      <c r="A1006"/>
      <c r="J1006"/>
      <c r="AA1006"/>
      <c r="AB1006"/>
      <c r="AC1006"/>
      <c r="AD1006"/>
      <c r="AE1006"/>
      <c r="AF1006"/>
      <c r="AG1006"/>
      <c r="AH1006"/>
    </row>
    <row r="1007" spans="1:34">
      <c r="A1007"/>
      <c r="J1007"/>
      <c r="AA1007"/>
      <c r="AB1007"/>
      <c r="AC1007"/>
      <c r="AD1007"/>
      <c r="AE1007"/>
      <c r="AF1007"/>
      <c r="AG1007"/>
      <c r="AH1007"/>
    </row>
    <row r="1008" spans="1:34">
      <c r="A1008"/>
      <c r="J1008"/>
      <c r="AA1008"/>
      <c r="AB1008"/>
      <c r="AC1008"/>
      <c r="AD1008"/>
      <c r="AE1008"/>
      <c r="AF1008"/>
      <c r="AG1008"/>
      <c r="AH1008"/>
    </row>
    <row r="1009" spans="1:34">
      <c r="A1009"/>
      <c r="J1009"/>
      <c r="AA1009"/>
      <c r="AB1009"/>
      <c r="AC1009"/>
      <c r="AD1009"/>
      <c r="AE1009"/>
      <c r="AF1009"/>
      <c r="AG1009"/>
      <c r="AH1009"/>
    </row>
    <row r="1010" spans="1:34">
      <c r="A1010"/>
      <c r="J1010"/>
      <c r="AA1010"/>
      <c r="AB1010"/>
      <c r="AC1010"/>
      <c r="AD1010"/>
      <c r="AE1010"/>
      <c r="AF1010"/>
      <c r="AG1010"/>
      <c r="AH1010"/>
    </row>
    <row r="1011" spans="1:34">
      <c r="A1011"/>
      <c r="J1011"/>
      <c r="AA1011"/>
      <c r="AB1011"/>
      <c r="AC1011"/>
      <c r="AD1011"/>
      <c r="AE1011"/>
      <c r="AF1011"/>
      <c r="AG1011"/>
      <c r="AH1011"/>
    </row>
    <row r="1012" spans="1:34">
      <c r="A1012"/>
      <c r="J1012"/>
      <c r="AA1012"/>
      <c r="AB1012"/>
      <c r="AC1012"/>
      <c r="AD1012"/>
      <c r="AE1012"/>
      <c r="AF1012"/>
      <c r="AG1012"/>
      <c r="AH1012"/>
    </row>
    <row r="1013" spans="1:34">
      <c r="A1013"/>
      <c r="J1013"/>
      <c r="AA1013"/>
      <c r="AB1013"/>
      <c r="AC1013"/>
      <c r="AD1013"/>
      <c r="AE1013"/>
      <c r="AF1013"/>
      <c r="AG1013"/>
      <c r="AH1013"/>
    </row>
    <row r="1014" spans="1:34">
      <c r="A1014"/>
      <c r="J1014"/>
      <c r="AA1014"/>
      <c r="AB1014"/>
      <c r="AC1014"/>
      <c r="AD1014"/>
      <c r="AE1014"/>
      <c r="AF1014"/>
      <c r="AG1014"/>
      <c r="AH1014"/>
    </row>
    <row r="1015" spans="1:34">
      <c r="A1015"/>
      <c r="J1015"/>
      <c r="AA1015"/>
      <c r="AB1015"/>
      <c r="AC1015"/>
      <c r="AD1015"/>
      <c r="AE1015"/>
      <c r="AF1015"/>
      <c r="AG1015"/>
      <c r="AH1015"/>
    </row>
    <row r="1016" spans="1:34">
      <c r="A1016"/>
      <c r="J1016"/>
      <c r="AA1016"/>
      <c r="AB1016"/>
      <c r="AC1016"/>
      <c r="AD1016"/>
      <c r="AE1016"/>
      <c r="AF1016"/>
      <c r="AG1016"/>
      <c r="AH1016"/>
    </row>
    <row r="1017" spans="1:34">
      <c r="A1017"/>
      <c r="J1017"/>
      <c r="AA1017"/>
      <c r="AB1017"/>
      <c r="AC1017"/>
      <c r="AD1017"/>
      <c r="AE1017"/>
      <c r="AF1017"/>
      <c r="AG1017"/>
      <c r="AH1017"/>
    </row>
    <row r="1018" spans="1:34">
      <c r="A1018"/>
      <c r="J1018"/>
      <c r="AA1018"/>
      <c r="AB1018"/>
      <c r="AC1018"/>
      <c r="AD1018"/>
      <c r="AE1018"/>
      <c r="AF1018"/>
      <c r="AG1018"/>
      <c r="AH1018"/>
    </row>
    <row r="1019" spans="1:34">
      <c r="A1019"/>
      <c r="J1019"/>
      <c r="AA1019"/>
      <c r="AB1019"/>
      <c r="AC1019"/>
      <c r="AD1019"/>
      <c r="AE1019"/>
      <c r="AF1019"/>
      <c r="AG1019"/>
      <c r="AH1019"/>
    </row>
    <row r="1020" spans="1:34">
      <c r="A1020"/>
      <c r="J1020"/>
      <c r="AA1020"/>
      <c r="AB1020"/>
      <c r="AC1020"/>
      <c r="AD1020"/>
      <c r="AE1020"/>
      <c r="AF1020"/>
      <c r="AG1020"/>
      <c r="AH1020"/>
    </row>
    <row r="1021" spans="1:34">
      <c r="A1021"/>
      <c r="J1021"/>
      <c r="AA1021"/>
      <c r="AB1021"/>
      <c r="AC1021"/>
      <c r="AD1021"/>
      <c r="AE1021"/>
      <c r="AF1021"/>
      <c r="AG1021"/>
      <c r="AH1021"/>
    </row>
    <row r="1022" spans="1:34">
      <c r="A1022"/>
      <c r="J1022"/>
      <c r="AA1022"/>
      <c r="AB1022"/>
      <c r="AC1022"/>
      <c r="AD1022"/>
      <c r="AE1022"/>
      <c r="AF1022"/>
      <c r="AG1022"/>
      <c r="AH1022"/>
    </row>
    <row r="1023" spans="1:34">
      <c r="A1023"/>
      <c r="J1023"/>
      <c r="AA1023"/>
      <c r="AB1023"/>
      <c r="AC1023"/>
      <c r="AD1023"/>
      <c r="AE1023"/>
      <c r="AF1023"/>
      <c r="AG1023"/>
      <c r="AH1023"/>
    </row>
    <row r="1024" spans="1:34">
      <c r="A1024"/>
      <c r="J1024"/>
      <c r="AA1024"/>
      <c r="AB1024"/>
      <c r="AC1024"/>
      <c r="AD1024"/>
      <c r="AE1024"/>
      <c r="AF1024"/>
      <c r="AG1024"/>
      <c r="AH1024"/>
    </row>
    <row r="1025" spans="1:34">
      <c r="A1025"/>
      <c r="J1025"/>
      <c r="AA1025"/>
      <c r="AB1025"/>
      <c r="AC1025"/>
      <c r="AD1025"/>
      <c r="AE1025"/>
      <c r="AF1025"/>
      <c r="AG1025"/>
      <c r="AH1025"/>
    </row>
    <row r="1026" spans="1:34">
      <c r="A1026"/>
      <c r="J1026"/>
      <c r="AA1026"/>
      <c r="AB1026"/>
      <c r="AC1026"/>
      <c r="AD1026"/>
      <c r="AE1026"/>
      <c r="AF1026"/>
      <c r="AG1026"/>
      <c r="AH1026"/>
    </row>
    <row r="1027" spans="1:34">
      <c r="A1027"/>
      <c r="J1027"/>
      <c r="AA1027"/>
      <c r="AB1027"/>
      <c r="AC1027"/>
      <c r="AD1027"/>
      <c r="AE1027"/>
      <c r="AF1027"/>
      <c r="AG1027"/>
      <c r="AH1027"/>
    </row>
    <row r="1028" spans="1:34">
      <c r="A1028"/>
      <c r="J1028"/>
      <c r="AA1028"/>
      <c r="AB1028"/>
      <c r="AC1028"/>
      <c r="AD1028"/>
      <c r="AE1028"/>
      <c r="AF1028"/>
      <c r="AG1028"/>
      <c r="AH1028"/>
    </row>
    <row r="1029" spans="1:34">
      <c r="A1029"/>
      <c r="J1029"/>
      <c r="AA1029"/>
      <c r="AB1029"/>
      <c r="AC1029"/>
      <c r="AD1029"/>
      <c r="AE1029"/>
      <c r="AF1029"/>
      <c r="AG1029"/>
      <c r="AH1029"/>
    </row>
    <row r="1030" spans="1:34">
      <c r="A1030"/>
      <c r="J1030"/>
      <c r="AA1030"/>
      <c r="AB1030"/>
      <c r="AC1030"/>
      <c r="AD1030"/>
      <c r="AE1030"/>
      <c r="AF1030"/>
      <c r="AG1030"/>
      <c r="AH1030"/>
    </row>
    <row r="1031" spans="1:34">
      <c r="A1031"/>
      <c r="J1031"/>
      <c r="AA1031"/>
      <c r="AB1031"/>
      <c r="AC1031"/>
      <c r="AD1031"/>
      <c r="AE1031"/>
      <c r="AF1031"/>
      <c r="AG1031"/>
      <c r="AH1031"/>
    </row>
    <row r="1032" spans="1:34">
      <c r="A1032"/>
      <c r="J1032"/>
      <c r="AA1032"/>
      <c r="AB1032"/>
      <c r="AC1032"/>
      <c r="AD1032"/>
      <c r="AE1032"/>
      <c r="AF1032"/>
      <c r="AG1032"/>
      <c r="AH1032"/>
    </row>
    <row r="1033" spans="1:34">
      <c r="A1033"/>
      <c r="J1033"/>
      <c r="AA1033"/>
      <c r="AB1033"/>
      <c r="AC1033"/>
      <c r="AD1033"/>
      <c r="AE1033"/>
      <c r="AF1033"/>
      <c r="AG1033"/>
      <c r="AH1033"/>
    </row>
    <row r="1034" spans="1:34">
      <c r="A1034"/>
      <c r="J1034"/>
      <c r="AA1034"/>
      <c r="AB1034"/>
      <c r="AC1034"/>
      <c r="AD1034"/>
      <c r="AE1034"/>
      <c r="AF1034"/>
      <c r="AG1034"/>
      <c r="AH1034"/>
    </row>
    <row r="1035" spans="1:34">
      <c r="A1035"/>
      <c r="J1035"/>
      <c r="AA1035"/>
      <c r="AB1035"/>
      <c r="AC1035"/>
      <c r="AD1035"/>
      <c r="AE1035"/>
      <c r="AF1035"/>
      <c r="AG1035"/>
      <c r="AH1035"/>
    </row>
    <row r="1036" spans="1:34">
      <c r="A1036"/>
      <c r="J1036"/>
      <c r="AA1036"/>
      <c r="AB1036"/>
      <c r="AC1036"/>
      <c r="AD1036"/>
      <c r="AE1036"/>
      <c r="AF1036"/>
      <c r="AG1036"/>
      <c r="AH1036"/>
    </row>
    <row r="1037" spans="1:34">
      <c r="A1037"/>
      <c r="J1037"/>
      <c r="AA1037"/>
      <c r="AB1037"/>
      <c r="AC1037"/>
      <c r="AD1037"/>
      <c r="AE1037"/>
      <c r="AF1037"/>
      <c r="AG1037"/>
      <c r="AH1037"/>
    </row>
    <row r="1038" spans="1:34">
      <c r="A1038"/>
      <c r="J1038"/>
      <c r="AA1038"/>
      <c r="AB1038"/>
      <c r="AC1038"/>
      <c r="AD1038"/>
      <c r="AE1038"/>
      <c r="AF1038"/>
      <c r="AG1038"/>
      <c r="AH1038"/>
    </row>
    <row r="1039" spans="1:34">
      <c r="A1039"/>
      <c r="J1039"/>
      <c r="AA1039"/>
      <c r="AB1039"/>
      <c r="AC1039"/>
      <c r="AD1039"/>
      <c r="AE1039"/>
      <c r="AF1039"/>
      <c r="AG1039"/>
      <c r="AH1039"/>
    </row>
    <row r="1040" spans="1:34">
      <c r="A1040"/>
      <c r="J1040"/>
      <c r="AA1040"/>
      <c r="AB1040"/>
      <c r="AC1040"/>
      <c r="AD1040"/>
      <c r="AE1040"/>
      <c r="AF1040"/>
      <c r="AG1040"/>
      <c r="AH1040"/>
    </row>
    <row r="1041" spans="1:34">
      <c r="A1041"/>
      <c r="J1041"/>
      <c r="AA1041"/>
      <c r="AB1041"/>
      <c r="AC1041"/>
      <c r="AD1041"/>
      <c r="AE1041"/>
      <c r="AF1041"/>
      <c r="AG1041"/>
      <c r="AH1041"/>
    </row>
    <row r="1042" spans="1:34">
      <c r="A1042"/>
      <c r="J1042"/>
      <c r="AA1042"/>
      <c r="AB1042"/>
      <c r="AC1042"/>
      <c r="AD1042"/>
      <c r="AE1042"/>
      <c r="AF1042"/>
      <c r="AG1042"/>
      <c r="AH1042"/>
    </row>
    <row r="1043" spans="1:34">
      <c r="A1043"/>
      <c r="J1043"/>
      <c r="AA1043"/>
      <c r="AB1043"/>
      <c r="AC1043"/>
      <c r="AD1043"/>
      <c r="AE1043"/>
      <c r="AF1043"/>
      <c r="AG1043"/>
      <c r="AH1043"/>
    </row>
    <row r="1044" spans="1:34">
      <c r="A1044"/>
      <c r="J1044"/>
      <c r="AA1044"/>
      <c r="AB1044"/>
      <c r="AC1044"/>
      <c r="AD1044"/>
      <c r="AE1044"/>
      <c r="AF1044"/>
      <c r="AG1044"/>
      <c r="AH1044"/>
    </row>
    <row r="1045" spans="1:34">
      <c r="A1045"/>
      <c r="J1045"/>
      <c r="AA1045"/>
      <c r="AB1045"/>
      <c r="AC1045"/>
      <c r="AD1045"/>
      <c r="AE1045"/>
      <c r="AF1045"/>
      <c r="AG1045"/>
      <c r="AH1045"/>
    </row>
    <row r="1046" spans="1:34">
      <c r="A1046"/>
      <c r="J1046"/>
      <c r="AA1046"/>
      <c r="AB1046"/>
      <c r="AC1046"/>
      <c r="AD1046"/>
      <c r="AE1046"/>
      <c r="AF1046"/>
      <c r="AG1046"/>
      <c r="AH1046"/>
    </row>
    <row r="1047" spans="1:34">
      <c r="A1047"/>
      <c r="J1047"/>
      <c r="AA1047"/>
      <c r="AB1047"/>
      <c r="AC1047"/>
      <c r="AD1047"/>
      <c r="AE1047"/>
      <c r="AF1047"/>
      <c r="AG1047"/>
      <c r="AH1047"/>
    </row>
    <row r="1048" spans="1:34">
      <c r="A1048"/>
      <c r="J1048"/>
      <c r="AA1048"/>
      <c r="AB1048"/>
      <c r="AC1048"/>
      <c r="AD1048"/>
      <c r="AE1048"/>
      <c r="AF1048"/>
      <c r="AG1048"/>
      <c r="AH1048"/>
    </row>
    <row r="1049" spans="1:34">
      <c r="A1049"/>
      <c r="J1049"/>
      <c r="AA1049"/>
      <c r="AB1049"/>
      <c r="AC1049"/>
      <c r="AD1049"/>
      <c r="AE1049"/>
      <c r="AF1049"/>
      <c r="AG1049"/>
      <c r="AH1049"/>
    </row>
    <row r="1050" spans="1:34">
      <c r="A1050"/>
      <c r="J1050"/>
      <c r="AA1050"/>
      <c r="AB1050"/>
      <c r="AC1050"/>
      <c r="AD1050"/>
      <c r="AE1050"/>
      <c r="AF1050"/>
      <c r="AG1050"/>
      <c r="AH1050"/>
    </row>
    <row r="1051" spans="1:34">
      <c r="A1051"/>
      <c r="J1051"/>
      <c r="AA1051"/>
      <c r="AB1051"/>
      <c r="AC1051"/>
      <c r="AD1051"/>
      <c r="AE1051"/>
      <c r="AF1051"/>
      <c r="AG1051"/>
      <c r="AH1051"/>
    </row>
    <row r="1052" spans="1:34">
      <c r="A1052"/>
      <c r="J1052"/>
      <c r="AA1052"/>
      <c r="AB1052"/>
      <c r="AC1052"/>
      <c r="AD1052"/>
      <c r="AE1052"/>
      <c r="AF1052"/>
      <c r="AG1052"/>
      <c r="AH1052"/>
    </row>
    <row r="1053" spans="1:34">
      <c r="A1053"/>
      <c r="J1053"/>
      <c r="AA1053"/>
      <c r="AB1053"/>
      <c r="AC1053"/>
      <c r="AD1053"/>
      <c r="AE1053"/>
      <c r="AF1053"/>
      <c r="AG1053"/>
      <c r="AH1053"/>
    </row>
    <row r="1054" spans="1:34">
      <c r="A1054"/>
      <c r="J1054"/>
      <c r="AA1054"/>
      <c r="AB1054"/>
      <c r="AC1054"/>
      <c r="AD1054"/>
      <c r="AE1054"/>
      <c r="AF1054"/>
      <c r="AG1054"/>
      <c r="AH1054"/>
    </row>
    <row r="1055" spans="1:34">
      <c r="A1055"/>
      <c r="J1055"/>
      <c r="AA1055"/>
      <c r="AB1055"/>
      <c r="AC1055"/>
      <c r="AD1055"/>
      <c r="AE1055"/>
      <c r="AF1055"/>
      <c r="AG1055"/>
      <c r="AH1055"/>
    </row>
    <row r="1056" spans="1:34">
      <c r="A1056"/>
      <c r="J1056"/>
      <c r="AA1056"/>
      <c r="AB1056"/>
      <c r="AC1056"/>
      <c r="AD1056"/>
      <c r="AE1056"/>
      <c r="AF1056"/>
      <c r="AG1056"/>
      <c r="AH1056"/>
    </row>
    <row r="1057" spans="1:34">
      <c r="A1057"/>
      <c r="J1057"/>
      <c r="AA1057"/>
      <c r="AB1057"/>
      <c r="AC1057"/>
      <c r="AD1057"/>
      <c r="AE1057"/>
      <c r="AF1057"/>
      <c r="AG1057"/>
      <c r="AH1057"/>
    </row>
    <row r="1058" spans="1:34">
      <c r="A1058"/>
      <c r="J1058"/>
      <c r="AA1058"/>
      <c r="AB1058"/>
      <c r="AC1058"/>
      <c r="AD1058"/>
      <c r="AE1058"/>
      <c r="AF1058"/>
      <c r="AG1058"/>
      <c r="AH1058"/>
    </row>
    <row r="1059" spans="1:34">
      <c r="A1059"/>
      <c r="J1059"/>
      <c r="AA1059"/>
      <c r="AB1059"/>
      <c r="AC1059"/>
      <c r="AD1059"/>
      <c r="AE1059"/>
      <c r="AF1059"/>
      <c r="AG1059"/>
      <c r="AH1059"/>
    </row>
    <row r="1060" spans="1:34">
      <c r="A1060"/>
      <c r="J1060"/>
      <c r="AA1060"/>
      <c r="AB1060"/>
      <c r="AC1060"/>
      <c r="AD1060"/>
      <c r="AE1060"/>
      <c r="AF1060"/>
      <c r="AG1060"/>
      <c r="AH1060"/>
    </row>
    <row r="1061" spans="1:34">
      <c r="A1061"/>
      <c r="J1061"/>
      <c r="AA1061"/>
      <c r="AB1061"/>
      <c r="AC1061"/>
      <c r="AD1061"/>
      <c r="AE1061"/>
      <c r="AF1061"/>
      <c r="AG1061"/>
      <c r="AH1061"/>
    </row>
    <row r="1062" spans="1:34">
      <c r="A1062"/>
      <c r="J1062"/>
      <c r="AA1062"/>
      <c r="AB1062"/>
      <c r="AC1062"/>
      <c r="AD1062"/>
      <c r="AE1062"/>
      <c r="AF1062"/>
      <c r="AG1062"/>
      <c r="AH1062"/>
    </row>
    <row r="1063" spans="1:34">
      <c r="A1063"/>
      <c r="J1063"/>
      <c r="AA1063"/>
      <c r="AB1063"/>
      <c r="AC1063"/>
      <c r="AD1063"/>
      <c r="AE1063"/>
      <c r="AF1063"/>
      <c r="AG1063"/>
      <c r="AH1063"/>
    </row>
    <row r="1064" spans="1:34">
      <c r="A1064"/>
      <c r="J1064"/>
      <c r="AA1064"/>
      <c r="AB1064"/>
      <c r="AC1064"/>
      <c r="AD1064"/>
      <c r="AE1064"/>
      <c r="AF1064"/>
      <c r="AG1064"/>
      <c r="AH1064"/>
    </row>
    <row r="1065" spans="1:34">
      <c r="A1065"/>
      <c r="J1065"/>
      <c r="AA1065"/>
      <c r="AB1065"/>
      <c r="AC1065"/>
      <c r="AD1065"/>
      <c r="AE1065"/>
      <c r="AF1065"/>
      <c r="AG1065"/>
      <c r="AH1065"/>
    </row>
    <row r="1066" spans="1:34">
      <c r="A1066"/>
      <c r="J1066"/>
      <c r="AA1066"/>
      <c r="AB1066"/>
      <c r="AC1066"/>
      <c r="AD1066"/>
      <c r="AE1066"/>
      <c r="AF1066"/>
      <c r="AG1066"/>
      <c r="AH1066"/>
    </row>
    <row r="1067" spans="1:34">
      <c r="A1067"/>
      <c r="J1067"/>
      <c r="AA1067"/>
      <c r="AB1067"/>
      <c r="AC1067"/>
      <c r="AD1067"/>
      <c r="AE1067"/>
      <c r="AF1067"/>
      <c r="AG1067"/>
      <c r="AH1067"/>
    </row>
    <row r="1068" spans="1:34">
      <c r="A1068"/>
      <c r="J1068"/>
      <c r="AA1068"/>
      <c r="AB1068"/>
      <c r="AC1068"/>
      <c r="AD1068"/>
      <c r="AE1068"/>
      <c r="AF1068"/>
      <c r="AG1068"/>
      <c r="AH1068"/>
    </row>
    <row r="1069" spans="1:34">
      <c r="A1069"/>
      <c r="J1069"/>
      <c r="AA1069"/>
      <c r="AB1069"/>
      <c r="AC1069"/>
      <c r="AD1069"/>
      <c r="AE1069"/>
      <c r="AF1069"/>
      <c r="AG1069"/>
      <c r="AH1069"/>
    </row>
    <row r="1070" spans="1:34">
      <c r="A1070"/>
      <c r="J1070"/>
      <c r="AA1070"/>
      <c r="AB1070"/>
      <c r="AC1070"/>
      <c r="AD1070"/>
      <c r="AE1070"/>
      <c r="AF1070"/>
      <c r="AG1070"/>
      <c r="AH1070"/>
    </row>
    <row r="1071" spans="1:34">
      <c r="A1071"/>
      <c r="J1071"/>
      <c r="AA1071"/>
      <c r="AB1071"/>
      <c r="AC1071"/>
      <c r="AD1071"/>
      <c r="AE1071"/>
      <c r="AF1071"/>
      <c r="AG1071"/>
      <c r="AH1071"/>
    </row>
    <row r="1072" spans="1:34">
      <c r="A1072"/>
      <c r="J1072"/>
      <c r="AA1072"/>
      <c r="AB1072"/>
      <c r="AC1072"/>
      <c r="AD1072"/>
      <c r="AE1072"/>
      <c r="AF1072"/>
      <c r="AG1072"/>
      <c r="AH1072"/>
    </row>
    <row r="1073" spans="1:34">
      <c r="A1073"/>
      <c r="J1073"/>
      <c r="AA1073"/>
      <c r="AB1073"/>
      <c r="AC1073"/>
      <c r="AD1073"/>
      <c r="AE1073"/>
      <c r="AF1073"/>
      <c r="AG1073"/>
      <c r="AH1073"/>
    </row>
    <row r="1074" spans="1:34">
      <c r="A1074"/>
      <c r="J1074"/>
      <c r="AA1074"/>
      <c r="AB1074"/>
      <c r="AC1074"/>
      <c r="AD1074"/>
      <c r="AE1074"/>
      <c r="AF1074"/>
      <c r="AG1074"/>
      <c r="AH1074"/>
    </row>
    <row r="1075" spans="1:34">
      <c r="A1075"/>
      <c r="J1075"/>
      <c r="AA1075"/>
      <c r="AB1075"/>
      <c r="AC1075"/>
      <c r="AD1075"/>
      <c r="AE1075"/>
      <c r="AF1075"/>
      <c r="AG1075"/>
      <c r="AH1075"/>
    </row>
    <row r="1076" spans="1:34">
      <c r="A1076"/>
      <c r="J1076"/>
      <c r="AA1076"/>
      <c r="AB1076"/>
      <c r="AC1076"/>
      <c r="AD1076"/>
      <c r="AE1076"/>
      <c r="AF1076"/>
      <c r="AG1076"/>
      <c r="AH1076"/>
    </row>
    <row r="1077" spans="1:34">
      <c r="A1077"/>
      <c r="J1077"/>
      <c r="AA1077"/>
      <c r="AB1077"/>
      <c r="AC1077"/>
      <c r="AD1077"/>
      <c r="AE1077"/>
      <c r="AF1077"/>
      <c r="AG1077"/>
      <c r="AH1077"/>
    </row>
    <row r="1078" spans="1:34">
      <c r="A1078"/>
      <c r="J1078"/>
      <c r="AA1078"/>
      <c r="AB1078"/>
      <c r="AC1078"/>
      <c r="AD1078"/>
      <c r="AE1078"/>
      <c r="AF1078"/>
      <c r="AG1078"/>
      <c r="AH1078"/>
    </row>
    <row r="1079" spans="1:34">
      <c r="A1079"/>
      <c r="J1079"/>
      <c r="AA1079"/>
      <c r="AB1079"/>
      <c r="AC1079"/>
      <c r="AD1079"/>
      <c r="AE1079"/>
      <c r="AF1079"/>
      <c r="AG1079"/>
      <c r="AH1079"/>
    </row>
    <row r="1080" spans="1:34">
      <c r="A1080"/>
      <c r="J1080"/>
      <c r="AA1080"/>
      <c r="AB1080"/>
      <c r="AC1080"/>
      <c r="AD1080"/>
      <c r="AE1080"/>
      <c r="AF1080"/>
      <c r="AG1080"/>
      <c r="AH1080"/>
    </row>
    <row r="1081" spans="1:34">
      <c r="A1081"/>
      <c r="J1081"/>
      <c r="AA1081"/>
      <c r="AB1081"/>
      <c r="AC1081"/>
      <c r="AD1081"/>
      <c r="AE1081"/>
      <c r="AF1081"/>
      <c r="AG1081"/>
      <c r="AH1081"/>
    </row>
    <row r="1082" spans="1:34">
      <c r="A1082"/>
      <c r="J1082"/>
      <c r="AA1082"/>
      <c r="AB1082"/>
      <c r="AC1082"/>
      <c r="AD1082"/>
      <c r="AE1082"/>
      <c r="AF1082"/>
      <c r="AG1082"/>
      <c r="AH1082"/>
    </row>
    <row r="1083" spans="1:34">
      <c r="A1083"/>
      <c r="J1083"/>
      <c r="AA1083"/>
      <c r="AB1083"/>
      <c r="AC1083"/>
      <c r="AD1083"/>
      <c r="AE1083"/>
      <c r="AF1083"/>
      <c r="AG1083"/>
      <c r="AH1083"/>
    </row>
    <row r="1084" spans="1:34">
      <c r="A1084"/>
      <c r="J1084"/>
      <c r="AA1084"/>
      <c r="AB1084"/>
      <c r="AC1084"/>
      <c r="AD1084"/>
      <c r="AE1084"/>
      <c r="AF1084"/>
      <c r="AG1084"/>
      <c r="AH1084"/>
    </row>
    <row r="1085" spans="1:34">
      <c r="A1085"/>
      <c r="J1085"/>
      <c r="AA1085"/>
      <c r="AB1085"/>
      <c r="AC1085"/>
      <c r="AD1085"/>
      <c r="AE1085"/>
      <c r="AF1085"/>
      <c r="AG1085"/>
      <c r="AH1085"/>
    </row>
    <row r="1086" spans="1:34">
      <c r="A1086"/>
      <c r="J1086"/>
      <c r="AA1086"/>
      <c r="AB1086"/>
      <c r="AC1086"/>
      <c r="AD1086"/>
      <c r="AE1086"/>
      <c r="AF1086"/>
      <c r="AG1086"/>
      <c r="AH1086"/>
    </row>
    <row r="1087" spans="1:34">
      <c r="A1087"/>
      <c r="J1087"/>
      <c r="AA1087"/>
      <c r="AB1087"/>
      <c r="AC1087"/>
      <c r="AD1087"/>
      <c r="AE1087"/>
      <c r="AF1087"/>
      <c r="AG1087"/>
      <c r="AH1087"/>
    </row>
    <row r="1088" spans="1:34">
      <c r="A1088"/>
      <c r="J1088"/>
      <c r="AA1088"/>
      <c r="AB1088"/>
      <c r="AC1088"/>
      <c r="AD1088"/>
      <c r="AE1088"/>
      <c r="AF1088"/>
      <c r="AG1088"/>
      <c r="AH1088"/>
    </row>
    <row r="1089" spans="1:34">
      <c r="A1089"/>
      <c r="J1089"/>
      <c r="AA1089"/>
      <c r="AB1089"/>
      <c r="AC1089"/>
      <c r="AD1089"/>
      <c r="AE1089"/>
      <c r="AF1089"/>
      <c r="AG1089"/>
      <c r="AH1089"/>
    </row>
    <row r="1090" spans="1:34">
      <c r="A1090"/>
      <c r="J1090"/>
      <c r="AA1090"/>
      <c r="AB1090"/>
      <c r="AC1090"/>
      <c r="AD1090"/>
      <c r="AE1090"/>
      <c r="AF1090"/>
      <c r="AG1090"/>
      <c r="AH1090"/>
    </row>
    <row r="1091" spans="1:34">
      <c r="A1091"/>
      <c r="J1091"/>
      <c r="AA1091"/>
      <c r="AB1091"/>
      <c r="AC1091"/>
      <c r="AD1091"/>
      <c r="AE1091"/>
      <c r="AF1091"/>
      <c r="AG1091"/>
      <c r="AH1091"/>
    </row>
    <row r="1092" spans="1:34">
      <c r="A1092"/>
      <c r="J1092"/>
      <c r="AA1092"/>
      <c r="AB1092"/>
      <c r="AC1092"/>
      <c r="AD1092"/>
      <c r="AE1092"/>
      <c r="AF1092"/>
      <c r="AG1092"/>
      <c r="AH1092"/>
    </row>
    <row r="1093" spans="1:34">
      <c r="A1093"/>
      <c r="J1093"/>
      <c r="AA1093"/>
      <c r="AB1093"/>
      <c r="AC1093"/>
      <c r="AD1093"/>
      <c r="AE1093"/>
      <c r="AF1093"/>
      <c r="AG1093"/>
      <c r="AH1093"/>
    </row>
    <row r="1094" spans="1:34">
      <c r="A1094"/>
      <c r="J1094"/>
      <c r="AA1094"/>
      <c r="AB1094"/>
      <c r="AC1094"/>
      <c r="AD1094"/>
      <c r="AE1094"/>
      <c r="AF1094"/>
      <c r="AG1094"/>
      <c r="AH1094"/>
    </row>
    <row r="1095" spans="1:34">
      <c r="A1095"/>
      <c r="J1095"/>
      <c r="AA1095"/>
      <c r="AB1095"/>
      <c r="AC1095"/>
      <c r="AD1095"/>
      <c r="AE1095"/>
      <c r="AF1095"/>
      <c r="AG1095"/>
      <c r="AH1095"/>
    </row>
    <row r="1096" spans="1:34">
      <c r="A1096"/>
      <c r="J1096"/>
      <c r="AA1096"/>
      <c r="AB1096"/>
      <c r="AC1096"/>
      <c r="AD1096"/>
      <c r="AE1096"/>
      <c r="AF1096"/>
      <c r="AG1096"/>
      <c r="AH1096"/>
    </row>
    <row r="1097" spans="1:34">
      <c r="A1097"/>
      <c r="J1097"/>
      <c r="AA1097"/>
      <c r="AB1097"/>
      <c r="AC1097"/>
      <c r="AD1097"/>
      <c r="AE1097"/>
      <c r="AF1097"/>
      <c r="AG1097"/>
      <c r="AH1097"/>
    </row>
    <row r="1098" spans="1:34">
      <c r="A1098"/>
      <c r="J1098"/>
      <c r="AA1098"/>
      <c r="AB1098"/>
      <c r="AC1098"/>
      <c r="AD1098"/>
      <c r="AE1098"/>
      <c r="AF1098"/>
      <c r="AG1098"/>
      <c r="AH1098"/>
    </row>
    <row r="1099" spans="1:34">
      <c r="A1099"/>
      <c r="J1099"/>
      <c r="AA1099"/>
      <c r="AB1099"/>
      <c r="AC1099"/>
      <c r="AD1099"/>
      <c r="AE1099"/>
      <c r="AF1099"/>
      <c r="AG1099"/>
      <c r="AH1099"/>
    </row>
    <row r="1100" spans="1:34">
      <c r="A1100"/>
      <c r="J1100"/>
      <c r="AA1100"/>
      <c r="AB1100"/>
      <c r="AC1100"/>
      <c r="AD1100"/>
      <c r="AE1100"/>
      <c r="AF1100"/>
      <c r="AG1100"/>
      <c r="AH1100"/>
    </row>
    <row r="1101" spans="1:34">
      <c r="A1101"/>
      <c r="J1101"/>
      <c r="AA1101"/>
      <c r="AB1101"/>
      <c r="AC1101"/>
      <c r="AD1101"/>
      <c r="AE1101"/>
      <c r="AF1101"/>
      <c r="AG1101"/>
      <c r="AH1101"/>
    </row>
    <row r="1102" spans="1:34">
      <c r="A1102"/>
      <c r="J1102"/>
      <c r="AA1102"/>
      <c r="AB1102"/>
      <c r="AC1102"/>
      <c r="AD1102"/>
      <c r="AE1102"/>
      <c r="AF1102"/>
      <c r="AG1102"/>
      <c r="AH1102"/>
    </row>
    <row r="1103" spans="1:34">
      <c r="A1103"/>
      <c r="J1103"/>
      <c r="AA1103"/>
      <c r="AB1103"/>
      <c r="AC1103"/>
      <c r="AD1103"/>
      <c r="AE1103"/>
      <c r="AF1103"/>
      <c r="AG1103"/>
      <c r="AH1103"/>
    </row>
    <row r="1104" spans="1:34">
      <c r="A1104"/>
      <c r="J1104"/>
      <c r="AA1104"/>
      <c r="AB1104"/>
      <c r="AC1104"/>
      <c r="AD1104"/>
      <c r="AE1104"/>
      <c r="AF1104"/>
      <c r="AG1104"/>
      <c r="AH1104"/>
    </row>
    <row r="1105" spans="1:34">
      <c r="A1105"/>
      <c r="J1105"/>
      <c r="AA1105"/>
      <c r="AB1105"/>
      <c r="AC1105"/>
      <c r="AD1105"/>
      <c r="AE1105"/>
      <c r="AF1105"/>
      <c r="AG1105"/>
      <c r="AH1105"/>
    </row>
    <row r="1106" spans="1:34">
      <c r="A1106"/>
      <c r="J1106"/>
      <c r="AA1106"/>
      <c r="AB1106"/>
      <c r="AC1106"/>
      <c r="AD1106"/>
      <c r="AE1106"/>
      <c r="AF1106"/>
      <c r="AG1106"/>
      <c r="AH1106"/>
    </row>
    <row r="1107" spans="1:34">
      <c r="A1107"/>
      <c r="J1107"/>
      <c r="AA1107"/>
      <c r="AB1107"/>
      <c r="AC1107"/>
      <c r="AD1107"/>
      <c r="AE1107"/>
      <c r="AF1107"/>
      <c r="AG1107"/>
      <c r="AH1107"/>
    </row>
    <row r="1108" spans="1:34">
      <c r="A1108"/>
      <c r="J1108"/>
      <c r="AA1108"/>
      <c r="AB1108"/>
      <c r="AC1108"/>
      <c r="AD1108"/>
      <c r="AE1108"/>
      <c r="AF1108"/>
      <c r="AG1108"/>
      <c r="AH1108"/>
    </row>
    <row r="1109" spans="1:34">
      <c r="A1109"/>
      <c r="J1109"/>
      <c r="AA1109"/>
      <c r="AB1109"/>
      <c r="AC1109"/>
      <c r="AD1109"/>
      <c r="AE1109"/>
      <c r="AF1109"/>
      <c r="AG1109"/>
      <c r="AH1109"/>
    </row>
    <row r="1110" spans="1:34">
      <c r="A1110"/>
      <c r="J1110"/>
      <c r="AA1110"/>
      <c r="AB1110"/>
      <c r="AC1110"/>
      <c r="AD1110"/>
      <c r="AE1110"/>
      <c r="AF1110"/>
      <c r="AG1110"/>
      <c r="AH1110"/>
    </row>
    <row r="1111" spans="1:34">
      <c r="A1111"/>
      <c r="J1111"/>
      <c r="AA1111"/>
      <c r="AB1111"/>
      <c r="AC1111"/>
      <c r="AD1111"/>
      <c r="AE1111"/>
      <c r="AF1111"/>
      <c r="AG1111"/>
      <c r="AH1111"/>
    </row>
    <row r="1112" spans="1:34">
      <c r="A1112"/>
      <c r="J1112"/>
      <c r="AA1112"/>
      <c r="AB1112"/>
      <c r="AC1112"/>
      <c r="AD1112"/>
      <c r="AE1112"/>
      <c r="AF1112"/>
      <c r="AG1112"/>
      <c r="AH1112"/>
    </row>
    <row r="1113" spans="1:34">
      <c r="A1113"/>
      <c r="J1113"/>
      <c r="AA1113"/>
      <c r="AB1113"/>
      <c r="AC1113"/>
      <c r="AD1113"/>
      <c r="AE1113"/>
      <c r="AF1113"/>
      <c r="AG1113"/>
      <c r="AH1113"/>
    </row>
    <row r="1114" spans="1:34">
      <c r="A1114"/>
      <c r="J1114"/>
      <c r="AA1114"/>
      <c r="AB1114"/>
      <c r="AC1114"/>
      <c r="AD1114"/>
      <c r="AE1114"/>
      <c r="AF1114"/>
      <c r="AG1114"/>
      <c r="AH1114"/>
    </row>
    <row r="1115" spans="1:34">
      <c r="A1115"/>
      <c r="J1115"/>
      <c r="AA1115"/>
      <c r="AB1115"/>
      <c r="AC1115"/>
      <c r="AD1115"/>
      <c r="AE1115"/>
      <c r="AF1115"/>
      <c r="AG1115"/>
      <c r="AH1115"/>
    </row>
    <row r="1116" spans="1:34">
      <c r="A1116"/>
      <c r="J1116"/>
      <c r="AA1116"/>
      <c r="AB1116"/>
      <c r="AC1116"/>
      <c r="AD1116"/>
      <c r="AE1116"/>
      <c r="AF1116"/>
      <c r="AG1116"/>
      <c r="AH1116"/>
    </row>
    <row r="1117" spans="1:34">
      <c r="A1117"/>
      <c r="J1117"/>
      <c r="AA1117"/>
      <c r="AB1117"/>
      <c r="AC1117"/>
      <c r="AD1117"/>
      <c r="AE1117"/>
      <c r="AF1117"/>
      <c r="AG1117"/>
      <c r="AH1117"/>
    </row>
    <row r="1118" spans="1:34">
      <c r="A1118"/>
      <c r="J1118"/>
      <c r="AA1118"/>
      <c r="AB1118"/>
      <c r="AC1118"/>
      <c r="AD1118"/>
      <c r="AE1118"/>
      <c r="AF1118"/>
      <c r="AG1118"/>
      <c r="AH1118"/>
    </row>
    <row r="1119" spans="1:34">
      <c r="A1119"/>
      <c r="J1119"/>
      <c r="AA1119"/>
      <c r="AB1119"/>
      <c r="AC1119"/>
      <c r="AD1119"/>
      <c r="AE1119"/>
      <c r="AF1119"/>
      <c r="AG1119"/>
      <c r="AH1119"/>
    </row>
    <row r="1120" spans="1:34">
      <c r="A1120"/>
      <c r="J1120"/>
      <c r="AA1120"/>
      <c r="AB1120"/>
      <c r="AC1120"/>
      <c r="AD1120"/>
      <c r="AE1120"/>
      <c r="AF1120"/>
      <c r="AG1120"/>
      <c r="AH1120"/>
    </row>
    <row r="1121" spans="1:34">
      <c r="A1121"/>
      <c r="J1121"/>
      <c r="AA1121"/>
      <c r="AB1121"/>
      <c r="AC1121"/>
      <c r="AD1121"/>
      <c r="AE1121"/>
      <c r="AF1121"/>
      <c r="AG1121"/>
      <c r="AH1121"/>
    </row>
    <row r="1122" spans="1:34">
      <c r="A1122"/>
      <c r="J1122"/>
      <c r="AA1122"/>
      <c r="AB1122"/>
      <c r="AC1122"/>
      <c r="AD1122"/>
      <c r="AE1122"/>
      <c r="AF1122"/>
      <c r="AG1122"/>
      <c r="AH1122"/>
    </row>
    <row r="1123" spans="1:34">
      <c r="A1123"/>
      <c r="J1123"/>
      <c r="AA1123"/>
      <c r="AB1123"/>
      <c r="AC1123"/>
      <c r="AD1123"/>
      <c r="AE1123"/>
      <c r="AF1123"/>
      <c r="AG1123"/>
      <c r="AH1123"/>
    </row>
    <row r="1124" spans="1:34">
      <c r="A1124"/>
      <c r="J1124"/>
      <c r="AA1124"/>
      <c r="AB1124"/>
      <c r="AC1124"/>
      <c r="AD1124"/>
      <c r="AE1124"/>
      <c r="AF1124"/>
      <c r="AG1124"/>
      <c r="AH1124"/>
    </row>
    <row r="1125" spans="1:34">
      <c r="A1125"/>
      <c r="J1125"/>
      <c r="AA1125"/>
      <c r="AB1125"/>
      <c r="AC1125"/>
      <c r="AD1125"/>
      <c r="AE1125"/>
      <c r="AF1125"/>
      <c r="AG1125"/>
      <c r="AH1125"/>
    </row>
    <row r="1126" spans="1:34">
      <c r="A1126"/>
      <c r="J1126"/>
      <c r="AA1126"/>
      <c r="AB1126"/>
      <c r="AC1126"/>
      <c r="AD1126"/>
      <c r="AE1126"/>
      <c r="AF1126"/>
      <c r="AG1126"/>
      <c r="AH1126"/>
    </row>
    <row r="1127" spans="1:34">
      <c r="A1127"/>
      <c r="J1127"/>
      <c r="AA1127"/>
      <c r="AB1127"/>
      <c r="AC1127"/>
      <c r="AD1127"/>
      <c r="AE1127"/>
      <c r="AF1127"/>
      <c r="AG1127"/>
      <c r="AH1127"/>
    </row>
    <row r="1128" spans="1:34">
      <c r="A1128"/>
      <c r="J1128"/>
      <c r="AA1128"/>
      <c r="AB1128"/>
      <c r="AC1128"/>
      <c r="AD1128"/>
      <c r="AE1128"/>
      <c r="AF1128"/>
      <c r="AG1128"/>
      <c r="AH1128"/>
    </row>
    <row r="1129" spans="1:34">
      <c r="A1129"/>
      <c r="J1129"/>
      <c r="AA1129"/>
      <c r="AB1129"/>
      <c r="AC1129"/>
      <c r="AD1129"/>
      <c r="AE1129"/>
      <c r="AF1129"/>
      <c r="AG1129"/>
      <c r="AH1129"/>
    </row>
    <row r="1130" spans="1:34">
      <c r="A1130"/>
      <c r="J1130"/>
      <c r="AA1130"/>
      <c r="AB1130"/>
      <c r="AC1130"/>
      <c r="AD1130"/>
      <c r="AE1130"/>
      <c r="AF1130"/>
      <c r="AG1130"/>
      <c r="AH1130"/>
    </row>
    <row r="1131" spans="1:34">
      <c r="A1131"/>
      <c r="J1131"/>
      <c r="AA1131"/>
      <c r="AB1131"/>
      <c r="AC1131"/>
      <c r="AD1131"/>
      <c r="AE1131"/>
      <c r="AF1131"/>
      <c r="AG1131"/>
      <c r="AH1131"/>
    </row>
    <row r="1132" spans="1:34">
      <c r="A1132"/>
      <c r="J1132"/>
      <c r="AA1132"/>
      <c r="AB1132"/>
      <c r="AC1132"/>
      <c r="AD1132"/>
      <c r="AE1132"/>
      <c r="AF1132"/>
      <c r="AG1132"/>
      <c r="AH1132"/>
    </row>
    <row r="1133" spans="1:34">
      <c r="A1133"/>
      <c r="J1133"/>
      <c r="AA1133"/>
      <c r="AB1133"/>
      <c r="AC1133"/>
      <c r="AD1133"/>
      <c r="AE1133"/>
      <c r="AF1133"/>
      <c r="AG1133"/>
      <c r="AH1133"/>
    </row>
    <row r="1134" spans="1:34">
      <c r="A1134"/>
      <c r="J1134"/>
      <c r="AA1134"/>
      <c r="AB1134"/>
      <c r="AC1134"/>
      <c r="AD1134"/>
      <c r="AE1134"/>
      <c r="AF1134"/>
      <c r="AG1134"/>
      <c r="AH1134"/>
    </row>
    <row r="1135" spans="1:34">
      <c r="A1135"/>
      <c r="J1135"/>
      <c r="AA1135"/>
      <c r="AB1135"/>
      <c r="AC1135"/>
      <c r="AD1135"/>
      <c r="AE1135"/>
      <c r="AF1135"/>
      <c r="AG1135"/>
      <c r="AH1135"/>
    </row>
    <row r="1136" spans="1:34">
      <c r="A1136"/>
      <c r="J1136"/>
      <c r="AA1136"/>
      <c r="AB1136"/>
      <c r="AC1136"/>
      <c r="AD1136"/>
      <c r="AE1136"/>
      <c r="AF1136"/>
      <c r="AG1136"/>
      <c r="AH1136"/>
    </row>
    <row r="1137" spans="1:34">
      <c r="A1137"/>
      <c r="J1137"/>
      <c r="AA1137"/>
      <c r="AB1137"/>
      <c r="AC1137"/>
      <c r="AD1137"/>
      <c r="AE1137"/>
      <c r="AF1137"/>
      <c r="AG1137"/>
      <c r="AH1137"/>
    </row>
    <row r="1138" spans="1:34">
      <c r="A1138"/>
      <c r="J1138"/>
      <c r="AA1138"/>
      <c r="AB1138"/>
      <c r="AC1138"/>
      <c r="AD1138"/>
      <c r="AE1138"/>
      <c r="AF1138"/>
      <c r="AG1138"/>
      <c r="AH1138"/>
    </row>
    <row r="1139" spans="1:34">
      <c r="A1139"/>
      <c r="J1139"/>
      <c r="AA1139"/>
      <c r="AB1139"/>
      <c r="AC1139"/>
      <c r="AD1139"/>
      <c r="AE1139"/>
      <c r="AF1139"/>
      <c r="AG1139"/>
      <c r="AH1139"/>
    </row>
    <row r="1140" spans="1:34">
      <c r="A1140"/>
      <c r="J1140"/>
      <c r="AA1140"/>
      <c r="AB1140"/>
      <c r="AC1140"/>
      <c r="AD1140"/>
      <c r="AE1140"/>
      <c r="AF1140"/>
      <c r="AG1140"/>
      <c r="AH1140"/>
    </row>
    <row r="1141" spans="1:34">
      <c r="A1141"/>
      <c r="J1141"/>
      <c r="AA1141"/>
      <c r="AB1141"/>
      <c r="AC1141"/>
      <c r="AD1141"/>
      <c r="AE1141"/>
      <c r="AF1141"/>
      <c r="AG1141"/>
      <c r="AH1141"/>
    </row>
    <row r="1142" spans="1:34">
      <c r="A1142"/>
      <c r="J1142"/>
      <c r="AA1142"/>
      <c r="AB1142"/>
      <c r="AC1142"/>
      <c r="AD1142"/>
      <c r="AE1142"/>
      <c r="AF1142"/>
      <c r="AG1142"/>
      <c r="AH1142"/>
    </row>
    <row r="1143" spans="1:34">
      <c r="A1143"/>
      <c r="J1143"/>
      <c r="AA1143"/>
      <c r="AB1143"/>
      <c r="AC1143"/>
      <c r="AD1143"/>
      <c r="AE1143"/>
      <c r="AF1143"/>
      <c r="AG1143"/>
      <c r="AH1143"/>
    </row>
    <row r="1144" spans="1:34">
      <c r="A1144"/>
      <c r="J1144"/>
      <c r="AA1144"/>
      <c r="AB1144"/>
      <c r="AC1144"/>
      <c r="AD1144"/>
      <c r="AE1144"/>
      <c r="AF1144"/>
      <c r="AG1144"/>
      <c r="AH1144"/>
    </row>
    <row r="1145" spans="1:34">
      <c r="A1145"/>
      <c r="J1145"/>
      <c r="AA1145"/>
      <c r="AB1145"/>
      <c r="AC1145"/>
      <c r="AD1145"/>
      <c r="AE1145"/>
      <c r="AF1145"/>
      <c r="AG1145"/>
      <c r="AH1145"/>
    </row>
    <row r="1146" spans="1:34">
      <c r="A1146"/>
      <c r="J1146"/>
      <c r="AA1146"/>
      <c r="AB1146"/>
      <c r="AC1146"/>
      <c r="AD1146"/>
      <c r="AE1146"/>
      <c r="AF1146"/>
      <c r="AG1146"/>
      <c r="AH1146"/>
    </row>
    <row r="1147" spans="1:34">
      <c r="A1147"/>
      <c r="J1147"/>
      <c r="AA1147"/>
      <c r="AB1147"/>
      <c r="AC1147"/>
      <c r="AD1147"/>
      <c r="AE1147"/>
      <c r="AF1147"/>
      <c r="AG1147"/>
      <c r="AH1147"/>
    </row>
    <row r="1148" spans="1:34">
      <c r="A1148"/>
      <c r="J1148"/>
      <c r="AA1148"/>
      <c r="AB1148"/>
      <c r="AC1148"/>
      <c r="AD1148"/>
      <c r="AE1148"/>
      <c r="AF1148"/>
      <c r="AG1148"/>
      <c r="AH1148"/>
    </row>
    <row r="1149" spans="1:34">
      <c r="A1149"/>
      <c r="J1149"/>
      <c r="AA1149"/>
      <c r="AB1149"/>
      <c r="AC1149"/>
      <c r="AD1149"/>
      <c r="AE1149"/>
      <c r="AF1149"/>
      <c r="AG1149"/>
      <c r="AH1149"/>
    </row>
    <row r="1150" spans="1:34">
      <c r="A1150"/>
      <c r="J1150"/>
      <c r="AA1150"/>
      <c r="AB1150"/>
      <c r="AC1150"/>
      <c r="AD1150"/>
      <c r="AE1150"/>
      <c r="AF1150"/>
      <c r="AG1150"/>
      <c r="AH1150"/>
    </row>
    <row r="1151" spans="1:34">
      <c r="A1151"/>
      <c r="J1151"/>
      <c r="AA1151"/>
      <c r="AB1151"/>
      <c r="AC1151"/>
      <c r="AD1151"/>
      <c r="AE1151"/>
      <c r="AF1151"/>
      <c r="AG1151"/>
      <c r="AH1151"/>
    </row>
    <row r="1152" spans="1:34">
      <c r="A1152"/>
      <c r="J1152"/>
      <c r="AA1152"/>
      <c r="AB1152"/>
      <c r="AC1152"/>
      <c r="AD1152"/>
      <c r="AE1152"/>
      <c r="AF1152"/>
      <c r="AG1152"/>
      <c r="AH1152"/>
    </row>
    <row r="1153" spans="1:34">
      <c r="A1153"/>
      <c r="J1153"/>
      <c r="AA1153"/>
      <c r="AB1153"/>
      <c r="AC1153"/>
      <c r="AD1153"/>
      <c r="AE1153"/>
      <c r="AF1153"/>
      <c r="AG1153"/>
      <c r="AH1153"/>
    </row>
    <row r="1154" spans="1:34">
      <c r="A1154"/>
      <c r="J1154"/>
      <c r="AA1154"/>
      <c r="AB1154"/>
      <c r="AC1154"/>
      <c r="AD1154"/>
      <c r="AE1154"/>
      <c r="AF1154"/>
      <c r="AG1154"/>
      <c r="AH1154"/>
    </row>
    <row r="1155" spans="1:34">
      <c r="A1155"/>
      <c r="J1155"/>
      <c r="AA1155"/>
      <c r="AB1155"/>
      <c r="AC1155"/>
      <c r="AD1155"/>
      <c r="AE1155"/>
      <c r="AF1155"/>
      <c r="AG1155"/>
      <c r="AH1155"/>
    </row>
    <row r="1156" spans="1:34">
      <c r="A1156"/>
      <c r="J1156"/>
      <c r="AA1156"/>
      <c r="AB1156"/>
      <c r="AC1156"/>
      <c r="AD1156"/>
      <c r="AE1156"/>
      <c r="AF1156"/>
      <c r="AG1156"/>
      <c r="AH1156"/>
    </row>
    <row r="1157" spans="1:34">
      <c r="A1157"/>
      <c r="J1157"/>
      <c r="AA1157"/>
      <c r="AB1157"/>
      <c r="AC1157"/>
      <c r="AD1157"/>
      <c r="AE1157"/>
      <c r="AF1157"/>
      <c r="AG1157"/>
      <c r="AH1157"/>
    </row>
    <row r="1158" spans="1:34">
      <c r="A1158"/>
      <c r="J1158"/>
      <c r="AA1158"/>
      <c r="AB1158"/>
      <c r="AC1158"/>
      <c r="AD1158"/>
      <c r="AE1158"/>
      <c r="AF1158"/>
      <c r="AG1158"/>
      <c r="AH1158"/>
    </row>
    <row r="1159" spans="1:34">
      <c r="A1159"/>
      <c r="J1159"/>
      <c r="AA1159"/>
      <c r="AB1159"/>
      <c r="AC1159"/>
      <c r="AD1159"/>
      <c r="AE1159"/>
      <c r="AF1159"/>
      <c r="AG1159"/>
      <c r="AH1159"/>
    </row>
    <row r="1160" spans="1:34">
      <c r="A1160"/>
      <c r="J1160"/>
      <c r="AA1160"/>
      <c r="AB1160"/>
      <c r="AC1160"/>
      <c r="AD1160"/>
      <c r="AE1160"/>
      <c r="AF1160"/>
      <c r="AG1160"/>
      <c r="AH1160"/>
    </row>
    <row r="1161" spans="1:34">
      <c r="A1161"/>
      <c r="J1161"/>
      <c r="AA1161"/>
      <c r="AB1161"/>
      <c r="AC1161"/>
      <c r="AD1161"/>
      <c r="AE1161"/>
      <c r="AF1161"/>
      <c r="AG1161"/>
      <c r="AH1161"/>
    </row>
    <row r="1162" spans="1:34">
      <c r="A1162"/>
      <c r="J1162"/>
      <c r="AA1162"/>
      <c r="AB1162"/>
      <c r="AC1162"/>
      <c r="AD1162"/>
      <c r="AE1162"/>
      <c r="AF1162"/>
      <c r="AG1162"/>
      <c r="AH1162"/>
    </row>
    <row r="1163" spans="1:34">
      <c r="A1163"/>
      <c r="J1163"/>
      <c r="AA1163"/>
      <c r="AB1163"/>
      <c r="AC1163"/>
      <c r="AD1163"/>
      <c r="AE1163"/>
      <c r="AF1163"/>
      <c r="AG1163"/>
      <c r="AH1163"/>
    </row>
    <row r="1164" spans="1:34">
      <c r="A1164"/>
      <c r="J1164"/>
      <c r="AA1164"/>
      <c r="AB1164"/>
      <c r="AC1164"/>
      <c r="AD1164"/>
      <c r="AE1164"/>
      <c r="AF1164"/>
      <c r="AG1164"/>
      <c r="AH1164"/>
    </row>
    <row r="1165" spans="1:34">
      <c r="A1165"/>
      <c r="J1165"/>
      <c r="AA1165"/>
      <c r="AB1165"/>
      <c r="AC1165"/>
      <c r="AD1165"/>
      <c r="AE1165"/>
      <c r="AF1165"/>
      <c r="AG1165"/>
      <c r="AH1165"/>
    </row>
    <row r="1166" spans="1:34">
      <c r="A1166"/>
      <c r="J1166"/>
      <c r="AA1166"/>
      <c r="AB1166"/>
      <c r="AC1166"/>
      <c r="AD1166"/>
      <c r="AE1166"/>
      <c r="AF1166"/>
      <c r="AG1166"/>
      <c r="AH1166"/>
    </row>
    <row r="1167" spans="1:34">
      <c r="A1167"/>
      <c r="J1167"/>
      <c r="AA1167"/>
      <c r="AB1167"/>
      <c r="AC1167"/>
      <c r="AD1167"/>
      <c r="AE1167"/>
      <c r="AF1167"/>
      <c r="AG1167"/>
      <c r="AH1167"/>
    </row>
    <row r="1168" spans="1:34">
      <c r="A1168"/>
      <c r="J1168"/>
      <c r="AA1168"/>
      <c r="AB1168"/>
      <c r="AC1168"/>
      <c r="AD1168"/>
      <c r="AE1168"/>
      <c r="AF1168"/>
      <c r="AG1168"/>
      <c r="AH1168"/>
    </row>
    <row r="1169" spans="1:34">
      <c r="A1169"/>
      <c r="J1169"/>
      <c r="AA1169"/>
      <c r="AB1169"/>
      <c r="AC1169"/>
      <c r="AD1169"/>
      <c r="AE1169"/>
      <c r="AF1169"/>
      <c r="AG1169"/>
      <c r="AH1169"/>
    </row>
    <row r="1170" spans="1:34">
      <c r="A1170"/>
      <c r="J1170"/>
      <c r="AA1170"/>
      <c r="AB1170"/>
      <c r="AC1170"/>
      <c r="AD1170"/>
      <c r="AE1170"/>
      <c r="AF1170"/>
      <c r="AG1170"/>
      <c r="AH1170"/>
    </row>
    <row r="1171" spans="1:34">
      <c r="A1171"/>
      <c r="J1171"/>
      <c r="AA1171"/>
      <c r="AB1171"/>
      <c r="AC1171"/>
      <c r="AD1171"/>
      <c r="AE1171"/>
      <c r="AF1171"/>
      <c r="AG1171"/>
      <c r="AH1171"/>
    </row>
    <row r="1172" spans="1:34">
      <c r="A1172"/>
      <c r="J1172"/>
      <c r="AA1172"/>
      <c r="AB1172"/>
      <c r="AC1172"/>
      <c r="AD1172"/>
      <c r="AE1172"/>
      <c r="AF1172"/>
      <c r="AG1172"/>
      <c r="AH1172"/>
    </row>
    <row r="1173" spans="1:34">
      <c r="A1173"/>
      <c r="J1173"/>
      <c r="AA1173"/>
      <c r="AB1173"/>
      <c r="AC1173"/>
      <c r="AD1173"/>
      <c r="AE1173"/>
      <c r="AF1173"/>
      <c r="AG1173"/>
      <c r="AH1173"/>
    </row>
    <row r="1174" spans="1:34">
      <c r="A1174"/>
      <c r="J1174"/>
      <c r="AA1174"/>
      <c r="AB1174"/>
      <c r="AC1174"/>
      <c r="AD1174"/>
      <c r="AE1174"/>
      <c r="AF1174"/>
      <c r="AG1174"/>
      <c r="AH1174"/>
    </row>
    <row r="1175" spans="1:34">
      <c r="A1175"/>
      <c r="J1175"/>
      <c r="AA1175"/>
      <c r="AB1175"/>
      <c r="AC1175"/>
      <c r="AD1175"/>
      <c r="AE1175"/>
      <c r="AF1175"/>
      <c r="AG1175"/>
      <c r="AH1175"/>
    </row>
    <row r="1176" spans="1:34">
      <c r="A1176"/>
      <c r="J1176"/>
      <c r="AA1176"/>
      <c r="AB1176"/>
      <c r="AC1176"/>
      <c r="AD1176"/>
      <c r="AE1176"/>
      <c r="AF1176"/>
      <c r="AG1176"/>
      <c r="AH1176"/>
    </row>
    <row r="1177" spans="1:34">
      <c r="A1177"/>
      <c r="J1177"/>
      <c r="AA1177"/>
      <c r="AB1177"/>
      <c r="AC1177"/>
      <c r="AD1177"/>
      <c r="AE1177"/>
      <c r="AF1177"/>
      <c r="AG1177"/>
      <c r="AH1177"/>
    </row>
    <row r="1178" spans="1:34">
      <c r="A1178"/>
      <c r="J1178"/>
      <c r="AA1178"/>
      <c r="AB1178"/>
      <c r="AC1178"/>
      <c r="AD1178"/>
      <c r="AE1178"/>
      <c r="AF1178"/>
      <c r="AG1178"/>
      <c r="AH1178"/>
    </row>
    <row r="1179" spans="1:34">
      <c r="A1179"/>
      <c r="J1179"/>
      <c r="AA1179"/>
      <c r="AB1179"/>
      <c r="AC1179"/>
      <c r="AD1179"/>
      <c r="AE1179"/>
      <c r="AF1179"/>
      <c r="AG1179"/>
      <c r="AH1179"/>
    </row>
    <row r="1180" spans="1:34">
      <c r="A1180"/>
      <c r="J1180"/>
      <c r="AA1180"/>
      <c r="AB1180"/>
      <c r="AC1180"/>
      <c r="AD1180"/>
      <c r="AE1180"/>
      <c r="AF1180"/>
      <c r="AG1180"/>
      <c r="AH1180"/>
    </row>
    <row r="1181" spans="1:34">
      <c r="A1181"/>
      <c r="J1181"/>
      <c r="AA1181"/>
      <c r="AB1181"/>
      <c r="AC1181"/>
      <c r="AD1181"/>
      <c r="AE1181"/>
      <c r="AF1181"/>
      <c r="AG1181"/>
      <c r="AH1181"/>
    </row>
    <row r="1182" spans="1:34">
      <c r="A1182"/>
      <c r="J1182"/>
      <c r="AA1182"/>
      <c r="AB1182"/>
      <c r="AC1182"/>
      <c r="AD1182"/>
      <c r="AE1182"/>
      <c r="AF1182"/>
      <c r="AG1182"/>
      <c r="AH1182"/>
    </row>
    <row r="1183" spans="1:34">
      <c r="A1183"/>
      <c r="J1183"/>
      <c r="AA1183"/>
      <c r="AB1183"/>
      <c r="AC1183"/>
      <c r="AD1183"/>
      <c r="AE1183"/>
      <c r="AF1183"/>
      <c r="AG1183"/>
      <c r="AH1183"/>
    </row>
    <row r="1184" spans="1:34">
      <c r="A1184"/>
      <c r="J1184"/>
      <c r="AA1184"/>
      <c r="AB1184"/>
      <c r="AC1184"/>
      <c r="AD1184"/>
      <c r="AE1184"/>
      <c r="AF1184"/>
      <c r="AG1184"/>
      <c r="AH1184"/>
    </row>
    <row r="1185" spans="1:34">
      <c r="A1185"/>
      <c r="J1185"/>
      <c r="AA1185"/>
      <c r="AB1185"/>
      <c r="AC1185"/>
      <c r="AD1185"/>
      <c r="AE1185"/>
      <c r="AF1185"/>
      <c r="AG1185"/>
      <c r="AH1185"/>
    </row>
    <row r="1186" spans="1:34">
      <c r="A1186"/>
      <c r="J1186"/>
      <c r="AA1186"/>
      <c r="AB1186"/>
      <c r="AC1186"/>
      <c r="AD1186"/>
      <c r="AE1186"/>
      <c r="AF1186"/>
      <c r="AG1186"/>
      <c r="AH1186"/>
    </row>
    <row r="1187" spans="1:34">
      <c r="A1187"/>
      <c r="J1187"/>
      <c r="AA1187"/>
      <c r="AB1187"/>
      <c r="AC1187"/>
      <c r="AD1187"/>
      <c r="AE1187"/>
      <c r="AF1187"/>
      <c r="AG1187"/>
      <c r="AH1187"/>
    </row>
    <row r="1188" spans="1:34">
      <c r="A1188"/>
      <c r="J1188"/>
      <c r="AA1188"/>
      <c r="AB1188"/>
      <c r="AC1188"/>
      <c r="AD1188"/>
      <c r="AE1188"/>
      <c r="AF1188"/>
      <c r="AG1188"/>
      <c r="AH1188"/>
    </row>
    <row r="1189" spans="1:34">
      <c r="A1189"/>
      <c r="J1189"/>
      <c r="AA1189"/>
      <c r="AB1189"/>
      <c r="AC1189"/>
      <c r="AD1189"/>
      <c r="AE1189"/>
      <c r="AF1189"/>
      <c r="AG1189"/>
      <c r="AH1189"/>
    </row>
    <row r="1190" spans="1:34">
      <c r="A1190"/>
      <c r="J1190"/>
      <c r="AA1190"/>
      <c r="AB1190"/>
      <c r="AC1190"/>
      <c r="AD1190"/>
      <c r="AE1190"/>
      <c r="AF1190"/>
      <c r="AG1190"/>
      <c r="AH1190"/>
    </row>
    <row r="1191" spans="1:34">
      <c r="A1191"/>
      <c r="J1191"/>
      <c r="AA1191"/>
      <c r="AB1191"/>
      <c r="AC1191"/>
      <c r="AD1191"/>
      <c r="AE1191"/>
      <c r="AF1191"/>
      <c r="AG1191"/>
      <c r="AH1191"/>
    </row>
    <row r="1192" spans="1:34">
      <c r="A1192"/>
      <c r="J1192"/>
      <c r="AA1192"/>
      <c r="AB1192"/>
      <c r="AC1192"/>
      <c r="AD1192"/>
      <c r="AE1192"/>
      <c r="AF1192"/>
      <c r="AG1192"/>
      <c r="AH1192"/>
    </row>
    <row r="1193" spans="1:34">
      <c r="A1193"/>
      <c r="J1193"/>
      <c r="AA1193"/>
      <c r="AB1193"/>
      <c r="AC1193"/>
      <c r="AD1193"/>
      <c r="AE1193"/>
      <c r="AF1193"/>
      <c r="AG1193"/>
      <c r="AH1193"/>
    </row>
    <row r="1194" spans="1:34">
      <c r="A1194"/>
      <c r="J1194"/>
      <c r="AA1194"/>
      <c r="AB1194"/>
      <c r="AC1194"/>
      <c r="AD1194"/>
      <c r="AE1194"/>
      <c r="AF1194"/>
      <c r="AG1194"/>
      <c r="AH1194"/>
    </row>
    <row r="1195" spans="1:34">
      <c r="A1195"/>
      <c r="J1195"/>
      <c r="AA1195"/>
      <c r="AB1195"/>
      <c r="AC1195"/>
      <c r="AD1195"/>
      <c r="AE1195"/>
      <c r="AF1195"/>
      <c r="AG1195"/>
      <c r="AH1195"/>
    </row>
    <row r="1196" spans="1:34">
      <c r="A1196"/>
      <c r="J1196"/>
      <c r="AA1196"/>
      <c r="AB1196"/>
      <c r="AC1196"/>
      <c r="AD1196"/>
      <c r="AE1196"/>
      <c r="AF1196"/>
      <c r="AG1196"/>
      <c r="AH1196"/>
    </row>
    <row r="1197" spans="1:34">
      <c r="A1197"/>
      <c r="J1197"/>
      <c r="AA1197"/>
      <c r="AB1197"/>
      <c r="AC1197"/>
      <c r="AD1197"/>
      <c r="AE1197"/>
      <c r="AF1197"/>
      <c r="AG1197"/>
      <c r="AH1197"/>
    </row>
    <row r="1198" spans="1:34">
      <c r="A1198"/>
      <c r="J1198"/>
      <c r="AA1198"/>
      <c r="AB1198"/>
      <c r="AC1198"/>
      <c r="AD1198"/>
      <c r="AE1198"/>
      <c r="AF1198"/>
      <c r="AG1198"/>
      <c r="AH1198"/>
    </row>
    <row r="1199" spans="1:34">
      <c r="A1199"/>
      <c r="J1199"/>
      <c r="AA1199"/>
      <c r="AB1199"/>
      <c r="AC1199"/>
      <c r="AD1199"/>
      <c r="AE1199"/>
      <c r="AF1199"/>
      <c r="AG1199"/>
      <c r="AH1199"/>
    </row>
    <row r="1200" spans="1:34">
      <c r="A1200"/>
      <c r="J1200"/>
      <c r="AA1200"/>
      <c r="AB1200"/>
      <c r="AC1200"/>
      <c r="AD1200"/>
      <c r="AE1200"/>
      <c r="AF1200"/>
      <c r="AG1200"/>
      <c r="AH1200"/>
    </row>
    <row r="1201" spans="1:34">
      <c r="A1201"/>
      <c r="J1201"/>
      <c r="AA1201"/>
      <c r="AB1201"/>
      <c r="AC1201"/>
      <c r="AD1201"/>
      <c r="AE1201"/>
      <c r="AF1201"/>
      <c r="AG1201"/>
      <c r="AH1201"/>
    </row>
    <row r="1202" spans="1:34">
      <c r="A1202"/>
      <c r="J1202"/>
      <c r="AA1202"/>
      <c r="AB1202"/>
      <c r="AC1202"/>
      <c r="AD1202"/>
      <c r="AE1202"/>
      <c r="AF1202"/>
      <c r="AG1202"/>
      <c r="AH1202"/>
    </row>
    <row r="1203" spans="1:34">
      <c r="A1203"/>
      <c r="J1203"/>
      <c r="AA1203"/>
      <c r="AB1203"/>
      <c r="AC1203"/>
      <c r="AD1203"/>
      <c r="AE1203"/>
      <c r="AF1203"/>
      <c r="AG1203"/>
      <c r="AH1203"/>
    </row>
    <row r="1204" spans="1:34">
      <c r="A1204"/>
      <c r="J1204"/>
      <c r="AA1204"/>
      <c r="AB1204"/>
      <c r="AC1204"/>
      <c r="AD1204"/>
      <c r="AE1204"/>
      <c r="AF1204"/>
      <c r="AG1204"/>
      <c r="AH1204"/>
    </row>
    <row r="1205" spans="1:34">
      <c r="A1205"/>
      <c r="J1205"/>
      <c r="AA1205"/>
      <c r="AB1205"/>
      <c r="AC1205"/>
      <c r="AD1205"/>
      <c r="AE1205"/>
      <c r="AF1205"/>
      <c r="AG1205"/>
      <c r="AH1205"/>
    </row>
    <row r="1206" spans="1:34">
      <c r="A1206"/>
      <c r="J1206"/>
      <c r="AA1206"/>
      <c r="AB1206"/>
      <c r="AC1206"/>
      <c r="AD1206"/>
      <c r="AE1206"/>
      <c r="AF1206"/>
      <c r="AG1206"/>
      <c r="AH1206"/>
    </row>
    <row r="1207" spans="1:34">
      <c r="A1207"/>
      <c r="J1207"/>
      <c r="AA1207"/>
      <c r="AB1207"/>
      <c r="AC1207"/>
      <c r="AD1207"/>
      <c r="AE1207"/>
      <c r="AF1207"/>
      <c r="AG1207"/>
      <c r="AH1207"/>
    </row>
    <row r="1208" spans="1:34">
      <c r="A1208"/>
      <c r="J1208"/>
      <c r="AA1208"/>
      <c r="AB1208"/>
      <c r="AC1208"/>
      <c r="AD1208"/>
      <c r="AE1208"/>
      <c r="AF1208"/>
      <c r="AG1208"/>
      <c r="AH1208"/>
    </row>
    <row r="1209" spans="1:34">
      <c r="A1209"/>
      <c r="J1209"/>
      <c r="AA1209"/>
      <c r="AB1209"/>
      <c r="AC1209"/>
      <c r="AD1209"/>
      <c r="AE1209"/>
      <c r="AF1209"/>
      <c r="AG1209"/>
      <c r="AH1209"/>
    </row>
    <row r="1210" spans="1:34">
      <c r="A1210"/>
      <c r="J1210"/>
      <c r="AA1210"/>
      <c r="AB1210"/>
      <c r="AC1210"/>
      <c r="AD1210"/>
      <c r="AE1210"/>
      <c r="AF1210"/>
      <c r="AG1210"/>
      <c r="AH1210"/>
    </row>
    <row r="1211" spans="1:34">
      <c r="A1211"/>
      <c r="J1211"/>
      <c r="AA1211"/>
      <c r="AB1211"/>
      <c r="AC1211"/>
      <c r="AD1211"/>
      <c r="AE1211"/>
      <c r="AF1211"/>
      <c r="AG1211"/>
      <c r="AH1211"/>
    </row>
    <row r="1212" spans="1:34">
      <c r="A1212"/>
      <c r="J1212"/>
      <c r="AA1212"/>
      <c r="AB1212"/>
      <c r="AC1212"/>
      <c r="AD1212"/>
      <c r="AE1212"/>
      <c r="AF1212"/>
      <c r="AG1212"/>
      <c r="AH1212"/>
    </row>
    <row r="1213" spans="1:34">
      <c r="A1213"/>
      <c r="J1213"/>
      <c r="AA1213"/>
      <c r="AB1213"/>
      <c r="AC1213"/>
      <c r="AD1213"/>
      <c r="AE1213"/>
      <c r="AF1213"/>
      <c r="AG1213"/>
      <c r="AH1213"/>
    </row>
    <row r="1214" spans="1:34">
      <c r="A1214"/>
      <c r="J1214"/>
      <c r="AA1214"/>
      <c r="AB1214"/>
      <c r="AC1214"/>
      <c r="AD1214"/>
      <c r="AE1214"/>
      <c r="AF1214"/>
      <c r="AG1214"/>
      <c r="AH1214"/>
    </row>
    <row r="1215" spans="1:34">
      <c r="A1215"/>
      <c r="J1215"/>
      <c r="AA1215"/>
      <c r="AB1215"/>
      <c r="AC1215"/>
      <c r="AD1215"/>
      <c r="AE1215"/>
      <c r="AF1215"/>
      <c r="AG1215"/>
      <c r="AH1215"/>
    </row>
    <row r="1216" spans="1:34">
      <c r="A1216"/>
      <c r="J1216"/>
      <c r="AA1216"/>
      <c r="AB1216"/>
      <c r="AC1216"/>
      <c r="AD1216"/>
      <c r="AE1216"/>
      <c r="AF1216"/>
      <c r="AG1216"/>
      <c r="AH1216"/>
    </row>
    <row r="1217" spans="1:34">
      <c r="A1217"/>
      <c r="J1217"/>
      <c r="AA1217"/>
      <c r="AB1217"/>
      <c r="AC1217"/>
      <c r="AD1217"/>
      <c r="AE1217"/>
      <c r="AF1217"/>
      <c r="AG1217"/>
      <c r="AH1217"/>
    </row>
    <row r="1218" spans="1:34">
      <c r="A1218"/>
      <c r="J1218"/>
      <c r="AA1218"/>
      <c r="AB1218"/>
      <c r="AC1218"/>
      <c r="AD1218"/>
      <c r="AE1218"/>
      <c r="AF1218"/>
      <c r="AG1218"/>
      <c r="AH1218"/>
    </row>
    <row r="1219" spans="1:34">
      <c r="A1219"/>
      <c r="J1219"/>
      <c r="AA1219"/>
      <c r="AB1219"/>
      <c r="AC1219"/>
      <c r="AD1219"/>
      <c r="AE1219"/>
      <c r="AF1219"/>
      <c r="AG1219"/>
      <c r="AH1219"/>
    </row>
    <row r="1220" spans="1:34">
      <c r="A1220"/>
      <c r="J1220"/>
      <c r="AA1220"/>
      <c r="AB1220"/>
      <c r="AC1220"/>
      <c r="AD1220"/>
      <c r="AE1220"/>
      <c r="AF1220"/>
      <c r="AG1220"/>
      <c r="AH1220"/>
    </row>
    <row r="1221" spans="1:34">
      <c r="A1221"/>
      <c r="J1221"/>
      <c r="AA1221"/>
      <c r="AB1221"/>
      <c r="AC1221"/>
      <c r="AD1221"/>
      <c r="AE1221"/>
      <c r="AF1221"/>
      <c r="AG1221"/>
      <c r="AH1221"/>
    </row>
    <row r="1222" spans="1:34">
      <c r="A1222"/>
      <c r="J1222"/>
      <c r="AA1222"/>
      <c r="AB1222"/>
      <c r="AC1222"/>
      <c r="AD1222"/>
      <c r="AE1222"/>
      <c r="AF1222"/>
      <c r="AG1222"/>
      <c r="AH1222"/>
    </row>
    <row r="1223" spans="1:34">
      <c r="A1223"/>
      <c r="J1223"/>
      <c r="AA1223"/>
      <c r="AB1223"/>
      <c r="AC1223"/>
      <c r="AD1223"/>
      <c r="AE1223"/>
      <c r="AF1223"/>
      <c r="AG1223"/>
      <c r="AH1223"/>
    </row>
    <row r="1224" spans="1:34">
      <c r="A1224"/>
      <c r="J1224"/>
      <c r="AA1224"/>
      <c r="AB1224"/>
      <c r="AC1224"/>
      <c r="AD1224"/>
      <c r="AE1224"/>
      <c r="AF1224"/>
      <c r="AG1224"/>
      <c r="AH1224"/>
    </row>
    <row r="1225" spans="1:34">
      <c r="A1225"/>
      <c r="J1225"/>
      <c r="AA1225"/>
      <c r="AB1225"/>
      <c r="AC1225"/>
      <c r="AD1225"/>
      <c r="AE1225"/>
      <c r="AF1225"/>
      <c r="AG1225"/>
      <c r="AH1225"/>
    </row>
    <row r="1226" spans="1:34">
      <c r="A1226"/>
      <c r="J1226"/>
      <c r="AA1226"/>
      <c r="AB1226"/>
      <c r="AC1226"/>
      <c r="AD1226"/>
      <c r="AE1226"/>
      <c r="AF1226"/>
      <c r="AG1226"/>
      <c r="AH1226"/>
    </row>
    <row r="1227" spans="1:34">
      <c r="A1227"/>
      <c r="J1227"/>
      <c r="AA1227"/>
      <c r="AB1227"/>
      <c r="AC1227"/>
      <c r="AD1227"/>
      <c r="AE1227"/>
      <c r="AF1227"/>
      <c r="AG1227"/>
      <c r="AH1227"/>
    </row>
    <row r="1228" spans="1:34">
      <c r="A1228"/>
      <c r="J1228"/>
      <c r="AA1228"/>
      <c r="AB1228"/>
      <c r="AC1228"/>
      <c r="AD1228"/>
      <c r="AE1228"/>
      <c r="AF1228"/>
      <c r="AG1228"/>
      <c r="AH1228"/>
    </row>
    <row r="1229" spans="1:34">
      <c r="A1229"/>
      <c r="J1229"/>
      <c r="AA1229"/>
      <c r="AB1229"/>
      <c r="AC1229"/>
      <c r="AD1229"/>
      <c r="AE1229"/>
      <c r="AF1229"/>
      <c r="AG1229"/>
      <c r="AH1229"/>
    </row>
    <row r="1230" spans="1:34">
      <c r="A1230"/>
      <c r="J1230"/>
      <c r="AA1230"/>
      <c r="AB1230"/>
      <c r="AC1230"/>
      <c r="AD1230"/>
      <c r="AE1230"/>
      <c r="AF1230"/>
      <c r="AG1230"/>
      <c r="AH1230"/>
    </row>
    <row r="1231" spans="1:34">
      <c r="A1231"/>
      <c r="J1231"/>
      <c r="AA1231"/>
      <c r="AB1231"/>
      <c r="AC1231"/>
      <c r="AD1231"/>
      <c r="AE1231"/>
      <c r="AF1231"/>
      <c r="AG1231"/>
      <c r="AH1231"/>
    </row>
    <row r="1232" spans="1:34">
      <c r="A1232"/>
      <c r="J1232"/>
      <c r="AA1232"/>
      <c r="AB1232"/>
      <c r="AC1232"/>
      <c r="AD1232"/>
      <c r="AE1232"/>
      <c r="AF1232"/>
      <c r="AG1232"/>
      <c r="AH1232"/>
    </row>
    <row r="1233" spans="1:34">
      <c r="A1233"/>
      <c r="J1233"/>
      <c r="AA1233"/>
      <c r="AB1233"/>
      <c r="AC1233"/>
      <c r="AD1233"/>
      <c r="AE1233"/>
      <c r="AF1233"/>
      <c r="AG1233"/>
      <c r="AH1233"/>
    </row>
    <row r="1234" spans="1:34">
      <c r="A1234"/>
      <c r="J1234"/>
      <c r="AA1234"/>
      <c r="AB1234"/>
      <c r="AC1234"/>
      <c r="AD1234"/>
      <c r="AE1234"/>
      <c r="AF1234"/>
      <c r="AG1234"/>
      <c r="AH1234"/>
    </row>
    <row r="1235" spans="1:34">
      <c r="A1235"/>
      <c r="J1235"/>
      <c r="AA1235"/>
      <c r="AB1235"/>
      <c r="AC1235"/>
      <c r="AD1235"/>
      <c r="AE1235"/>
      <c r="AF1235"/>
      <c r="AG1235"/>
      <c r="AH1235"/>
    </row>
    <row r="1236" spans="1:34">
      <c r="A1236"/>
      <c r="J1236"/>
      <c r="AA1236"/>
      <c r="AB1236"/>
      <c r="AC1236"/>
      <c r="AD1236"/>
      <c r="AE1236"/>
      <c r="AF1236"/>
      <c r="AG1236"/>
      <c r="AH1236"/>
    </row>
    <row r="1237" spans="1:34">
      <c r="A1237"/>
      <c r="J1237"/>
      <c r="AA1237"/>
      <c r="AB1237"/>
      <c r="AC1237"/>
      <c r="AD1237"/>
      <c r="AE1237"/>
      <c r="AF1237"/>
      <c r="AG1237"/>
      <c r="AH1237"/>
    </row>
    <row r="1238" spans="1:34">
      <c r="A1238"/>
      <c r="J1238"/>
      <c r="AA1238"/>
      <c r="AB1238"/>
      <c r="AC1238"/>
      <c r="AD1238"/>
      <c r="AE1238"/>
      <c r="AF1238"/>
      <c r="AG1238"/>
      <c r="AH1238"/>
    </row>
    <row r="1239" spans="1:34">
      <c r="A1239"/>
      <c r="J1239"/>
      <c r="AA1239"/>
      <c r="AB1239"/>
      <c r="AC1239"/>
      <c r="AD1239"/>
      <c r="AE1239"/>
      <c r="AF1239"/>
      <c r="AG1239"/>
      <c r="AH1239"/>
    </row>
    <row r="1240" spans="1:34">
      <c r="A1240"/>
      <c r="J1240"/>
      <c r="AA1240"/>
      <c r="AB1240"/>
      <c r="AC1240"/>
      <c r="AD1240"/>
      <c r="AE1240"/>
      <c r="AF1240"/>
      <c r="AG1240"/>
      <c r="AH1240"/>
    </row>
    <row r="1241" spans="1:34">
      <c r="A1241"/>
      <c r="J1241"/>
      <c r="AA1241"/>
      <c r="AB1241"/>
      <c r="AC1241"/>
      <c r="AD1241"/>
      <c r="AE1241"/>
      <c r="AF1241"/>
      <c r="AG1241"/>
      <c r="AH1241"/>
    </row>
    <row r="1242" spans="1:34">
      <c r="A1242"/>
      <c r="J1242"/>
      <c r="AA1242"/>
      <c r="AB1242"/>
      <c r="AC1242"/>
      <c r="AD1242"/>
      <c r="AE1242"/>
      <c r="AF1242"/>
      <c r="AG1242"/>
      <c r="AH1242"/>
    </row>
    <row r="1243" spans="1:34">
      <c r="A1243"/>
      <c r="J1243"/>
      <c r="AA1243"/>
      <c r="AB1243"/>
      <c r="AC1243"/>
      <c r="AD1243"/>
      <c r="AE1243"/>
      <c r="AF1243"/>
      <c r="AG1243"/>
      <c r="AH1243"/>
    </row>
    <row r="1244" spans="1:34">
      <c r="A1244"/>
      <c r="J1244"/>
      <c r="AA1244"/>
      <c r="AB1244"/>
      <c r="AC1244"/>
      <c r="AD1244"/>
      <c r="AE1244"/>
      <c r="AF1244"/>
      <c r="AG1244"/>
      <c r="AH1244"/>
    </row>
    <row r="1245" spans="1:34">
      <c r="A1245"/>
      <c r="J1245"/>
      <c r="AA1245"/>
      <c r="AB1245"/>
      <c r="AC1245"/>
      <c r="AD1245"/>
      <c r="AE1245"/>
      <c r="AF1245"/>
      <c r="AG1245"/>
      <c r="AH1245"/>
    </row>
    <row r="1246" spans="1:34">
      <c r="A1246"/>
      <c r="J1246"/>
      <c r="AA1246"/>
      <c r="AB1246"/>
      <c r="AC1246"/>
      <c r="AD1246"/>
      <c r="AE1246"/>
      <c r="AF1246"/>
      <c r="AG1246"/>
      <c r="AH1246"/>
    </row>
    <row r="1247" spans="1:34">
      <c r="A1247"/>
      <c r="J1247"/>
      <c r="AA1247"/>
      <c r="AB1247"/>
      <c r="AC1247"/>
      <c r="AD1247"/>
      <c r="AE1247"/>
      <c r="AF1247"/>
      <c r="AG1247"/>
      <c r="AH1247"/>
    </row>
    <row r="1248" spans="1:34">
      <c r="A1248"/>
      <c r="J1248"/>
      <c r="AA1248"/>
      <c r="AB1248"/>
      <c r="AC1248"/>
      <c r="AD1248"/>
      <c r="AE1248"/>
      <c r="AF1248"/>
      <c r="AG1248"/>
      <c r="AH1248"/>
    </row>
    <row r="1249" spans="1:34">
      <c r="A1249"/>
      <c r="J1249"/>
      <c r="AA1249"/>
      <c r="AB1249"/>
      <c r="AC1249"/>
      <c r="AD1249"/>
      <c r="AE1249"/>
      <c r="AF1249"/>
      <c r="AG1249"/>
      <c r="AH1249"/>
    </row>
    <row r="1250" spans="1:34">
      <c r="A1250"/>
      <c r="J1250"/>
      <c r="AA1250"/>
      <c r="AB1250"/>
      <c r="AC1250"/>
      <c r="AD1250"/>
      <c r="AE1250"/>
      <c r="AF1250"/>
      <c r="AG1250"/>
      <c r="AH1250"/>
    </row>
    <row r="1251" spans="1:34">
      <c r="A1251"/>
      <c r="J1251"/>
      <c r="AA1251"/>
      <c r="AB1251"/>
      <c r="AC1251"/>
      <c r="AD1251"/>
      <c r="AE1251"/>
      <c r="AF1251"/>
      <c r="AG1251"/>
      <c r="AH1251"/>
    </row>
    <row r="1252" spans="1:34">
      <c r="A1252"/>
      <c r="J1252"/>
      <c r="AA1252"/>
      <c r="AB1252"/>
      <c r="AC1252"/>
      <c r="AD1252"/>
      <c r="AE1252"/>
      <c r="AF1252"/>
      <c r="AG1252"/>
      <c r="AH1252"/>
    </row>
    <row r="1253" spans="1:34">
      <c r="A1253"/>
      <c r="J1253"/>
      <c r="AA1253"/>
      <c r="AB1253"/>
      <c r="AC1253"/>
      <c r="AD1253"/>
      <c r="AE1253"/>
      <c r="AF1253"/>
      <c r="AG1253"/>
      <c r="AH1253"/>
    </row>
    <row r="1254" spans="1:34">
      <c r="A1254"/>
      <c r="J1254"/>
      <c r="AA1254"/>
      <c r="AB1254"/>
      <c r="AC1254"/>
      <c r="AD1254"/>
      <c r="AE1254"/>
      <c r="AF1254"/>
      <c r="AG1254"/>
      <c r="AH1254"/>
    </row>
    <row r="1255" spans="1:34">
      <c r="A1255"/>
      <c r="J1255"/>
      <c r="AA1255"/>
      <c r="AB1255"/>
      <c r="AC1255"/>
      <c r="AD1255"/>
      <c r="AE1255"/>
      <c r="AF1255"/>
      <c r="AG1255"/>
      <c r="AH1255"/>
    </row>
    <row r="1256" spans="1:34">
      <c r="A1256"/>
      <c r="J1256"/>
      <c r="AA1256"/>
      <c r="AB1256"/>
      <c r="AC1256"/>
      <c r="AD1256"/>
      <c r="AE1256"/>
      <c r="AF1256"/>
      <c r="AG1256"/>
      <c r="AH1256"/>
    </row>
    <row r="1257" spans="1:34">
      <c r="A1257"/>
      <c r="J1257"/>
      <c r="AA1257"/>
      <c r="AB1257"/>
      <c r="AC1257"/>
      <c r="AD1257"/>
      <c r="AE1257"/>
      <c r="AF1257"/>
      <c r="AG1257"/>
      <c r="AH1257"/>
    </row>
    <row r="1258" spans="1:34">
      <c r="A1258"/>
      <c r="J1258"/>
      <c r="AA1258"/>
      <c r="AB1258"/>
      <c r="AC1258"/>
      <c r="AD1258"/>
      <c r="AE1258"/>
      <c r="AF1258"/>
      <c r="AG1258"/>
      <c r="AH1258"/>
    </row>
    <row r="1259" spans="1:34">
      <c r="A1259"/>
      <c r="J1259"/>
      <c r="AA1259"/>
      <c r="AB1259"/>
      <c r="AC1259"/>
      <c r="AD1259"/>
      <c r="AE1259"/>
      <c r="AF1259"/>
      <c r="AG1259"/>
      <c r="AH1259"/>
    </row>
    <row r="1260" spans="1:34">
      <c r="A1260"/>
      <c r="J1260"/>
      <c r="AA1260"/>
      <c r="AB1260"/>
      <c r="AC1260"/>
      <c r="AD1260"/>
      <c r="AE1260"/>
      <c r="AF1260"/>
      <c r="AG1260"/>
      <c r="AH1260"/>
    </row>
    <row r="1261" spans="1:34">
      <c r="A1261"/>
      <c r="J1261"/>
      <c r="AA1261"/>
      <c r="AB1261"/>
      <c r="AC1261"/>
      <c r="AD1261"/>
      <c r="AE1261"/>
      <c r="AF1261"/>
      <c r="AG1261"/>
      <c r="AH1261"/>
    </row>
    <row r="1262" spans="1:34">
      <c r="A1262"/>
      <c r="J1262"/>
      <c r="AA1262"/>
      <c r="AB1262"/>
      <c r="AC1262"/>
      <c r="AD1262"/>
      <c r="AE1262"/>
      <c r="AF1262"/>
      <c r="AG1262"/>
      <c r="AH1262"/>
    </row>
    <row r="1263" spans="1:34">
      <c r="A1263"/>
      <c r="J1263"/>
      <c r="AA1263"/>
      <c r="AB1263"/>
      <c r="AC1263"/>
      <c r="AD1263"/>
      <c r="AE1263"/>
      <c r="AF1263"/>
      <c r="AG1263"/>
      <c r="AH1263"/>
    </row>
    <row r="1264" spans="1:34">
      <c r="A1264"/>
      <c r="J1264"/>
      <c r="AA1264"/>
      <c r="AB1264"/>
      <c r="AC1264"/>
      <c r="AD1264"/>
      <c r="AE1264"/>
      <c r="AF1264"/>
      <c r="AG1264"/>
      <c r="AH1264"/>
    </row>
    <row r="1265" spans="1:34">
      <c r="A1265"/>
      <c r="J1265"/>
      <c r="AA1265"/>
      <c r="AB1265"/>
      <c r="AC1265"/>
      <c r="AD1265"/>
      <c r="AE1265"/>
      <c r="AF1265"/>
      <c r="AG1265"/>
      <c r="AH1265"/>
    </row>
    <row r="1266" spans="1:34">
      <c r="A1266"/>
      <c r="J1266"/>
      <c r="AA1266"/>
      <c r="AB1266"/>
      <c r="AC1266"/>
      <c r="AD1266"/>
      <c r="AE1266"/>
      <c r="AF1266"/>
      <c r="AG1266"/>
      <c r="AH1266"/>
    </row>
    <row r="1267" spans="1:34">
      <c r="A1267"/>
      <c r="J1267"/>
      <c r="AA1267"/>
      <c r="AB1267"/>
      <c r="AC1267"/>
      <c r="AD1267"/>
      <c r="AE1267"/>
      <c r="AF1267"/>
      <c r="AG1267"/>
      <c r="AH1267"/>
    </row>
    <row r="1268" spans="1:34">
      <c r="A1268"/>
      <c r="J1268"/>
      <c r="AA1268"/>
      <c r="AB1268"/>
      <c r="AC1268"/>
      <c r="AD1268"/>
      <c r="AE1268"/>
      <c r="AF1268"/>
      <c r="AG1268"/>
      <c r="AH1268"/>
    </row>
    <row r="1269" spans="1:34">
      <c r="A1269"/>
      <c r="J1269"/>
      <c r="AA1269"/>
      <c r="AB1269"/>
      <c r="AC1269"/>
      <c r="AD1269"/>
      <c r="AE1269"/>
      <c r="AF1269"/>
      <c r="AG1269"/>
      <c r="AH1269"/>
    </row>
    <row r="1270" spans="1:34">
      <c r="A1270"/>
      <c r="J1270"/>
      <c r="AA1270"/>
      <c r="AB1270"/>
      <c r="AC1270"/>
      <c r="AD1270"/>
      <c r="AE1270"/>
      <c r="AF1270"/>
      <c r="AG1270"/>
      <c r="AH1270"/>
    </row>
    <row r="1271" spans="1:34">
      <c r="A1271"/>
      <c r="J1271"/>
      <c r="AA1271"/>
      <c r="AB1271"/>
      <c r="AC1271"/>
      <c r="AD1271"/>
      <c r="AE1271"/>
      <c r="AF1271"/>
      <c r="AG1271"/>
      <c r="AH1271"/>
    </row>
    <row r="1272" spans="1:34">
      <c r="A1272"/>
      <c r="J1272"/>
      <c r="AA1272"/>
      <c r="AB1272"/>
      <c r="AC1272"/>
      <c r="AD1272"/>
      <c r="AE1272"/>
      <c r="AF1272"/>
      <c r="AG1272"/>
      <c r="AH1272"/>
    </row>
    <row r="1273" spans="1:34">
      <c r="A1273"/>
      <c r="J1273"/>
      <c r="AA1273"/>
      <c r="AB1273"/>
      <c r="AC1273"/>
      <c r="AD1273"/>
      <c r="AE1273"/>
      <c r="AF1273"/>
      <c r="AG1273"/>
      <c r="AH1273"/>
    </row>
    <row r="1274" spans="1:34">
      <c r="A1274"/>
      <c r="J1274"/>
      <c r="AA1274"/>
      <c r="AB1274"/>
      <c r="AC1274"/>
      <c r="AD1274"/>
      <c r="AE1274"/>
      <c r="AF1274"/>
      <c r="AG1274"/>
      <c r="AH1274"/>
    </row>
    <row r="1275" spans="1:34">
      <c r="A1275"/>
      <c r="J1275"/>
      <c r="AA1275"/>
      <c r="AB1275"/>
      <c r="AC1275"/>
      <c r="AD1275"/>
      <c r="AE1275"/>
      <c r="AF1275"/>
      <c r="AG1275"/>
      <c r="AH1275"/>
    </row>
    <row r="1276" spans="1:34">
      <c r="A1276"/>
      <c r="J1276"/>
      <c r="AA1276"/>
      <c r="AB1276"/>
      <c r="AC1276"/>
      <c r="AD1276"/>
      <c r="AE1276"/>
      <c r="AF1276"/>
      <c r="AG1276"/>
      <c r="AH1276"/>
    </row>
    <row r="1277" spans="1:34">
      <c r="A1277"/>
      <c r="J1277"/>
      <c r="AA1277"/>
      <c r="AB1277"/>
      <c r="AC1277"/>
      <c r="AD1277"/>
      <c r="AE1277"/>
      <c r="AF1277"/>
      <c r="AG1277"/>
      <c r="AH1277"/>
    </row>
    <row r="1278" spans="1:34">
      <c r="A1278"/>
      <c r="J1278"/>
      <c r="AA1278"/>
      <c r="AB1278"/>
      <c r="AC1278"/>
      <c r="AD1278"/>
      <c r="AE1278"/>
      <c r="AF1278"/>
      <c r="AG1278"/>
      <c r="AH1278"/>
    </row>
    <row r="1279" spans="1:34">
      <c r="A1279"/>
      <c r="J1279"/>
      <c r="AA1279"/>
      <c r="AB1279"/>
      <c r="AC1279"/>
      <c r="AD1279"/>
      <c r="AE1279"/>
      <c r="AF1279"/>
      <c r="AG1279"/>
      <c r="AH1279"/>
    </row>
    <row r="1280" spans="1:34">
      <c r="A1280"/>
      <c r="J1280"/>
      <c r="AA1280"/>
      <c r="AB1280"/>
      <c r="AC1280"/>
      <c r="AD1280"/>
      <c r="AE1280"/>
      <c r="AF1280"/>
      <c r="AG1280"/>
      <c r="AH1280"/>
    </row>
    <row r="1281" spans="1:34">
      <c r="A1281"/>
      <c r="J1281"/>
      <c r="AA1281"/>
      <c r="AB1281"/>
      <c r="AC1281"/>
      <c r="AD1281"/>
      <c r="AE1281"/>
      <c r="AF1281"/>
      <c r="AG1281"/>
      <c r="AH1281"/>
    </row>
    <row r="1282" spans="1:34">
      <c r="A1282"/>
      <c r="J1282"/>
      <c r="AA1282"/>
      <c r="AB1282"/>
      <c r="AC1282"/>
      <c r="AD1282"/>
      <c r="AE1282"/>
      <c r="AF1282"/>
      <c r="AG1282"/>
      <c r="AH1282"/>
    </row>
    <row r="1283" spans="1:34">
      <c r="A1283"/>
      <c r="J1283"/>
      <c r="AA1283"/>
      <c r="AB1283"/>
      <c r="AC1283"/>
      <c r="AD1283"/>
      <c r="AE1283"/>
      <c r="AF1283"/>
      <c r="AG1283"/>
      <c r="AH1283"/>
    </row>
    <row r="1284" spans="1:34">
      <c r="A1284"/>
      <c r="J1284"/>
      <c r="AA1284"/>
      <c r="AB1284"/>
      <c r="AC1284"/>
      <c r="AD1284"/>
      <c r="AE1284"/>
      <c r="AF1284"/>
      <c r="AG1284"/>
      <c r="AH1284"/>
    </row>
    <row r="1285" spans="1:34">
      <c r="A1285"/>
      <c r="J1285"/>
      <c r="AA1285"/>
      <c r="AB1285"/>
      <c r="AC1285"/>
      <c r="AD1285"/>
      <c r="AE1285"/>
      <c r="AF1285"/>
      <c r="AG1285"/>
      <c r="AH1285"/>
    </row>
    <row r="1286" spans="1:34">
      <c r="A1286"/>
      <c r="J1286"/>
      <c r="AA1286"/>
      <c r="AB1286"/>
      <c r="AC1286"/>
      <c r="AD1286"/>
      <c r="AE1286"/>
      <c r="AF1286"/>
      <c r="AG1286"/>
      <c r="AH1286"/>
    </row>
    <row r="1287" spans="1:34">
      <c r="A1287"/>
      <c r="J1287"/>
      <c r="AA1287"/>
      <c r="AB1287"/>
      <c r="AC1287"/>
      <c r="AD1287"/>
      <c r="AE1287"/>
      <c r="AF1287"/>
      <c r="AG1287"/>
      <c r="AH1287"/>
    </row>
    <row r="1288" spans="1:34">
      <c r="A1288"/>
      <c r="J1288"/>
      <c r="AA1288"/>
      <c r="AB1288"/>
      <c r="AC1288"/>
      <c r="AD1288"/>
      <c r="AE1288"/>
      <c r="AF1288"/>
      <c r="AG1288"/>
      <c r="AH1288"/>
    </row>
    <row r="1289" spans="1:34">
      <c r="A1289"/>
      <c r="J1289"/>
      <c r="AA1289"/>
      <c r="AB1289"/>
      <c r="AC1289"/>
      <c r="AD1289"/>
      <c r="AE1289"/>
      <c r="AF1289"/>
      <c r="AG1289"/>
      <c r="AH1289"/>
    </row>
    <row r="1290" spans="1:34">
      <c r="A1290"/>
      <c r="J1290"/>
      <c r="AA1290"/>
      <c r="AB1290"/>
      <c r="AC1290"/>
      <c r="AD1290"/>
      <c r="AE1290"/>
      <c r="AF1290"/>
      <c r="AG1290"/>
      <c r="AH1290"/>
    </row>
    <row r="1291" spans="1:34">
      <c r="A1291"/>
      <c r="J1291"/>
      <c r="AA1291"/>
      <c r="AB1291"/>
      <c r="AC1291"/>
      <c r="AD1291"/>
      <c r="AE1291"/>
      <c r="AF1291"/>
      <c r="AG1291"/>
      <c r="AH1291"/>
    </row>
    <row r="1292" spans="1:34">
      <c r="A1292"/>
      <c r="J1292"/>
      <c r="AA1292"/>
      <c r="AB1292"/>
      <c r="AC1292"/>
      <c r="AD1292"/>
      <c r="AE1292"/>
      <c r="AF1292"/>
      <c r="AG1292"/>
      <c r="AH1292"/>
    </row>
    <row r="1293" spans="1:34">
      <c r="A1293"/>
      <c r="J1293"/>
      <c r="AA1293"/>
      <c r="AB1293"/>
      <c r="AC1293"/>
      <c r="AD1293"/>
      <c r="AE1293"/>
      <c r="AF1293"/>
      <c r="AG1293"/>
      <c r="AH1293"/>
    </row>
    <row r="1294" spans="1:34">
      <c r="A1294"/>
      <c r="J1294"/>
      <c r="AA1294"/>
      <c r="AB1294"/>
      <c r="AC1294"/>
      <c r="AD1294"/>
      <c r="AE1294"/>
      <c r="AF1294"/>
      <c r="AG1294"/>
      <c r="AH1294"/>
    </row>
    <row r="1295" spans="1:34">
      <c r="A1295"/>
      <c r="J1295"/>
      <c r="AA1295"/>
      <c r="AB1295"/>
      <c r="AC1295"/>
      <c r="AD1295"/>
      <c r="AE1295"/>
      <c r="AF1295"/>
      <c r="AG1295"/>
      <c r="AH1295"/>
    </row>
    <row r="1296" spans="1:34">
      <c r="A1296"/>
      <c r="J1296"/>
      <c r="AA1296"/>
      <c r="AB1296"/>
      <c r="AC1296"/>
      <c r="AD1296"/>
      <c r="AE1296"/>
      <c r="AF1296"/>
      <c r="AG1296"/>
      <c r="AH1296"/>
    </row>
    <row r="1297" spans="1:34">
      <c r="A1297"/>
      <c r="J1297"/>
      <c r="AA1297"/>
      <c r="AB1297"/>
      <c r="AC1297"/>
      <c r="AD1297"/>
      <c r="AE1297"/>
      <c r="AF1297"/>
      <c r="AG1297"/>
      <c r="AH1297"/>
    </row>
    <row r="1298" spans="1:34">
      <c r="A1298"/>
      <c r="J1298"/>
      <c r="AA1298"/>
      <c r="AB1298"/>
      <c r="AC1298"/>
      <c r="AD1298"/>
      <c r="AE1298"/>
      <c r="AF1298"/>
      <c r="AG1298"/>
      <c r="AH1298"/>
    </row>
    <row r="1299" spans="1:34">
      <c r="A1299"/>
      <c r="J1299"/>
      <c r="AA1299"/>
      <c r="AB1299"/>
      <c r="AC1299"/>
      <c r="AD1299"/>
      <c r="AE1299"/>
      <c r="AF1299"/>
      <c r="AG1299"/>
      <c r="AH1299"/>
    </row>
    <row r="1300" spans="1:34">
      <c r="A1300"/>
      <c r="J1300"/>
      <c r="AA1300"/>
      <c r="AB1300"/>
      <c r="AC1300"/>
      <c r="AD1300"/>
      <c r="AE1300"/>
      <c r="AF1300"/>
      <c r="AG1300"/>
      <c r="AH1300"/>
    </row>
    <row r="1301" spans="1:34">
      <c r="A1301"/>
      <c r="J1301"/>
      <c r="AA1301"/>
      <c r="AB1301"/>
      <c r="AC1301"/>
      <c r="AD1301"/>
      <c r="AE1301"/>
      <c r="AF1301"/>
      <c r="AG1301"/>
      <c r="AH1301"/>
    </row>
    <row r="1302" spans="1:34">
      <c r="A1302"/>
      <c r="J1302"/>
      <c r="AA1302"/>
      <c r="AB1302"/>
      <c r="AC1302"/>
      <c r="AD1302"/>
      <c r="AE1302"/>
      <c r="AF1302"/>
      <c r="AG1302"/>
      <c r="AH1302"/>
    </row>
    <row r="1303" spans="1:34">
      <c r="A1303"/>
      <c r="J1303"/>
      <c r="AA1303"/>
      <c r="AB1303"/>
      <c r="AC1303"/>
      <c r="AD1303"/>
      <c r="AE1303"/>
      <c r="AF1303"/>
      <c r="AG1303"/>
      <c r="AH1303"/>
    </row>
    <row r="1304" spans="1:34">
      <c r="A1304"/>
      <c r="J1304"/>
      <c r="AA1304"/>
      <c r="AB1304"/>
      <c r="AC1304"/>
      <c r="AD1304"/>
      <c r="AE1304"/>
      <c r="AF1304"/>
      <c r="AG1304"/>
      <c r="AH1304"/>
    </row>
    <row r="1305" spans="1:34">
      <c r="A1305"/>
      <c r="J1305"/>
      <c r="AA1305"/>
      <c r="AB1305"/>
      <c r="AC1305"/>
      <c r="AD1305"/>
      <c r="AE1305"/>
      <c r="AF1305"/>
      <c r="AG1305"/>
      <c r="AH1305"/>
    </row>
    <row r="1306" spans="1:34">
      <c r="A1306"/>
      <c r="J1306"/>
      <c r="AA1306"/>
      <c r="AB1306"/>
      <c r="AC1306"/>
      <c r="AD1306"/>
      <c r="AE1306"/>
      <c r="AF1306"/>
      <c r="AG1306"/>
      <c r="AH1306"/>
    </row>
    <row r="1307" spans="1:34">
      <c r="A1307"/>
      <c r="J1307"/>
      <c r="AA1307"/>
      <c r="AB1307"/>
      <c r="AC1307"/>
      <c r="AD1307"/>
      <c r="AE1307"/>
      <c r="AF1307"/>
      <c r="AG1307"/>
      <c r="AH1307"/>
    </row>
    <row r="1308" spans="1:34">
      <c r="A1308"/>
      <c r="J1308"/>
      <c r="AA1308"/>
      <c r="AB1308"/>
      <c r="AC1308"/>
      <c r="AD1308"/>
      <c r="AE1308"/>
      <c r="AF1308"/>
      <c r="AG1308"/>
      <c r="AH1308"/>
    </row>
    <row r="1309" spans="1:34">
      <c r="A1309"/>
      <c r="J1309"/>
      <c r="AA1309"/>
      <c r="AB1309"/>
      <c r="AC1309"/>
      <c r="AD1309"/>
      <c r="AE1309"/>
      <c r="AF1309"/>
      <c r="AG1309"/>
      <c r="AH1309"/>
    </row>
    <row r="1310" spans="1:34">
      <c r="A1310"/>
      <c r="J1310"/>
      <c r="AA1310"/>
      <c r="AB1310"/>
      <c r="AC1310"/>
      <c r="AD1310"/>
      <c r="AE1310"/>
      <c r="AF1310"/>
      <c r="AG1310"/>
      <c r="AH1310"/>
    </row>
    <row r="1311" spans="1:34">
      <c r="A1311"/>
      <c r="J1311"/>
      <c r="AA1311"/>
      <c r="AB1311"/>
      <c r="AC1311"/>
      <c r="AD1311"/>
      <c r="AE1311"/>
      <c r="AF1311"/>
      <c r="AG1311"/>
      <c r="AH1311"/>
    </row>
    <row r="1312" spans="1:34">
      <c r="A1312"/>
      <c r="J1312"/>
      <c r="AA1312"/>
      <c r="AB1312"/>
      <c r="AC1312"/>
      <c r="AD1312"/>
      <c r="AE1312"/>
      <c r="AF1312"/>
      <c r="AG1312"/>
      <c r="AH1312"/>
    </row>
    <row r="1313" spans="1:34">
      <c r="A1313"/>
      <c r="J1313"/>
      <c r="AA1313"/>
      <c r="AB1313"/>
      <c r="AC1313"/>
      <c r="AD1313"/>
      <c r="AE1313"/>
      <c r="AF1313"/>
      <c r="AG1313"/>
      <c r="AH1313"/>
    </row>
    <row r="1314" spans="1:34">
      <c r="A1314"/>
      <c r="J1314"/>
      <c r="AA1314"/>
      <c r="AB1314"/>
      <c r="AC1314"/>
      <c r="AD1314"/>
      <c r="AE1314"/>
      <c r="AF1314"/>
      <c r="AG1314"/>
      <c r="AH1314"/>
    </row>
    <row r="1315" spans="1:34">
      <c r="A1315"/>
      <c r="J1315"/>
      <c r="AA1315"/>
      <c r="AB1315"/>
      <c r="AC1315"/>
      <c r="AD1315"/>
      <c r="AE1315"/>
      <c r="AF1315"/>
      <c r="AG1315"/>
      <c r="AH1315"/>
    </row>
    <row r="1316" spans="1:34">
      <c r="A1316"/>
      <c r="J1316"/>
      <c r="AA1316"/>
      <c r="AB1316"/>
      <c r="AC1316"/>
      <c r="AD1316"/>
      <c r="AE1316"/>
      <c r="AF1316"/>
      <c r="AG1316"/>
      <c r="AH1316"/>
    </row>
    <row r="1317" spans="1:34">
      <c r="A1317"/>
      <c r="J1317"/>
      <c r="AA1317"/>
      <c r="AB1317"/>
      <c r="AC1317"/>
      <c r="AD1317"/>
      <c r="AE1317"/>
      <c r="AF1317"/>
      <c r="AG1317"/>
      <c r="AH1317"/>
    </row>
    <row r="1318" spans="1:34">
      <c r="A1318"/>
      <c r="J1318"/>
      <c r="AA1318"/>
      <c r="AB1318"/>
      <c r="AC1318"/>
      <c r="AD1318"/>
      <c r="AE1318"/>
      <c r="AF1318"/>
      <c r="AG1318"/>
      <c r="AH1318"/>
    </row>
    <row r="1319" spans="1:34">
      <c r="A1319"/>
      <c r="J1319"/>
      <c r="AA1319"/>
      <c r="AB1319"/>
      <c r="AC1319"/>
      <c r="AD1319"/>
      <c r="AE1319"/>
      <c r="AF1319"/>
      <c r="AG1319"/>
      <c r="AH1319"/>
    </row>
    <row r="1320" spans="1:34">
      <c r="A1320"/>
      <c r="J1320"/>
      <c r="AA1320"/>
      <c r="AB1320"/>
      <c r="AC1320"/>
      <c r="AD1320"/>
      <c r="AE1320"/>
      <c r="AF1320"/>
      <c r="AG1320"/>
      <c r="AH1320"/>
    </row>
    <row r="1321" spans="1:34">
      <c r="A1321"/>
      <c r="J1321"/>
      <c r="AA1321"/>
      <c r="AB1321"/>
      <c r="AC1321"/>
      <c r="AD1321"/>
      <c r="AE1321"/>
      <c r="AF1321"/>
      <c r="AG1321"/>
      <c r="AH1321"/>
    </row>
    <row r="1322" spans="1:34">
      <c r="A1322"/>
      <c r="J1322"/>
      <c r="AA1322"/>
      <c r="AB1322"/>
      <c r="AC1322"/>
      <c r="AD1322"/>
      <c r="AE1322"/>
      <c r="AF1322"/>
      <c r="AG1322"/>
      <c r="AH1322"/>
    </row>
    <row r="1323" spans="1:34">
      <c r="A1323"/>
      <c r="J1323"/>
      <c r="AA1323"/>
      <c r="AB1323"/>
      <c r="AC1323"/>
      <c r="AD1323"/>
      <c r="AE1323"/>
      <c r="AF1323"/>
      <c r="AG1323"/>
      <c r="AH1323"/>
    </row>
    <row r="1324" spans="1:34">
      <c r="A1324"/>
      <c r="J1324"/>
      <c r="AA1324"/>
      <c r="AB1324"/>
      <c r="AC1324"/>
      <c r="AD1324"/>
      <c r="AE1324"/>
      <c r="AF1324"/>
      <c r="AG1324"/>
      <c r="AH1324"/>
    </row>
    <row r="1325" spans="1:34">
      <c r="A1325"/>
      <c r="J1325"/>
      <c r="AA1325"/>
      <c r="AB1325"/>
      <c r="AC1325"/>
      <c r="AD1325"/>
      <c r="AE1325"/>
      <c r="AF1325"/>
      <c r="AG1325"/>
      <c r="AH1325"/>
    </row>
    <row r="1326" spans="1:34">
      <c r="A1326"/>
      <c r="J1326"/>
      <c r="AA1326"/>
      <c r="AB1326"/>
      <c r="AC1326"/>
      <c r="AD1326"/>
      <c r="AE1326"/>
      <c r="AF1326"/>
      <c r="AG1326"/>
      <c r="AH1326"/>
    </row>
    <row r="1327" spans="1:34">
      <c r="A1327"/>
      <c r="J1327"/>
      <c r="AA1327"/>
      <c r="AB1327"/>
      <c r="AC1327"/>
      <c r="AD1327"/>
      <c r="AE1327"/>
      <c r="AF1327"/>
      <c r="AG1327"/>
      <c r="AH1327"/>
    </row>
    <row r="1328" spans="1:34">
      <c r="A1328"/>
      <c r="J1328"/>
      <c r="AA1328"/>
      <c r="AB1328"/>
      <c r="AC1328"/>
      <c r="AD1328"/>
      <c r="AE1328"/>
      <c r="AF1328"/>
      <c r="AG1328"/>
      <c r="AH1328"/>
    </row>
    <row r="1329" spans="1:34">
      <c r="A1329"/>
      <c r="J1329"/>
      <c r="AA1329"/>
      <c r="AB1329"/>
      <c r="AC1329"/>
      <c r="AD1329"/>
      <c r="AE1329"/>
      <c r="AF1329"/>
      <c r="AG1329"/>
      <c r="AH1329"/>
    </row>
    <row r="1330" spans="1:34">
      <c r="A1330"/>
      <c r="J1330"/>
      <c r="AA1330"/>
      <c r="AB1330"/>
      <c r="AC1330"/>
      <c r="AD1330"/>
      <c r="AE1330"/>
      <c r="AF1330"/>
      <c r="AG1330"/>
      <c r="AH1330"/>
    </row>
    <row r="1331" spans="1:34">
      <c r="A1331"/>
      <c r="J1331"/>
      <c r="AA1331"/>
      <c r="AB1331"/>
      <c r="AC1331"/>
      <c r="AD1331"/>
      <c r="AE1331"/>
      <c r="AF1331"/>
      <c r="AG1331"/>
      <c r="AH1331"/>
    </row>
    <row r="1332" spans="1:34">
      <c r="A1332"/>
      <c r="J1332"/>
      <c r="AA1332"/>
      <c r="AB1332"/>
      <c r="AC1332"/>
      <c r="AD1332"/>
      <c r="AE1332"/>
      <c r="AF1332"/>
      <c r="AG1332"/>
      <c r="AH1332"/>
    </row>
    <row r="1333" spans="1:34">
      <c r="A1333"/>
      <c r="J1333"/>
      <c r="AA1333"/>
      <c r="AB1333"/>
      <c r="AC1333"/>
      <c r="AD1333"/>
      <c r="AE1333"/>
      <c r="AF1333"/>
      <c r="AG1333"/>
      <c r="AH1333"/>
    </row>
    <row r="1334" spans="1:34">
      <c r="A1334"/>
      <c r="J1334"/>
      <c r="AA1334"/>
      <c r="AB1334"/>
      <c r="AC1334"/>
      <c r="AD1334"/>
      <c r="AE1334"/>
      <c r="AF1334"/>
      <c r="AG1334"/>
      <c r="AH1334"/>
    </row>
    <row r="1335" spans="1:34">
      <c r="A1335"/>
      <c r="J1335"/>
      <c r="AA1335"/>
      <c r="AB1335"/>
      <c r="AC1335"/>
      <c r="AD1335"/>
      <c r="AE1335"/>
      <c r="AF1335"/>
      <c r="AG1335"/>
      <c r="AH1335"/>
    </row>
    <row r="1336" spans="1:34">
      <c r="A1336"/>
      <c r="J1336"/>
      <c r="AA1336"/>
      <c r="AB1336"/>
      <c r="AC1336"/>
      <c r="AD1336"/>
      <c r="AE1336"/>
      <c r="AF1336"/>
      <c r="AG1336"/>
      <c r="AH1336"/>
    </row>
    <row r="1337" spans="1:34">
      <c r="A1337"/>
      <c r="J1337"/>
      <c r="AA1337"/>
      <c r="AB1337"/>
      <c r="AC1337"/>
      <c r="AD1337"/>
      <c r="AE1337"/>
      <c r="AF1337"/>
      <c r="AG1337"/>
      <c r="AH1337"/>
    </row>
    <row r="1338" spans="1:34">
      <c r="A1338"/>
      <c r="J1338"/>
      <c r="AA1338"/>
      <c r="AB1338"/>
      <c r="AC1338"/>
      <c r="AD1338"/>
      <c r="AE1338"/>
      <c r="AF1338"/>
      <c r="AG1338"/>
      <c r="AH1338"/>
    </row>
    <row r="1339" spans="1:34">
      <c r="A1339"/>
      <c r="J1339"/>
      <c r="AA1339"/>
      <c r="AB1339"/>
      <c r="AC1339"/>
      <c r="AD1339"/>
      <c r="AE1339"/>
      <c r="AF1339"/>
      <c r="AG1339"/>
      <c r="AH1339"/>
    </row>
    <row r="1340" spans="1:34">
      <c r="A1340"/>
      <c r="J1340"/>
      <c r="AA1340"/>
      <c r="AB1340"/>
      <c r="AC1340"/>
      <c r="AD1340"/>
      <c r="AE1340"/>
      <c r="AF1340"/>
      <c r="AG1340"/>
      <c r="AH1340"/>
    </row>
    <row r="1341" spans="1:34">
      <c r="A1341"/>
      <c r="J1341"/>
      <c r="AA1341"/>
      <c r="AB1341"/>
      <c r="AC1341"/>
      <c r="AD1341"/>
      <c r="AE1341"/>
      <c r="AF1341"/>
      <c r="AG1341"/>
      <c r="AH1341"/>
    </row>
    <row r="1342" spans="1:34">
      <c r="A1342"/>
      <c r="J1342"/>
      <c r="AA1342"/>
      <c r="AB1342"/>
      <c r="AC1342"/>
      <c r="AD1342"/>
      <c r="AE1342"/>
      <c r="AF1342"/>
      <c r="AG1342"/>
      <c r="AH1342"/>
    </row>
    <row r="1343" spans="1:34">
      <c r="A1343"/>
      <c r="J1343"/>
      <c r="AA1343"/>
      <c r="AB1343"/>
      <c r="AC1343"/>
      <c r="AD1343"/>
      <c r="AE1343"/>
      <c r="AF1343"/>
      <c r="AG1343"/>
      <c r="AH1343"/>
    </row>
    <row r="1344" spans="1:34">
      <c r="A1344"/>
      <c r="J1344"/>
      <c r="AA1344"/>
      <c r="AB1344"/>
      <c r="AC1344"/>
      <c r="AD1344"/>
      <c r="AE1344"/>
      <c r="AF1344"/>
      <c r="AG1344"/>
      <c r="AH1344"/>
    </row>
    <row r="1345" spans="1:34">
      <c r="A1345"/>
      <c r="J1345"/>
      <c r="AA1345"/>
      <c r="AB1345"/>
      <c r="AC1345"/>
      <c r="AD1345"/>
      <c r="AE1345"/>
      <c r="AF1345"/>
      <c r="AG1345"/>
      <c r="AH1345"/>
    </row>
    <row r="1346" spans="1:34">
      <c r="A1346"/>
      <c r="J1346"/>
      <c r="AA1346"/>
      <c r="AB1346"/>
      <c r="AC1346"/>
      <c r="AD1346"/>
      <c r="AE1346"/>
      <c r="AF1346"/>
      <c r="AG1346"/>
      <c r="AH1346"/>
    </row>
    <row r="1347" spans="1:34">
      <c r="A1347"/>
      <c r="J1347"/>
      <c r="AA1347"/>
      <c r="AB1347"/>
      <c r="AC1347"/>
      <c r="AD1347"/>
      <c r="AE1347"/>
      <c r="AF1347"/>
      <c r="AG1347"/>
      <c r="AH1347"/>
    </row>
    <row r="1348" spans="1:34">
      <c r="A1348"/>
      <c r="J1348"/>
      <c r="AA1348"/>
      <c r="AB1348"/>
      <c r="AC1348"/>
      <c r="AD1348"/>
      <c r="AE1348"/>
      <c r="AF1348"/>
      <c r="AG1348"/>
      <c r="AH1348"/>
    </row>
    <row r="1349" spans="1:34">
      <c r="A1349"/>
      <c r="J1349"/>
      <c r="AA1349"/>
      <c r="AB1349"/>
      <c r="AC1349"/>
      <c r="AD1349"/>
      <c r="AE1349"/>
      <c r="AF1349"/>
      <c r="AG1349"/>
      <c r="AH1349"/>
    </row>
    <row r="1350" spans="1:34">
      <c r="A1350"/>
      <c r="J1350"/>
      <c r="AA1350"/>
      <c r="AB1350"/>
      <c r="AC1350"/>
      <c r="AD1350"/>
      <c r="AE1350"/>
      <c r="AF1350"/>
      <c r="AG1350"/>
      <c r="AH1350"/>
    </row>
    <row r="1351" spans="1:34">
      <c r="A1351"/>
      <c r="J1351"/>
      <c r="AA1351"/>
      <c r="AB1351"/>
      <c r="AC1351"/>
      <c r="AD1351"/>
      <c r="AE1351"/>
      <c r="AF1351"/>
      <c r="AG1351"/>
      <c r="AH1351"/>
    </row>
    <row r="1352" spans="1:34">
      <c r="A1352"/>
      <c r="J1352"/>
      <c r="AA1352"/>
      <c r="AB1352"/>
      <c r="AC1352"/>
      <c r="AD1352"/>
      <c r="AE1352"/>
      <c r="AF1352"/>
      <c r="AG1352"/>
      <c r="AH1352"/>
    </row>
    <row r="1353" spans="1:34">
      <c r="A1353"/>
      <c r="J1353"/>
      <c r="AA1353"/>
      <c r="AB1353"/>
      <c r="AC1353"/>
      <c r="AD1353"/>
      <c r="AE1353"/>
      <c r="AF1353"/>
      <c r="AG1353"/>
      <c r="AH1353"/>
    </row>
    <row r="1354" spans="1:34">
      <c r="A1354"/>
      <c r="J1354"/>
      <c r="AA1354"/>
      <c r="AB1354"/>
      <c r="AC1354"/>
      <c r="AD1354"/>
      <c r="AE1354"/>
      <c r="AF1354"/>
      <c r="AG1354"/>
      <c r="AH1354"/>
    </row>
    <row r="1355" spans="1:34">
      <c r="A1355"/>
      <c r="J1355"/>
      <c r="AA1355"/>
      <c r="AB1355"/>
      <c r="AC1355"/>
      <c r="AD1355"/>
      <c r="AE1355"/>
      <c r="AF1355"/>
      <c r="AG1355"/>
      <c r="AH1355"/>
    </row>
    <row r="1356" spans="1:34">
      <c r="A1356"/>
      <c r="J1356"/>
      <c r="AA1356"/>
      <c r="AB1356"/>
      <c r="AC1356"/>
      <c r="AD1356"/>
      <c r="AE1356"/>
      <c r="AF1356"/>
      <c r="AG1356"/>
      <c r="AH1356"/>
    </row>
    <row r="1357" spans="1:34">
      <c r="A1357"/>
      <c r="J1357"/>
      <c r="AA1357"/>
      <c r="AB1357"/>
      <c r="AC1357"/>
      <c r="AD1357"/>
      <c r="AE1357"/>
      <c r="AF1357"/>
      <c r="AG1357"/>
      <c r="AH1357"/>
    </row>
    <row r="1358" spans="1:34">
      <c r="A1358"/>
      <c r="J1358"/>
      <c r="AA1358"/>
      <c r="AB1358"/>
      <c r="AC1358"/>
      <c r="AD1358"/>
      <c r="AE1358"/>
      <c r="AF1358"/>
      <c r="AG1358"/>
      <c r="AH1358"/>
    </row>
    <row r="1359" spans="1:34">
      <c r="A1359"/>
      <c r="J1359"/>
      <c r="AA1359"/>
      <c r="AB1359"/>
      <c r="AC1359"/>
      <c r="AD1359"/>
      <c r="AE1359"/>
      <c r="AF1359"/>
      <c r="AG1359"/>
      <c r="AH1359"/>
    </row>
    <row r="1360" spans="1:34">
      <c r="A1360"/>
      <c r="J1360"/>
      <c r="AA1360"/>
      <c r="AB1360"/>
      <c r="AC1360"/>
      <c r="AD1360"/>
      <c r="AE1360"/>
      <c r="AF1360"/>
      <c r="AG1360"/>
      <c r="AH1360"/>
    </row>
    <row r="1361" spans="1:34">
      <c r="A1361"/>
      <c r="J1361"/>
      <c r="AA1361"/>
      <c r="AB1361"/>
      <c r="AC1361"/>
      <c r="AD1361"/>
      <c r="AE1361"/>
      <c r="AF1361"/>
      <c r="AG1361"/>
      <c r="AH1361"/>
    </row>
    <row r="1362" spans="1:34">
      <c r="A1362"/>
      <c r="J1362"/>
      <c r="AA1362"/>
      <c r="AB1362"/>
      <c r="AC1362"/>
      <c r="AD1362"/>
      <c r="AE1362"/>
      <c r="AF1362"/>
      <c r="AG1362"/>
      <c r="AH1362"/>
    </row>
    <row r="1363" spans="1:34">
      <c r="A1363"/>
      <c r="J1363"/>
      <c r="AA1363"/>
      <c r="AB1363"/>
      <c r="AC1363"/>
      <c r="AD1363"/>
      <c r="AE1363"/>
      <c r="AF1363"/>
      <c r="AG1363"/>
      <c r="AH1363"/>
    </row>
    <row r="1364" spans="1:34">
      <c r="A1364"/>
      <c r="J1364"/>
      <c r="AA1364"/>
      <c r="AB1364"/>
      <c r="AC1364"/>
      <c r="AD1364"/>
      <c r="AE1364"/>
      <c r="AF1364"/>
      <c r="AG1364"/>
      <c r="AH1364"/>
    </row>
    <row r="1365" spans="1:34">
      <c r="A1365"/>
      <c r="J1365"/>
      <c r="AA1365"/>
      <c r="AB1365"/>
      <c r="AC1365"/>
      <c r="AD1365"/>
      <c r="AE1365"/>
      <c r="AF1365"/>
      <c r="AG1365"/>
      <c r="AH1365"/>
    </row>
    <row r="1366" spans="1:34">
      <c r="A1366"/>
      <c r="J1366"/>
      <c r="AA1366"/>
      <c r="AB1366"/>
      <c r="AC1366"/>
      <c r="AD1366"/>
      <c r="AE1366"/>
      <c r="AF1366"/>
      <c r="AG1366"/>
      <c r="AH1366"/>
    </row>
    <row r="1367" spans="1:34">
      <c r="A1367"/>
      <c r="J1367"/>
      <c r="AA1367"/>
      <c r="AB1367"/>
      <c r="AC1367"/>
      <c r="AD1367"/>
      <c r="AE1367"/>
      <c r="AF1367"/>
      <c r="AG1367"/>
      <c r="AH1367"/>
    </row>
    <row r="1368" spans="1:34">
      <c r="A1368"/>
      <c r="J1368"/>
      <c r="AA1368"/>
      <c r="AB1368"/>
      <c r="AC1368"/>
      <c r="AD1368"/>
      <c r="AE1368"/>
      <c r="AF1368"/>
      <c r="AG1368"/>
      <c r="AH1368"/>
    </row>
    <row r="1369" spans="1:34">
      <c r="A1369"/>
      <c r="J1369"/>
      <c r="AA1369"/>
      <c r="AB1369"/>
      <c r="AC1369"/>
      <c r="AD1369"/>
      <c r="AE1369"/>
      <c r="AF1369"/>
      <c r="AG1369"/>
      <c r="AH1369"/>
    </row>
    <row r="1370" spans="1:34">
      <c r="A1370"/>
      <c r="J1370"/>
      <c r="AA1370"/>
      <c r="AB1370"/>
      <c r="AC1370"/>
      <c r="AD1370"/>
      <c r="AE1370"/>
      <c r="AF1370"/>
      <c r="AG1370"/>
      <c r="AH1370"/>
    </row>
    <row r="1371" spans="1:34">
      <c r="A1371"/>
      <c r="J1371"/>
      <c r="AA1371"/>
      <c r="AB1371"/>
      <c r="AC1371"/>
      <c r="AD1371"/>
      <c r="AE1371"/>
      <c r="AF1371"/>
      <c r="AG1371"/>
      <c r="AH1371"/>
    </row>
    <row r="1372" spans="1:34">
      <c r="A1372"/>
      <c r="J1372"/>
      <c r="AA1372"/>
      <c r="AB1372"/>
      <c r="AC1372"/>
      <c r="AD1372"/>
      <c r="AE1372"/>
      <c r="AF1372"/>
      <c r="AG1372"/>
      <c r="AH1372"/>
    </row>
    <row r="1373" spans="1:34">
      <c r="A1373"/>
      <c r="J1373"/>
      <c r="AA1373"/>
      <c r="AB1373"/>
      <c r="AC1373"/>
      <c r="AD1373"/>
      <c r="AE1373"/>
      <c r="AF1373"/>
      <c r="AG1373"/>
      <c r="AH1373"/>
    </row>
    <row r="1374" spans="1:34">
      <c r="A1374"/>
      <c r="J1374"/>
      <c r="AA1374"/>
      <c r="AB1374"/>
      <c r="AC1374"/>
      <c r="AD1374"/>
      <c r="AE1374"/>
      <c r="AF1374"/>
      <c r="AG1374"/>
      <c r="AH1374"/>
    </row>
    <row r="1375" spans="1:34">
      <c r="A1375"/>
      <c r="J1375"/>
      <c r="AA1375"/>
      <c r="AB1375"/>
      <c r="AC1375"/>
      <c r="AD1375"/>
      <c r="AE1375"/>
      <c r="AF1375"/>
      <c r="AG1375"/>
      <c r="AH1375"/>
    </row>
    <row r="1376" spans="1:34">
      <c r="A1376"/>
      <c r="J1376"/>
      <c r="AA1376"/>
      <c r="AB1376"/>
      <c r="AC1376"/>
      <c r="AD1376"/>
      <c r="AE1376"/>
      <c r="AF1376"/>
      <c r="AG1376"/>
      <c r="AH1376"/>
    </row>
    <row r="1377" spans="1:34">
      <c r="A1377"/>
      <c r="J1377"/>
      <c r="AA1377"/>
      <c r="AB1377"/>
      <c r="AC1377"/>
      <c r="AD1377"/>
      <c r="AE1377"/>
      <c r="AF1377"/>
      <c r="AG1377"/>
      <c r="AH1377"/>
    </row>
    <row r="1378" spans="1:34">
      <c r="A1378"/>
      <c r="J1378"/>
      <c r="AA1378"/>
      <c r="AB1378"/>
      <c r="AC1378"/>
      <c r="AD1378"/>
      <c r="AE1378"/>
      <c r="AF1378"/>
      <c r="AG1378"/>
      <c r="AH1378"/>
    </row>
    <row r="1379" spans="1:34">
      <c r="A1379"/>
      <c r="J1379"/>
      <c r="AA1379"/>
      <c r="AB1379"/>
      <c r="AC1379"/>
      <c r="AD1379"/>
      <c r="AE1379"/>
      <c r="AF1379"/>
      <c r="AG1379"/>
      <c r="AH1379"/>
    </row>
    <row r="1380" spans="1:34">
      <c r="A1380"/>
      <c r="J1380"/>
      <c r="AA1380"/>
      <c r="AB1380"/>
      <c r="AC1380"/>
      <c r="AD1380"/>
      <c r="AE1380"/>
      <c r="AF1380"/>
      <c r="AG1380"/>
      <c r="AH1380"/>
    </row>
    <row r="1381" spans="1:34">
      <c r="A1381"/>
      <c r="J1381"/>
      <c r="AA1381"/>
      <c r="AB1381"/>
      <c r="AC1381"/>
      <c r="AD1381"/>
      <c r="AE1381"/>
      <c r="AF1381"/>
      <c r="AG1381"/>
      <c r="AH1381"/>
    </row>
    <row r="1382" spans="1:34">
      <c r="A1382"/>
      <c r="J1382"/>
      <c r="AA1382"/>
      <c r="AB1382"/>
      <c r="AC1382"/>
      <c r="AD1382"/>
      <c r="AE1382"/>
      <c r="AF1382"/>
      <c r="AG1382"/>
      <c r="AH1382"/>
    </row>
    <row r="1383" spans="1:34">
      <c r="A1383"/>
      <c r="J1383"/>
      <c r="AA1383"/>
      <c r="AB1383"/>
      <c r="AC1383"/>
      <c r="AD1383"/>
      <c r="AE1383"/>
      <c r="AF1383"/>
      <c r="AG1383"/>
      <c r="AH1383"/>
    </row>
    <row r="1384" spans="1:34">
      <c r="A1384"/>
      <c r="J1384"/>
      <c r="AA1384"/>
      <c r="AB1384"/>
      <c r="AC1384"/>
      <c r="AD1384"/>
      <c r="AE1384"/>
      <c r="AF1384"/>
      <c r="AG1384"/>
      <c r="AH1384"/>
    </row>
    <row r="1385" spans="1:34">
      <c r="A1385"/>
      <c r="J1385"/>
      <c r="AA1385"/>
      <c r="AB1385"/>
      <c r="AC1385"/>
      <c r="AD1385"/>
      <c r="AE1385"/>
      <c r="AF1385"/>
      <c r="AG1385"/>
      <c r="AH1385"/>
    </row>
    <row r="1386" spans="1:34">
      <c r="A1386"/>
      <c r="J1386"/>
      <c r="AA1386"/>
      <c r="AB1386"/>
      <c r="AC1386"/>
      <c r="AD1386"/>
      <c r="AE1386"/>
      <c r="AF1386"/>
      <c r="AG1386"/>
      <c r="AH1386"/>
    </row>
    <row r="1387" spans="1:34">
      <c r="A1387"/>
      <c r="J1387"/>
      <c r="AA1387"/>
      <c r="AB1387"/>
      <c r="AC1387"/>
      <c r="AD1387"/>
      <c r="AE1387"/>
      <c r="AF1387"/>
      <c r="AG1387"/>
      <c r="AH1387"/>
    </row>
    <row r="1388" spans="1:34">
      <c r="A1388"/>
      <c r="J1388"/>
      <c r="AA1388"/>
      <c r="AB1388"/>
      <c r="AC1388"/>
      <c r="AD1388"/>
      <c r="AE1388"/>
      <c r="AF1388"/>
      <c r="AG1388"/>
      <c r="AH1388"/>
    </row>
    <row r="1389" spans="1:34">
      <c r="A1389"/>
      <c r="J1389"/>
      <c r="AA1389"/>
      <c r="AB1389"/>
      <c r="AC1389"/>
      <c r="AD1389"/>
      <c r="AE1389"/>
      <c r="AF1389"/>
      <c r="AG1389"/>
      <c r="AH1389"/>
    </row>
    <row r="1390" spans="1:34">
      <c r="A1390"/>
      <c r="J1390"/>
      <c r="AA1390"/>
      <c r="AB1390"/>
      <c r="AC1390"/>
      <c r="AD1390"/>
      <c r="AE1390"/>
      <c r="AF1390"/>
      <c r="AG1390"/>
      <c r="AH1390"/>
    </row>
    <row r="1391" spans="1:34">
      <c r="A1391"/>
      <c r="J1391"/>
      <c r="AA1391"/>
      <c r="AB1391"/>
      <c r="AC1391"/>
      <c r="AD1391"/>
      <c r="AE1391"/>
      <c r="AF1391"/>
      <c r="AG1391"/>
      <c r="AH1391"/>
    </row>
    <row r="1392" spans="1:34">
      <c r="A1392"/>
      <c r="J1392"/>
      <c r="AA1392"/>
      <c r="AB1392"/>
      <c r="AC1392"/>
      <c r="AD1392"/>
      <c r="AE1392"/>
      <c r="AF1392"/>
      <c r="AG1392"/>
      <c r="AH1392"/>
    </row>
    <row r="1393" spans="1:34">
      <c r="A1393"/>
      <c r="J1393"/>
      <c r="AA1393"/>
      <c r="AB1393"/>
      <c r="AC1393"/>
      <c r="AD1393"/>
      <c r="AE1393"/>
      <c r="AF1393"/>
      <c r="AG1393"/>
      <c r="AH1393"/>
    </row>
    <row r="1394" spans="1:34">
      <c r="A1394"/>
      <c r="J1394"/>
      <c r="AA1394"/>
      <c r="AB1394"/>
      <c r="AC1394"/>
      <c r="AD1394"/>
      <c r="AE1394"/>
      <c r="AF1394"/>
      <c r="AG1394"/>
      <c r="AH1394"/>
    </row>
    <row r="1395" spans="1:34">
      <c r="A1395"/>
      <c r="J1395"/>
      <c r="AA1395"/>
      <c r="AB1395"/>
      <c r="AC1395"/>
      <c r="AD1395"/>
      <c r="AE1395"/>
      <c r="AF1395"/>
      <c r="AG1395"/>
      <c r="AH1395"/>
    </row>
    <row r="1396" spans="1:34">
      <c r="A1396"/>
      <c r="J1396"/>
      <c r="AA1396"/>
      <c r="AB1396"/>
      <c r="AC1396"/>
      <c r="AD1396"/>
      <c r="AE1396"/>
      <c r="AF1396"/>
      <c r="AG1396"/>
      <c r="AH1396"/>
    </row>
    <row r="1397" spans="1:34">
      <c r="A1397"/>
      <c r="J1397"/>
      <c r="AA1397"/>
      <c r="AB1397"/>
      <c r="AC1397"/>
      <c r="AD1397"/>
      <c r="AE1397"/>
      <c r="AF1397"/>
      <c r="AG1397"/>
      <c r="AH1397"/>
    </row>
    <row r="1398" spans="1:34">
      <c r="A1398"/>
      <c r="J1398"/>
      <c r="AA1398"/>
      <c r="AB1398"/>
      <c r="AC1398"/>
      <c r="AD1398"/>
      <c r="AE1398"/>
      <c r="AF1398"/>
      <c r="AG1398"/>
      <c r="AH1398"/>
    </row>
    <row r="1399" spans="1:34">
      <c r="A1399"/>
      <c r="J1399"/>
      <c r="AA1399"/>
      <c r="AB1399"/>
      <c r="AC1399"/>
      <c r="AD1399"/>
      <c r="AE1399"/>
      <c r="AF1399"/>
      <c r="AG1399"/>
      <c r="AH1399"/>
    </row>
    <row r="1400" spans="1:34">
      <c r="A1400"/>
      <c r="J1400"/>
      <c r="AA1400"/>
      <c r="AB1400"/>
      <c r="AC1400"/>
      <c r="AD1400"/>
      <c r="AE1400"/>
      <c r="AF1400"/>
      <c r="AG1400"/>
      <c r="AH1400"/>
    </row>
    <row r="1401" spans="1:34">
      <c r="A1401"/>
      <c r="J1401"/>
      <c r="AA1401"/>
      <c r="AB1401"/>
      <c r="AC1401"/>
      <c r="AD1401"/>
      <c r="AE1401"/>
      <c r="AF1401"/>
      <c r="AG1401"/>
      <c r="AH1401"/>
    </row>
    <row r="1402" spans="1:34">
      <c r="A1402"/>
      <c r="J1402"/>
      <c r="AA1402"/>
      <c r="AB1402"/>
      <c r="AC1402"/>
      <c r="AD1402"/>
      <c r="AE1402"/>
      <c r="AF1402"/>
      <c r="AG1402"/>
      <c r="AH1402"/>
    </row>
    <row r="1403" spans="1:34">
      <c r="A1403"/>
      <c r="J1403"/>
      <c r="AA1403"/>
      <c r="AB1403"/>
      <c r="AC1403"/>
      <c r="AD1403"/>
      <c r="AE1403"/>
      <c r="AF1403"/>
      <c r="AG1403"/>
      <c r="AH1403"/>
    </row>
    <row r="1404" spans="1:34">
      <c r="A1404"/>
      <c r="J1404"/>
      <c r="AA1404"/>
      <c r="AB1404"/>
      <c r="AC1404"/>
      <c r="AD1404"/>
      <c r="AE1404"/>
      <c r="AF1404"/>
      <c r="AG1404"/>
      <c r="AH1404"/>
    </row>
    <row r="1405" spans="1:34">
      <c r="A1405"/>
      <c r="J1405"/>
      <c r="AA1405"/>
      <c r="AB1405"/>
      <c r="AC1405"/>
      <c r="AD1405"/>
      <c r="AE1405"/>
      <c r="AF1405"/>
      <c r="AG1405"/>
      <c r="AH1405"/>
    </row>
    <row r="1406" spans="1:34">
      <c r="A1406"/>
      <c r="J1406"/>
      <c r="AA1406"/>
      <c r="AB1406"/>
      <c r="AC1406"/>
      <c r="AD1406"/>
      <c r="AE1406"/>
      <c r="AF1406"/>
      <c r="AG1406"/>
      <c r="AH1406"/>
    </row>
    <row r="1407" spans="1:34">
      <c r="A1407"/>
      <c r="J1407"/>
      <c r="AA1407"/>
      <c r="AB1407"/>
      <c r="AC1407"/>
      <c r="AD1407"/>
      <c r="AE1407"/>
      <c r="AF1407"/>
      <c r="AG1407"/>
      <c r="AH1407"/>
    </row>
    <row r="1408" spans="1:34">
      <c r="A1408"/>
      <c r="J1408"/>
      <c r="AA1408"/>
      <c r="AB1408"/>
      <c r="AC1408"/>
      <c r="AD1408"/>
      <c r="AE1408"/>
      <c r="AF1408"/>
      <c r="AG1408"/>
      <c r="AH1408"/>
    </row>
    <row r="1409" spans="1:34">
      <c r="A1409"/>
      <c r="J1409"/>
      <c r="AA1409"/>
      <c r="AB1409"/>
      <c r="AC1409"/>
      <c r="AD1409"/>
      <c r="AE1409"/>
      <c r="AF1409"/>
      <c r="AG1409"/>
      <c r="AH1409"/>
    </row>
    <row r="1410" spans="1:34">
      <c r="A1410"/>
      <c r="J1410"/>
      <c r="AA1410"/>
      <c r="AB1410"/>
      <c r="AC1410"/>
      <c r="AD1410"/>
      <c r="AE1410"/>
      <c r="AF1410"/>
      <c r="AG1410"/>
      <c r="AH1410"/>
    </row>
    <row r="1411" spans="1:34">
      <c r="A1411"/>
      <c r="J1411"/>
      <c r="AA1411"/>
      <c r="AB1411"/>
      <c r="AC1411"/>
      <c r="AD1411"/>
      <c r="AE1411"/>
      <c r="AF1411"/>
      <c r="AG1411"/>
      <c r="AH1411"/>
    </row>
    <row r="1412" spans="1:34">
      <c r="A1412"/>
      <c r="J1412"/>
      <c r="AA1412"/>
      <c r="AB1412"/>
      <c r="AC1412"/>
      <c r="AD1412"/>
      <c r="AE1412"/>
      <c r="AF1412"/>
      <c r="AG1412"/>
      <c r="AH1412"/>
    </row>
    <row r="1413" spans="1:34">
      <c r="A1413"/>
      <c r="J1413"/>
      <c r="AA1413"/>
      <c r="AB1413"/>
      <c r="AC1413"/>
      <c r="AD1413"/>
      <c r="AE1413"/>
      <c r="AF1413"/>
      <c r="AG1413"/>
      <c r="AH1413"/>
    </row>
    <row r="1414" spans="1:34">
      <c r="A1414"/>
      <c r="J1414"/>
      <c r="AA1414"/>
      <c r="AB1414"/>
      <c r="AC1414"/>
      <c r="AD1414"/>
      <c r="AE1414"/>
      <c r="AF1414"/>
      <c r="AG1414"/>
      <c r="AH1414"/>
    </row>
    <row r="1415" spans="1:34">
      <c r="A1415"/>
      <c r="J1415"/>
      <c r="AA1415"/>
      <c r="AB1415"/>
      <c r="AC1415"/>
      <c r="AD1415"/>
      <c r="AE1415"/>
      <c r="AF1415"/>
      <c r="AG1415"/>
      <c r="AH1415"/>
    </row>
    <row r="1416" spans="1:34">
      <c r="A1416"/>
      <c r="J1416"/>
      <c r="AA1416"/>
      <c r="AB1416"/>
      <c r="AC1416"/>
      <c r="AD1416"/>
      <c r="AE1416"/>
      <c r="AF1416"/>
      <c r="AG1416"/>
      <c r="AH1416"/>
    </row>
    <row r="1417" spans="1:34">
      <c r="A1417"/>
      <c r="J1417"/>
      <c r="AA1417"/>
      <c r="AB1417"/>
      <c r="AC1417"/>
      <c r="AD1417"/>
      <c r="AE1417"/>
      <c r="AF1417"/>
      <c r="AG1417"/>
      <c r="AH1417"/>
    </row>
    <row r="1418" spans="1:34">
      <c r="A1418"/>
      <c r="J1418"/>
      <c r="AA1418"/>
      <c r="AB1418"/>
      <c r="AC1418"/>
      <c r="AD1418"/>
      <c r="AE1418"/>
      <c r="AF1418"/>
      <c r="AG1418"/>
      <c r="AH1418"/>
    </row>
    <row r="1419" spans="1:34">
      <c r="A1419"/>
      <c r="J1419"/>
      <c r="AA1419"/>
      <c r="AB1419"/>
      <c r="AC1419"/>
      <c r="AD1419"/>
      <c r="AE1419"/>
      <c r="AF1419"/>
      <c r="AG1419"/>
      <c r="AH1419"/>
    </row>
    <row r="1420" spans="1:34">
      <c r="A1420"/>
      <c r="J1420"/>
      <c r="AA1420"/>
      <c r="AB1420"/>
      <c r="AC1420"/>
      <c r="AD1420"/>
      <c r="AE1420"/>
      <c r="AF1420"/>
      <c r="AG1420"/>
      <c r="AH1420"/>
    </row>
    <row r="1421" spans="1:34">
      <c r="A1421"/>
      <c r="J1421"/>
      <c r="AA1421"/>
      <c r="AB1421"/>
      <c r="AC1421"/>
      <c r="AD1421"/>
      <c r="AE1421"/>
      <c r="AF1421"/>
      <c r="AG1421"/>
      <c r="AH1421"/>
    </row>
    <row r="1422" spans="1:34">
      <c r="A1422"/>
      <c r="J1422"/>
      <c r="AA1422"/>
      <c r="AB1422"/>
      <c r="AC1422"/>
      <c r="AD1422"/>
      <c r="AE1422"/>
      <c r="AF1422"/>
      <c r="AG1422"/>
      <c r="AH1422"/>
    </row>
    <row r="1423" spans="1:34">
      <c r="A1423"/>
      <c r="J1423"/>
      <c r="AA1423"/>
      <c r="AB1423"/>
      <c r="AC1423"/>
      <c r="AD1423"/>
      <c r="AE1423"/>
      <c r="AF1423"/>
      <c r="AG1423"/>
      <c r="AH1423"/>
    </row>
    <row r="1424" spans="1:34">
      <c r="A1424"/>
      <c r="J1424"/>
      <c r="AA1424"/>
      <c r="AB1424"/>
      <c r="AC1424"/>
      <c r="AD1424"/>
      <c r="AE1424"/>
      <c r="AF1424"/>
      <c r="AG1424"/>
      <c r="AH1424"/>
    </row>
    <row r="1425" spans="1:34">
      <c r="A1425"/>
      <c r="J1425"/>
      <c r="AA1425"/>
      <c r="AB1425"/>
      <c r="AC1425"/>
      <c r="AD1425"/>
      <c r="AE1425"/>
      <c r="AF1425"/>
      <c r="AG1425"/>
      <c r="AH1425"/>
    </row>
    <row r="1426" spans="1:34">
      <c r="A1426"/>
      <c r="J1426"/>
      <c r="AA1426"/>
      <c r="AB1426"/>
      <c r="AC1426"/>
      <c r="AD1426"/>
      <c r="AE1426"/>
      <c r="AF1426"/>
      <c r="AG1426"/>
      <c r="AH1426"/>
    </row>
    <row r="1427" spans="1:34">
      <c r="A1427"/>
      <c r="J1427"/>
      <c r="AA1427"/>
      <c r="AB1427"/>
      <c r="AC1427"/>
      <c r="AD1427"/>
      <c r="AE1427"/>
      <c r="AF1427"/>
      <c r="AG1427"/>
      <c r="AH1427"/>
    </row>
    <row r="1428" spans="1:34">
      <c r="A1428"/>
      <c r="J1428"/>
      <c r="AA1428"/>
      <c r="AB1428"/>
      <c r="AC1428"/>
      <c r="AD1428"/>
      <c r="AE1428"/>
      <c r="AF1428"/>
      <c r="AG1428"/>
      <c r="AH1428"/>
    </row>
    <row r="1429" spans="1:34">
      <c r="A1429"/>
      <c r="J1429"/>
      <c r="AA1429"/>
      <c r="AB1429"/>
      <c r="AC1429"/>
      <c r="AD1429"/>
      <c r="AE1429"/>
      <c r="AF1429"/>
      <c r="AG1429"/>
      <c r="AH1429"/>
    </row>
    <row r="1430" spans="1:34">
      <c r="A1430"/>
      <c r="J1430"/>
      <c r="AA1430"/>
      <c r="AB1430"/>
      <c r="AC1430"/>
      <c r="AD1430"/>
      <c r="AE1430"/>
      <c r="AF1430"/>
      <c r="AG1430"/>
      <c r="AH1430"/>
    </row>
    <row r="1431" spans="1:34">
      <c r="A1431"/>
      <c r="J1431"/>
      <c r="AA1431"/>
      <c r="AB1431"/>
      <c r="AC1431"/>
      <c r="AD1431"/>
      <c r="AE1431"/>
      <c r="AF1431"/>
      <c r="AG1431"/>
      <c r="AH1431"/>
    </row>
    <row r="1432" spans="1:34">
      <c r="A1432"/>
      <c r="J1432"/>
      <c r="AA1432"/>
      <c r="AB1432"/>
      <c r="AC1432"/>
      <c r="AD1432"/>
      <c r="AE1432"/>
      <c r="AF1432"/>
      <c r="AG1432"/>
      <c r="AH1432"/>
    </row>
    <row r="1433" spans="1:34">
      <c r="A1433"/>
      <c r="J1433"/>
      <c r="AA1433"/>
      <c r="AB1433"/>
      <c r="AC1433"/>
      <c r="AD1433"/>
      <c r="AE1433"/>
      <c r="AF1433"/>
      <c r="AG1433"/>
      <c r="AH1433"/>
    </row>
    <row r="1434" spans="1:34">
      <c r="A1434"/>
      <c r="J1434"/>
      <c r="AA1434"/>
      <c r="AB1434"/>
      <c r="AC1434"/>
      <c r="AD1434"/>
      <c r="AE1434"/>
      <c r="AF1434"/>
      <c r="AG1434"/>
      <c r="AH1434"/>
    </row>
    <row r="1435" spans="1:34">
      <c r="A1435"/>
      <c r="J1435"/>
      <c r="AA1435"/>
      <c r="AB1435"/>
      <c r="AC1435"/>
      <c r="AD1435"/>
      <c r="AE1435"/>
      <c r="AF1435"/>
      <c r="AG1435"/>
      <c r="AH1435"/>
    </row>
    <row r="1436" spans="1:34">
      <c r="A1436"/>
      <c r="J1436"/>
      <c r="AA1436"/>
      <c r="AB1436"/>
      <c r="AC1436"/>
      <c r="AD1436"/>
      <c r="AE1436"/>
      <c r="AF1436"/>
      <c r="AG1436"/>
      <c r="AH1436"/>
    </row>
    <row r="1437" spans="1:34">
      <c r="A1437"/>
      <c r="J1437"/>
      <c r="AA1437"/>
      <c r="AB1437"/>
      <c r="AC1437"/>
      <c r="AD1437"/>
      <c r="AE1437"/>
      <c r="AF1437"/>
      <c r="AG1437"/>
      <c r="AH1437"/>
    </row>
    <row r="1438" spans="1:34">
      <c r="A1438"/>
      <c r="J1438"/>
      <c r="AA1438"/>
      <c r="AB1438"/>
      <c r="AC1438"/>
      <c r="AD1438"/>
      <c r="AE1438"/>
      <c r="AF1438"/>
      <c r="AG1438"/>
      <c r="AH1438"/>
    </row>
    <row r="1439" spans="1:34">
      <c r="A1439"/>
      <c r="J1439"/>
      <c r="AA1439"/>
      <c r="AB1439"/>
      <c r="AC1439"/>
      <c r="AD1439"/>
      <c r="AE1439"/>
      <c r="AF1439"/>
      <c r="AG1439"/>
      <c r="AH1439"/>
    </row>
    <row r="1440" spans="1:34">
      <c r="A1440"/>
      <c r="J1440"/>
      <c r="AA1440"/>
      <c r="AB1440"/>
      <c r="AC1440"/>
      <c r="AD1440"/>
      <c r="AE1440"/>
      <c r="AF1440"/>
      <c r="AG1440"/>
      <c r="AH1440"/>
    </row>
    <row r="1441" spans="1:34">
      <c r="A1441"/>
      <c r="J1441"/>
      <c r="AA1441"/>
      <c r="AB1441"/>
      <c r="AC1441"/>
      <c r="AD1441"/>
      <c r="AE1441"/>
      <c r="AF1441"/>
      <c r="AG1441"/>
      <c r="AH1441"/>
    </row>
    <row r="1442" spans="1:34">
      <c r="A1442"/>
      <c r="J1442"/>
      <c r="AA1442"/>
      <c r="AB1442"/>
      <c r="AC1442"/>
      <c r="AD1442"/>
      <c r="AE1442"/>
      <c r="AF1442"/>
      <c r="AG1442"/>
      <c r="AH1442"/>
    </row>
    <row r="1443" spans="1:34">
      <c r="A1443"/>
      <c r="J1443"/>
      <c r="AA1443"/>
      <c r="AB1443"/>
      <c r="AC1443"/>
      <c r="AD1443"/>
      <c r="AE1443"/>
      <c r="AF1443"/>
      <c r="AG1443"/>
      <c r="AH1443"/>
    </row>
    <row r="1444" spans="1:34">
      <c r="A1444"/>
      <c r="J1444"/>
      <c r="AA1444"/>
      <c r="AB1444"/>
      <c r="AC1444"/>
      <c r="AD1444"/>
      <c r="AE1444"/>
      <c r="AF1444"/>
      <c r="AG1444"/>
      <c r="AH1444"/>
    </row>
    <row r="1445" spans="1:34">
      <c r="A1445"/>
      <c r="J1445"/>
      <c r="AA1445"/>
      <c r="AB1445"/>
      <c r="AC1445"/>
      <c r="AD1445"/>
      <c r="AE1445"/>
      <c r="AF1445"/>
      <c r="AG1445"/>
      <c r="AH1445"/>
    </row>
    <row r="1446" spans="1:34">
      <c r="A1446"/>
      <c r="J1446"/>
      <c r="AA1446"/>
      <c r="AB1446"/>
      <c r="AC1446"/>
      <c r="AD1446"/>
      <c r="AE1446"/>
      <c r="AF1446"/>
      <c r="AG1446"/>
      <c r="AH1446"/>
    </row>
    <row r="1447" spans="1:34">
      <c r="A1447"/>
      <c r="J1447"/>
      <c r="AA1447"/>
      <c r="AB1447"/>
      <c r="AC1447"/>
      <c r="AD1447"/>
      <c r="AE1447"/>
      <c r="AF1447"/>
      <c r="AG1447"/>
      <c r="AH1447"/>
    </row>
    <row r="1448" spans="1:34">
      <c r="A1448"/>
      <c r="J1448"/>
      <c r="AA1448"/>
      <c r="AB1448"/>
      <c r="AC1448"/>
      <c r="AD1448"/>
      <c r="AE1448"/>
      <c r="AF1448"/>
      <c r="AG1448"/>
      <c r="AH1448"/>
    </row>
    <row r="1449" spans="1:34">
      <c r="A1449"/>
      <c r="J1449"/>
      <c r="AA1449"/>
      <c r="AB1449"/>
      <c r="AC1449"/>
      <c r="AD1449"/>
      <c r="AE1449"/>
      <c r="AF1449"/>
      <c r="AG1449"/>
      <c r="AH1449"/>
    </row>
    <row r="1450" spans="1:34">
      <c r="A1450"/>
      <c r="J1450"/>
      <c r="AA1450"/>
      <c r="AB1450"/>
      <c r="AC1450"/>
      <c r="AD1450"/>
      <c r="AE1450"/>
      <c r="AF1450"/>
      <c r="AG1450"/>
      <c r="AH1450"/>
    </row>
    <row r="1451" spans="1:34">
      <c r="A1451"/>
      <c r="J1451"/>
      <c r="AA1451"/>
      <c r="AB1451"/>
      <c r="AC1451"/>
      <c r="AD1451"/>
      <c r="AE1451"/>
      <c r="AF1451"/>
      <c r="AG1451"/>
      <c r="AH1451"/>
    </row>
    <row r="1452" spans="1:34">
      <c r="A1452"/>
      <c r="J1452"/>
      <c r="AA1452"/>
      <c r="AB1452"/>
      <c r="AC1452"/>
      <c r="AD1452"/>
      <c r="AE1452"/>
      <c r="AF1452"/>
      <c r="AG1452"/>
      <c r="AH1452"/>
    </row>
    <row r="1453" spans="1:34">
      <c r="A1453"/>
      <c r="J1453"/>
      <c r="AA1453"/>
      <c r="AB1453"/>
      <c r="AC1453"/>
      <c r="AD1453"/>
      <c r="AE1453"/>
      <c r="AF1453"/>
      <c r="AG1453"/>
      <c r="AH1453"/>
    </row>
    <row r="1454" spans="1:34">
      <c r="A1454"/>
      <c r="J1454"/>
      <c r="AA1454"/>
      <c r="AB1454"/>
      <c r="AC1454"/>
      <c r="AD1454"/>
      <c r="AE1454"/>
      <c r="AF1454"/>
      <c r="AG1454"/>
      <c r="AH1454"/>
    </row>
    <row r="1455" spans="1:34">
      <c r="A1455"/>
      <c r="J1455"/>
      <c r="AA1455"/>
      <c r="AB1455"/>
      <c r="AC1455"/>
      <c r="AD1455"/>
      <c r="AE1455"/>
      <c r="AF1455"/>
      <c r="AG1455"/>
      <c r="AH1455"/>
    </row>
    <row r="1456" spans="1:34">
      <c r="A1456"/>
      <c r="J1456"/>
      <c r="AA1456"/>
      <c r="AB1456"/>
      <c r="AC1456"/>
      <c r="AD1456"/>
      <c r="AE1456"/>
      <c r="AF1456"/>
      <c r="AG1456"/>
      <c r="AH1456"/>
    </row>
    <row r="1457" spans="1:34">
      <c r="A1457"/>
      <c r="J1457"/>
      <c r="AA1457"/>
      <c r="AB1457"/>
      <c r="AC1457"/>
      <c r="AD1457"/>
      <c r="AE1457"/>
      <c r="AF1457"/>
      <c r="AG1457"/>
      <c r="AH1457"/>
    </row>
    <row r="1458" spans="1:34">
      <c r="A1458"/>
      <c r="J1458"/>
      <c r="AA1458"/>
      <c r="AB1458"/>
      <c r="AC1458"/>
      <c r="AD1458"/>
      <c r="AE1458"/>
      <c r="AF1458"/>
      <c r="AG1458"/>
      <c r="AH1458"/>
    </row>
    <row r="1459" spans="1:34">
      <c r="A1459"/>
      <c r="J1459"/>
      <c r="AA1459"/>
      <c r="AB1459"/>
      <c r="AC1459"/>
      <c r="AD1459"/>
      <c r="AE1459"/>
      <c r="AF1459"/>
      <c r="AG1459"/>
      <c r="AH1459"/>
    </row>
    <row r="1460" spans="1:34">
      <c r="A1460"/>
      <c r="J1460"/>
      <c r="AA1460"/>
      <c r="AB1460"/>
      <c r="AC1460"/>
      <c r="AD1460"/>
      <c r="AE1460"/>
      <c r="AF1460"/>
      <c r="AG1460"/>
      <c r="AH1460"/>
    </row>
    <row r="1461" spans="1:34">
      <c r="A1461"/>
      <c r="J1461"/>
      <c r="AA1461"/>
      <c r="AB1461"/>
      <c r="AC1461"/>
      <c r="AD1461"/>
      <c r="AE1461"/>
      <c r="AF1461"/>
      <c r="AG1461"/>
      <c r="AH1461"/>
    </row>
    <row r="1462" spans="1:34">
      <c r="A1462"/>
      <c r="J1462"/>
      <c r="AA1462"/>
      <c r="AB1462"/>
      <c r="AC1462"/>
      <c r="AD1462"/>
      <c r="AE1462"/>
      <c r="AF1462"/>
      <c r="AG1462"/>
      <c r="AH1462"/>
    </row>
    <row r="1463" spans="1:34">
      <c r="A1463"/>
      <c r="J1463"/>
      <c r="AA1463"/>
      <c r="AB1463"/>
      <c r="AC1463"/>
      <c r="AD1463"/>
      <c r="AE1463"/>
      <c r="AF1463"/>
      <c r="AG1463"/>
      <c r="AH1463"/>
    </row>
    <row r="1464" spans="1:34">
      <c r="A1464"/>
      <c r="J1464"/>
      <c r="AA1464"/>
      <c r="AB1464"/>
      <c r="AC1464"/>
      <c r="AD1464"/>
      <c r="AE1464"/>
      <c r="AF1464"/>
      <c r="AG1464"/>
      <c r="AH1464"/>
    </row>
    <row r="1465" spans="1:34">
      <c r="A1465"/>
      <c r="J1465"/>
      <c r="AA1465"/>
      <c r="AB1465"/>
      <c r="AC1465"/>
      <c r="AD1465"/>
      <c r="AE1465"/>
      <c r="AF1465"/>
      <c r="AG1465"/>
      <c r="AH1465"/>
    </row>
    <row r="1466" spans="1:34">
      <c r="A1466"/>
      <c r="J1466"/>
      <c r="AA1466"/>
      <c r="AB1466"/>
      <c r="AC1466"/>
      <c r="AD1466"/>
      <c r="AE1466"/>
      <c r="AF1466"/>
      <c r="AG1466"/>
      <c r="AH1466"/>
    </row>
    <row r="1467" spans="1:34">
      <c r="A1467"/>
      <c r="J1467"/>
      <c r="AA1467"/>
      <c r="AB1467"/>
      <c r="AC1467"/>
      <c r="AD1467"/>
      <c r="AE1467"/>
      <c r="AF1467"/>
      <c r="AG1467"/>
      <c r="AH1467"/>
    </row>
    <row r="1468" spans="1:34">
      <c r="A1468"/>
      <c r="J1468"/>
      <c r="AA1468"/>
      <c r="AB1468"/>
      <c r="AC1468"/>
      <c r="AD1468"/>
      <c r="AE1468"/>
      <c r="AF1468"/>
      <c r="AG1468"/>
      <c r="AH1468"/>
    </row>
    <row r="1469" spans="1:34">
      <c r="A1469"/>
      <c r="J1469"/>
      <c r="AA1469"/>
      <c r="AB1469"/>
      <c r="AC1469"/>
      <c r="AD1469"/>
      <c r="AE1469"/>
      <c r="AF1469"/>
      <c r="AG1469"/>
      <c r="AH1469"/>
    </row>
    <row r="1470" spans="1:34">
      <c r="A1470"/>
      <c r="J1470"/>
      <c r="AA1470"/>
      <c r="AB1470"/>
      <c r="AC1470"/>
      <c r="AD1470"/>
      <c r="AE1470"/>
      <c r="AF1470"/>
      <c r="AG1470"/>
      <c r="AH1470"/>
    </row>
    <row r="1471" spans="1:34">
      <c r="A1471"/>
      <c r="J1471"/>
      <c r="AA1471"/>
      <c r="AB1471"/>
      <c r="AC1471"/>
      <c r="AD1471"/>
      <c r="AE1471"/>
      <c r="AF1471"/>
      <c r="AG1471"/>
      <c r="AH1471"/>
    </row>
    <row r="1472" spans="1:34">
      <c r="A1472"/>
      <c r="J1472"/>
      <c r="AA1472"/>
      <c r="AB1472"/>
      <c r="AC1472"/>
      <c r="AD1472"/>
      <c r="AE1472"/>
      <c r="AF1472"/>
      <c r="AG1472"/>
      <c r="AH1472"/>
    </row>
    <row r="1473" spans="1:34">
      <c r="A1473"/>
      <c r="J1473"/>
      <c r="AA1473"/>
      <c r="AB1473"/>
      <c r="AC1473"/>
      <c r="AD1473"/>
      <c r="AE1473"/>
      <c r="AF1473"/>
      <c r="AG1473"/>
      <c r="AH1473"/>
    </row>
    <row r="1474" spans="1:34">
      <c r="A1474"/>
      <c r="J1474"/>
      <c r="AA1474"/>
      <c r="AB1474"/>
      <c r="AC1474"/>
      <c r="AD1474"/>
      <c r="AE1474"/>
      <c r="AF1474"/>
      <c r="AG1474"/>
      <c r="AH1474"/>
    </row>
    <row r="1475" spans="1:34">
      <c r="A1475"/>
      <c r="J1475"/>
      <c r="AA1475"/>
      <c r="AB1475"/>
      <c r="AC1475"/>
      <c r="AD1475"/>
      <c r="AE1475"/>
      <c r="AF1475"/>
      <c r="AG1475"/>
      <c r="AH1475"/>
    </row>
    <row r="1476" spans="1:34">
      <c r="A1476"/>
      <c r="J1476"/>
      <c r="AA1476"/>
      <c r="AB1476"/>
      <c r="AC1476"/>
      <c r="AD1476"/>
      <c r="AE1476"/>
      <c r="AF1476"/>
      <c r="AG1476"/>
      <c r="AH1476"/>
    </row>
    <row r="1477" spans="1:34">
      <c r="A1477"/>
      <c r="J1477"/>
      <c r="AA1477"/>
      <c r="AB1477"/>
      <c r="AC1477"/>
      <c r="AD1477"/>
      <c r="AE1477"/>
      <c r="AF1477"/>
      <c r="AG1477"/>
      <c r="AH1477"/>
    </row>
    <row r="1478" spans="1:34">
      <c r="A1478"/>
      <c r="J1478"/>
      <c r="AA1478"/>
      <c r="AB1478"/>
      <c r="AC1478"/>
      <c r="AD1478"/>
      <c r="AE1478"/>
      <c r="AF1478"/>
      <c r="AG1478"/>
      <c r="AH1478"/>
    </row>
    <row r="1479" spans="1:34">
      <c r="A1479"/>
      <c r="J1479"/>
      <c r="AA1479"/>
      <c r="AB1479"/>
      <c r="AC1479"/>
      <c r="AD1479"/>
      <c r="AE1479"/>
      <c r="AF1479"/>
      <c r="AG1479"/>
      <c r="AH1479"/>
    </row>
    <row r="1480" spans="1:34">
      <c r="A1480"/>
      <c r="J1480"/>
      <c r="AA1480"/>
      <c r="AB1480"/>
      <c r="AC1480"/>
      <c r="AD1480"/>
      <c r="AE1480"/>
      <c r="AF1480"/>
      <c r="AG1480"/>
      <c r="AH1480"/>
    </row>
    <row r="1481" spans="1:34">
      <c r="A1481"/>
      <c r="J1481"/>
      <c r="AA1481"/>
      <c r="AB1481"/>
      <c r="AC1481"/>
      <c r="AD1481"/>
      <c r="AE1481"/>
      <c r="AF1481"/>
      <c r="AG1481"/>
      <c r="AH1481"/>
    </row>
    <row r="1482" spans="1:34">
      <c r="A1482"/>
      <c r="J1482"/>
      <c r="AA1482"/>
      <c r="AB1482"/>
      <c r="AC1482"/>
      <c r="AD1482"/>
      <c r="AE1482"/>
      <c r="AF1482"/>
      <c r="AG1482"/>
      <c r="AH1482"/>
    </row>
    <row r="1483" spans="1:34">
      <c r="A1483"/>
      <c r="J1483"/>
      <c r="AA1483"/>
      <c r="AB1483"/>
      <c r="AC1483"/>
      <c r="AD1483"/>
      <c r="AE1483"/>
      <c r="AF1483"/>
      <c r="AG1483"/>
      <c r="AH1483"/>
    </row>
    <row r="1484" spans="1:34">
      <c r="A1484"/>
      <c r="J1484"/>
      <c r="AA1484"/>
      <c r="AB1484"/>
      <c r="AC1484"/>
      <c r="AD1484"/>
      <c r="AE1484"/>
      <c r="AF1484"/>
      <c r="AG1484"/>
      <c r="AH1484"/>
    </row>
    <row r="1485" spans="1:34">
      <c r="A1485"/>
      <c r="J1485"/>
      <c r="AA1485"/>
      <c r="AB1485"/>
      <c r="AC1485"/>
      <c r="AD1485"/>
      <c r="AE1485"/>
      <c r="AF1485"/>
      <c r="AG1485"/>
      <c r="AH1485"/>
    </row>
    <row r="1486" spans="1:34">
      <c r="A1486"/>
      <c r="J1486"/>
      <c r="AA1486"/>
      <c r="AB1486"/>
      <c r="AC1486"/>
      <c r="AD1486"/>
      <c r="AE1486"/>
      <c r="AF1486"/>
      <c r="AG1486"/>
      <c r="AH1486"/>
    </row>
    <row r="1487" spans="1:34">
      <c r="A1487"/>
      <c r="J1487"/>
      <c r="AA1487"/>
      <c r="AB1487"/>
      <c r="AC1487"/>
      <c r="AD1487"/>
      <c r="AE1487"/>
      <c r="AF1487"/>
      <c r="AG1487"/>
      <c r="AH1487"/>
    </row>
    <row r="1488" spans="1:34">
      <c r="A1488"/>
      <c r="J1488"/>
      <c r="AA1488"/>
      <c r="AB1488"/>
      <c r="AC1488"/>
      <c r="AD1488"/>
      <c r="AE1488"/>
      <c r="AF1488"/>
      <c r="AG1488"/>
      <c r="AH1488"/>
    </row>
    <row r="1489" spans="1:34">
      <c r="A1489"/>
      <c r="J1489"/>
      <c r="AA1489"/>
      <c r="AB1489"/>
      <c r="AC1489"/>
      <c r="AD1489"/>
      <c r="AE1489"/>
      <c r="AF1489"/>
      <c r="AG1489"/>
      <c r="AH1489"/>
    </row>
    <row r="1490" spans="1:34">
      <c r="A1490"/>
      <c r="J1490"/>
      <c r="AA1490"/>
      <c r="AB1490"/>
      <c r="AC1490"/>
      <c r="AD1490"/>
      <c r="AE1490"/>
      <c r="AF1490"/>
      <c r="AG1490"/>
      <c r="AH1490"/>
    </row>
    <row r="1491" spans="1:34">
      <c r="A1491"/>
      <c r="J1491"/>
      <c r="AA1491"/>
      <c r="AB1491"/>
      <c r="AC1491"/>
      <c r="AD1491"/>
      <c r="AE1491"/>
      <c r="AF1491"/>
      <c r="AG1491"/>
      <c r="AH1491"/>
    </row>
    <row r="1492" spans="1:34">
      <c r="A1492"/>
      <c r="J1492"/>
      <c r="AA1492"/>
      <c r="AB1492"/>
      <c r="AC1492"/>
      <c r="AD1492"/>
      <c r="AE1492"/>
      <c r="AF1492"/>
      <c r="AG1492"/>
      <c r="AH1492"/>
    </row>
    <row r="1493" spans="1:34">
      <c r="A1493"/>
      <c r="J1493"/>
      <c r="AA1493"/>
      <c r="AB1493"/>
      <c r="AC1493"/>
      <c r="AD1493"/>
      <c r="AE1493"/>
      <c r="AF1493"/>
      <c r="AG1493"/>
      <c r="AH1493"/>
    </row>
    <row r="1494" spans="1:34">
      <c r="A1494"/>
      <c r="J1494"/>
      <c r="AA1494"/>
      <c r="AB1494"/>
      <c r="AC1494"/>
      <c r="AD1494"/>
      <c r="AE1494"/>
      <c r="AF1494"/>
      <c r="AG1494"/>
      <c r="AH1494"/>
    </row>
    <row r="1495" spans="1:34">
      <c r="A1495"/>
      <c r="J1495"/>
      <c r="AA1495"/>
      <c r="AB1495"/>
      <c r="AC1495"/>
      <c r="AD1495"/>
      <c r="AE1495"/>
      <c r="AF1495"/>
      <c r="AG1495"/>
      <c r="AH1495"/>
    </row>
    <row r="1496" spans="1:34">
      <c r="A1496"/>
      <c r="J1496"/>
      <c r="AA1496"/>
      <c r="AB1496"/>
      <c r="AC1496"/>
      <c r="AD1496"/>
      <c r="AE1496"/>
      <c r="AF1496"/>
      <c r="AG1496"/>
      <c r="AH1496"/>
    </row>
    <row r="1497" spans="1:34">
      <c r="A1497"/>
      <c r="J1497"/>
      <c r="AA1497"/>
      <c r="AB1497"/>
      <c r="AC1497"/>
      <c r="AD1497"/>
      <c r="AE1497"/>
      <c r="AF1497"/>
      <c r="AG1497"/>
      <c r="AH1497"/>
    </row>
    <row r="1498" spans="1:34">
      <c r="A1498"/>
      <c r="J1498"/>
      <c r="AA1498"/>
      <c r="AB1498"/>
      <c r="AC1498"/>
      <c r="AD1498"/>
      <c r="AE1498"/>
      <c r="AF1498"/>
      <c r="AG1498"/>
      <c r="AH1498"/>
    </row>
    <row r="1499" spans="1:34">
      <c r="A1499"/>
      <c r="J1499"/>
      <c r="AA1499"/>
      <c r="AB1499"/>
      <c r="AC1499"/>
      <c r="AD1499"/>
      <c r="AE1499"/>
      <c r="AF1499"/>
      <c r="AG1499"/>
      <c r="AH1499"/>
    </row>
    <row r="1500" spans="1:34">
      <c r="A1500"/>
      <c r="J1500"/>
      <c r="AA1500"/>
      <c r="AB1500"/>
      <c r="AC1500"/>
      <c r="AD1500"/>
      <c r="AE1500"/>
      <c r="AF1500"/>
      <c r="AG1500"/>
      <c r="AH1500"/>
    </row>
    <row r="1501" spans="1:34">
      <c r="A1501"/>
      <c r="J1501"/>
      <c r="AA1501"/>
      <c r="AB1501"/>
      <c r="AC1501"/>
      <c r="AD1501"/>
      <c r="AE1501"/>
      <c r="AF1501"/>
      <c r="AG1501"/>
      <c r="AH1501"/>
    </row>
    <row r="1502" spans="1:34">
      <c r="A1502"/>
      <c r="J1502"/>
      <c r="AA1502"/>
      <c r="AB1502"/>
      <c r="AC1502"/>
      <c r="AD1502"/>
      <c r="AE1502"/>
      <c r="AF1502"/>
      <c r="AG1502"/>
      <c r="AH1502"/>
    </row>
    <row r="1503" spans="1:34">
      <c r="A1503"/>
      <c r="J1503"/>
      <c r="AA1503"/>
      <c r="AB1503"/>
      <c r="AC1503"/>
      <c r="AD1503"/>
      <c r="AE1503"/>
      <c r="AF1503"/>
      <c r="AG1503"/>
      <c r="AH1503"/>
    </row>
    <row r="1504" spans="1:34">
      <c r="A1504"/>
      <c r="J1504"/>
      <c r="AA1504"/>
      <c r="AB1504"/>
      <c r="AC1504"/>
      <c r="AD1504"/>
      <c r="AE1504"/>
      <c r="AF1504"/>
      <c r="AG1504"/>
      <c r="AH1504"/>
    </row>
    <row r="1505" spans="1:34">
      <c r="A1505"/>
      <c r="J1505"/>
      <c r="AA1505"/>
      <c r="AB1505"/>
      <c r="AC1505"/>
      <c r="AD1505"/>
      <c r="AE1505"/>
      <c r="AF1505"/>
      <c r="AG1505"/>
      <c r="AH1505"/>
    </row>
    <row r="1506" spans="1:34">
      <c r="A1506"/>
      <c r="J1506"/>
      <c r="AA1506"/>
      <c r="AB1506"/>
      <c r="AC1506"/>
      <c r="AD1506"/>
      <c r="AE1506"/>
      <c r="AF1506"/>
      <c r="AG1506"/>
      <c r="AH1506"/>
    </row>
    <row r="1507" spans="1:34">
      <c r="A1507"/>
      <c r="J1507"/>
      <c r="AA1507"/>
      <c r="AB1507"/>
      <c r="AC1507"/>
      <c r="AD1507"/>
      <c r="AE1507"/>
      <c r="AF1507"/>
      <c r="AG1507"/>
      <c r="AH1507"/>
    </row>
    <row r="1508" spans="1:34">
      <c r="A1508"/>
      <c r="J1508"/>
      <c r="AA1508"/>
      <c r="AB1508"/>
      <c r="AC1508"/>
      <c r="AD1508"/>
      <c r="AE1508"/>
      <c r="AF1508"/>
      <c r="AG1508"/>
      <c r="AH1508"/>
    </row>
    <row r="1509" spans="1:34">
      <c r="A1509"/>
      <c r="J1509"/>
      <c r="AA1509"/>
      <c r="AB1509"/>
      <c r="AC1509"/>
      <c r="AD1509"/>
      <c r="AE1509"/>
      <c r="AF1509"/>
      <c r="AG1509"/>
      <c r="AH1509"/>
    </row>
    <row r="1510" spans="1:34">
      <c r="A1510"/>
      <c r="J1510"/>
      <c r="AA1510"/>
      <c r="AB1510"/>
      <c r="AC1510"/>
      <c r="AD1510"/>
      <c r="AE1510"/>
      <c r="AF1510"/>
      <c r="AG1510"/>
      <c r="AH1510"/>
    </row>
    <row r="1511" spans="1:34">
      <c r="A1511"/>
      <c r="J1511"/>
      <c r="AA1511"/>
      <c r="AB1511"/>
      <c r="AC1511"/>
      <c r="AD1511"/>
      <c r="AE1511"/>
      <c r="AF1511"/>
      <c r="AG1511"/>
      <c r="AH1511"/>
    </row>
    <row r="1512" spans="1:34">
      <c r="A1512"/>
      <c r="J1512"/>
      <c r="AA1512"/>
      <c r="AB1512"/>
      <c r="AC1512"/>
      <c r="AD1512"/>
      <c r="AE1512"/>
      <c r="AF1512"/>
      <c r="AG1512"/>
      <c r="AH1512"/>
    </row>
    <row r="1513" spans="1:34">
      <c r="A1513"/>
      <c r="J1513"/>
      <c r="AA1513"/>
      <c r="AB1513"/>
      <c r="AC1513"/>
      <c r="AD1513"/>
      <c r="AE1513"/>
      <c r="AF1513"/>
      <c r="AG1513"/>
      <c r="AH1513"/>
    </row>
    <row r="1514" spans="1:34">
      <c r="A1514"/>
      <c r="J1514"/>
      <c r="AA1514"/>
      <c r="AB1514"/>
      <c r="AC1514"/>
      <c r="AD1514"/>
      <c r="AE1514"/>
      <c r="AF1514"/>
      <c r="AG1514"/>
      <c r="AH1514"/>
    </row>
    <row r="1515" spans="1:34">
      <c r="A1515"/>
      <c r="J1515"/>
      <c r="AA1515"/>
      <c r="AB1515"/>
      <c r="AC1515"/>
      <c r="AD1515"/>
      <c r="AE1515"/>
      <c r="AF1515"/>
      <c r="AG1515"/>
      <c r="AH1515"/>
    </row>
    <row r="1516" spans="1:34">
      <c r="A1516"/>
      <c r="J1516"/>
      <c r="AA1516"/>
      <c r="AB1516"/>
      <c r="AC1516"/>
      <c r="AD1516"/>
      <c r="AE1516"/>
      <c r="AF1516"/>
      <c r="AG1516"/>
      <c r="AH1516"/>
    </row>
    <row r="1517" spans="1:34">
      <c r="A1517"/>
      <c r="J1517"/>
      <c r="AA1517"/>
      <c r="AB1517"/>
      <c r="AC1517"/>
      <c r="AD1517"/>
      <c r="AE1517"/>
      <c r="AF1517"/>
      <c r="AG1517"/>
      <c r="AH1517"/>
    </row>
    <row r="1518" spans="1:34">
      <c r="A1518"/>
      <c r="J1518"/>
      <c r="AA1518"/>
      <c r="AB1518"/>
      <c r="AC1518"/>
      <c r="AD1518"/>
      <c r="AE1518"/>
      <c r="AF1518"/>
      <c r="AG1518"/>
      <c r="AH1518"/>
    </row>
    <row r="1519" spans="1:34">
      <c r="A1519"/>
      <c r="J1519"/>
      <c r="AA1519"/>
      <c r="AB1519"/>
      <c r="AC1519"/>
      <c r="AD1519"/>
      <c r="AE1519"/>
      <c r="AF1519"/>
      <c r="AG1519"/>
      <c r="AH1519"/>
    </row>
    <row r="1520" spans="1:34">
      <c r="A1520"/>
      <c r="J1520"/>
      <c r="AA1520"/>
      <c r="AB1520"/>
      <c r="AC1520"/>
      <c r="AD1520"/>
      <c r="AE1520"/>
      <c r="AF1520"/>
      <c r="AG1520"/>
      <c r="AH1520"/>
    </row>
    <row r="1521" spans="1:34">
      <c r="A1521"/>
      <c r="J1521"/>
      <c r="AA1521"/>
      <c r="AB1521"/>
      <c r="AC1521"/>
      <c r="AD1521"/>
      <c r="AE1521"/>
      <c r="AF1521"/>
      <c r="AG1521"/>
      <c r="AH1521"/>
    </row>
    <row r="1522" spans="1:34">
      <c r="A1522"/>
      <c r="J1522"/>
      <c r="AA1522"/>
      <c r="AB1522"/>
      <c r="AC1522"/>
      <c r="AD1522"/>
      <c r="AE1522"/>
      <c r="AF1522"/>
      <c r="AG1522"/>
      <c r="AH1522"/>
    </row>
    <row r="1523" spans="1:34">
      <c r="A1523"/>
      <c r="J1523"/>
      <c r="AA1523"/>
      <c r="AB1523"/>
      <c r="AC1523"/>
      <c r="AD1523"/>
      <c r="AE1523"/>
      <c r="AF1523"/>
      <c r="AG1523"/>
      <c r="AH1523"/>
    </row>
    <row r="1524" spans="1:34">
      <c r="A1524"/>
      <c r="J1524"/>
      <c r="AA1524"/>
      <c r="AB1524"/>
      <c r="AC1524"/>
      <c r="AD1524"/>
      <c r="AE1524"/>
      <c r="AF1524"/>
      <c r="AG1524"/>
      <c r="AH1524"/>
    </row>
    <row r="1525" spans="1:34">
      <c r="A1525"/>
      <c r="J1525"/>
      <c r="AA1525"/>
      <c r="AB1525"/>
      <c r="AC1525"/>
      <c r="AD1525"/>
      <c r="AE1525"/>
      <c r="AF1525"/>
      <c r="AG1525"/>
      <c r="AH1525"/>
    </row>
    <row r="1526" spans="1:34">
      <c r="A1526"/>
      <c r="J1526"/>
      <c r="AA1526"/>
      <c r="AB1526"/>
      <c r="AC1526"/>
      <c r="AD1526"/>
      <c r="AE1526"/>
      <c r="AF1526"/>
      <c r="AG1526"/>
      <c r="AH1526"/>
    </row>
    <row r="1527" spans="1:34">
      <c r="A1527"/>
      <c r="J1527"/>
      <c r="AA1527"/>
      <c r="AB1527"/>
      <c r="AC1527"/>
      <c r="AD1527"/>
      <c r="AE1527"/>
      <c r="AF1527"/>
      <c r="AG1527"/>
      <c r="AH1527"/>
    </row>
    <row r="1528" spans="1:34">
      <c r="A1528"/>
      <c r="J1528"/>
      <c r="AA1528"/>
      <c r="AB1528"/>
      <c r="AC1528"/>
      <c r="AD1528"/>
      <c r="AE1528"/>
      <c r="AF1528"/>
      <c r="AG1528"/>
      <c r="AH1528"/>
    </row>
    <row r="1529" spans="1:34">
      <c r="A1529"/>
      <c r="J1529"/>
      <c r="AA1529"/>
      <c r="AB1529"/>
      <c r="AC1529"/>
      <c r="AD1529"/>
      <c r="AE1529"/>
      <c r="AF1529"/>
      <c r="AG1529"/>
      <c r="AH1529"/>
    </row>
    <row r="1530" spans="1:34">
      <c r="A1530"/>
      <c r="J1530"/>
      <c r="AA1530"/>
      <c r="AB1530"/>
      <c r="AC1530"/>
      <c r="AD1530"/>
      <c r="AE1530"/>
      <c r="AF1530"/>
      <c r="AG1530"/>
      <c r="AH1530"/>
    </row>
    <row r="1531" spans="1:34">
      <c r="A1531"/>
      <c r="J1531"/>
      <c r="AA1531"/>
      <c r="AB1531"/>
      <c r="AC1531"/>
      <c r="AD1531"/>
      <c r="AE1531"/>
      <c r="AF1531"/>
      <c r="AG1531"/>
      <c r="AH1531"/>
    </row>
    <row r="1532" spans="1:34">
      <c r="A1532"/>
      <c r="J1532"/>
      <c r="AA1532"/>
      <c r="AB1532"/>
      <c r="AC1532"/>
      <c r="AD1532"/>
      <c r="AE1532"/>
      <c r="AF1532"/>
      <c r="AG1532"/>
      <c r="AH1532"/>
    </row>
    <row r="1533" spans="1:34">
      <c r="A1533"/>
      <c r="J1533"/>
      <c r="AA1533"/>
      <c r="AB1533"/>
      <c r="AC1533"/>
      <c r="AD1533"/>
      <c r="AE1533"/>
      <c r="AF1533"/>
      <c r="AG1533"/>
      <c r="AH1533"/>
    </row>
    <row r="1534" spans="1:34">
      <c r="A1534"/>
      <c r="J1534"/>
      <c r="AA1534"/>
      <c r="AB1534"/>
      <c r="AC1534"/>
      <c r="AD1534"/>
      <c r="AE1534"/>
      <c r="AF1534"/>
      <c r="AG1534"/>
      <c r="AH1534"/>
    </row>
    <row r="1535" spans="1:34">
      <c r="A1535"/>
      <c r="J1535"/>
      <c r="AA1535"/>
      <c r="AB1535"/>
      <c r="AC1535"/>
      <c r="AD1535"/>
      <c r="AE1535"/>
      <c r="AF1535"/>
      <c r="AG1535"/>
      <c r="AH1535"/>
    </row>
    <row r="1536" spans="1:34">
      <c r="A1536"/>
      <c r="J1536"/>
      <c r="AA1536"/>
      <c r="AB1536"/>
      <c r="AC1536"/>
      <c r="AD1536"/>
      <c r="AE1536"/>
      <c r="AF1536"/>
      <c r="AG1536"/>
      <c r="AH1536"/>
    </row>
    <row r="1537" spans="1:34">
      <c r="A1537"/>
      <c r="J1537"/>
      <c r="AA1537"/>
      <c r="AB1537"/>
      <c r="AC1537"/>
      <c r="AD1537"/>
      <c r="AE1537"/>
      <c r="AF1537"/>
      <c r="AG1537"/>
      <c r="AH1537"/>
    </row>
    <row r="1538" spans="1:34">
      <c r="A1538"/>
      <c r="J1538"/>
      <c r="AA1538"/>
      <c r="AB1538"/>
      <c r="AC1538"/>
      <c r="AD1538"/>
      <c r="AE1538"/>
      <c r="AF1538"/>
      <c r="AG1538"/>
      <c r="AH1538"/>
    </row>
    <row r="1539" spans="1:34">
      <c r="A1539"/>
      <c r="J1539"/>
      <c r="AA1539"/>
      <c r="AB1539"/>
      <c r="AC1539"/>
      <c r="AD1539"/>
      <c r="AE1539"/>
      <c r="AF1539"/>
      <c r="AG1539"/>
      <c r="AH1539"/>
    </row>
    <row r="1540" spans="1:34">
      <c r="A1540"/>
      <c r="J1540"/>
      <c r="AA1540"/>
      <c r="AB1540"/>
      <c r="AC1540"/>
      <c r="AD1540"/>
      <c r="AE1540"/>
      <c r="AF1540"/>
      <c r="AG1540"/>
      <c r="AH1540"/>
    </row>
    <row r="1541" spans="1:34">
      <c r="A1541"/>
      <c r="J1541"/>
      <c r="AA1541"/>
      <c r="AB1541"/>
      <c r="AC1541"/>
      <c r="AD1541"/>
      <c r="AE1541"/>
      <c r="AF1541"/>
      <c r="AG1541"/>
      <c r="AH1541"/>
    </row>
    <row r="1542" spans="1:34">
      <c r="A1542"/>
      <c r="J1542"/>
      <c r="AA1542"/>
      <c r="AB1542"/>
      <c r="AC1542"/>
      <c r="AD1542"/>
      <c r="AE1542"/>
      <c r="AF1542"/>
      <c r="AG1542"/>
      <c r="AH1542"/>
    </row>
    <row r="1543" spans="1:34">
      <c r="A1543"/>
      <c r="J1543"/>
      <c r="AA1543"/>
      <c r="AB1543"/>
      <c r="AC1543"/>
      <c r="AD1543"/>
      <c r="AE1543"/>
      <c r="AF1543"/>
      <c r="AG1543"/>
      <c r="AH1543"/>
    </row>
    <row r="1544" spans="1:34">
      <c r="A1544"/>
      <c r="J1544"/>
      <c r="AA1544"/>
      <c r="AB1544"/>
      <c r="AC1544"/>
      <c r="AD1544"/>
      <c r="AE1544"/>
      <c r="AF1544"/>
      <c r="AG1544"/>
      <c r="AH1544"/>
    </row>
    <row r="1545" spans="1:34">
      <c r="A1545"/>
      <c r="J1545"/>
      <c r="AA1545"/>
      <c r="AB1545"/>
      <c r="AC1545"/>
      <c r="AD1545"/>
      <c r="AE1545"/>
      <c r="AF1545"/>
      <c r="AG1545"/>
      <c r="AH1545"/>
    </row>
    <row r="1546" spans="1:34">
      <c r="A1546"/>
      <c r="J1546"/>
      <c r="AA1546"/>
      <c r="AB1546"/>
      <c r="AC1546"/>
      <c r="AD1546"/>
      <c r="AE1546"/>
      <c r="AF1546"/>
      <c r="AG1546"/>
      <c r="AH1546"/>
    </row>
    <row r="1547" spans="1:34">
      <c r="A1547"/>
      <c r="J1547"/>
      <c r="AA1547"/>
      <c r="AB1547"/>
      <c r="AC1547"/>
      <c r="AD1547"/>
      <c r="AE1547"/>
      <c r="AF1547"/>
      <c r="AG1547"/>
      <c r="AH1547"/>
    </row>
    <row r="1548" spans="1:34">
      <c r="A1548"/>
      <c r="J1548"/>
      <c r="AA1548"/>
      <c r="AB1548"/>
      <c r="AC1548"/>
      <c r="AD1548"/>
      <c r="AE1548"/>
      <c r="AF1548"/>
      <c r="AG1548"/>
      <c r="AH1548"/>
    </row>
    <row r="1549" spans="1:34">
      <c r="A1549"/>
      <c r="J1549"/>
      <c r="AA1549"/>
      <c r="AB1549"/>
      <c r="AC1549"/>
      <c r="AD1549"/>
      <c r="AE1549"/>
      <c r="AF1549"/>
      <c r="AG1549"/>
      <c r="AH1549"/>
    </row>
    <row r="1550" spans="1:34">
      <c r="A1550"/>
      <c r="J1550"/>
      <c r="AA1550"/>
      <c r="AB1550"/>
      <c r="AC1550"/>
      <c r="AD1550"/>
      <c r="AE1550"/>
      <c r="AF1550"/>
      <c r="AG1550"/>
      <c r="AH1550"/>
    </row>
    <row r="1551" spans="1:34">
      <c r="A1551"/>
      <c r="J1551"/>
      <c r="AA1551"/>
      <c r="AB1551"/>
      <c r="AC1551"/>
      <c r="AD1551"/>
      <c r="AE1551"/>
      <c r="AF1551"/>
      <c r="AG1551"/>
      <c r="AH1551"/>
    </row>
    <row r="1552" spans="1:34">
      <c r="A1552"/>
      <c r="J1552"/>
      <c r="AA1552"/>
      <c r="AB1552"/>
      <c r="AC1552"/>
      <c r="AD1552"/>
      <c r="AE1552"/>
      <c r="AF1552"/>
      <c r="AG1552"/>
      <c r="AH1552"/>
    </row>
    <row r="1553" spans="1:34">
      <c r="A1553"/>
      <c r="J1553"/>
      <c r="AA1553"/>
      <c r="AB1553"/>
      <c r="AC1553"/>
      <c r="AD1553"/>
      <c r="AE1553"/>
      <c r="AF1553"/>
      <c r="AG1553"/>
      <c r="AH1553"/>
    </row>
    <row r="1554" spans="1:34">
      <c r="A1554"/>
      <c r="J1554"/>
      <c r="AA1554"/>
      <c r="AB1554"/>
      <c r="AC1554"/>
      <c r="AD1554"/>
      <c r="AE1554"/>
      <c r="AF1554"/>
      <c r="AG1554"/>
      <c r="AH1554"/>
    </row>
    <row r="1555" spans="1:34">
      <c r="A1555"/>
      <c r="J1555"/>
      <c r="AA1555"/>
      <c r="AB1555"/>
      <c r="AC1555"/>
      <c r="AD1555"/>
      <c r="AE1555"/>
      <c r="AF1555"/>
      <c r="AG1555"/>
      <c r="AH1555"/>
    </row>
    <row r="1556" spans="1:34">
      <c r="A1556"/>
      <c r="J1556"/>
      <c r="AA1556"/>
      <c r="AB1556"/>
      <c r="AC1556"/>
      <c r="AD1556"/>
      <c r="AE1556"/>
      <c r="AF1556"/>
      <c r="AG1556"/>
      <c r="AH1556"/>
    </row>
    <row r="1557" spans="1:34">
      <c r="A1557"/>
      <c r="J1557"/>
      <c r="AA1557"/>
      <c r="AB1557"/>
      <c r="AC1557"/>
      <c r="AD1557"/>
      <c r="AE1557"/>
      <c r="AF1557"/>
      <c r="AG1557"/>
      <c r="AH1557"/>
    </row>
    <row r="1558" spans="1:34">
      <c r="A1558"/>
      <c r="J1558"/>
      <c r="AA1558"/>
      <c r="AB1558"/>
      <c r="AC1558"/>
      <c r="AD1558"/>
      <c r="AE1558"/>
      <c r="AF1558"/>
      <c r="AG1558"/>
      <c r="AH1558"/>
    </row>
    <row r="1559" spans="1:34">
      <c r="A1559"/>
      <c r="J1559"/>
      <c r="AA1559"/>
      <c r="AB1559"/>
      <c r="AC1559"/>
      <c r="AD1559"/>
      <c r="AE1559"/>
      <c r="AF1559"/>
      <c r="AG1559"/>
      <c r="AH1559"/>
    </row>
    <row r="1560" spans="1:34">
      <c r="A1560"/>
      <c r="J1560"/>
      <c r="AA1560"/>
      <c r="AB1560"/>
      <c r="AC1560"/>
      <c r="AD1560"/>
      <c r="AE1560"/>
      <c r="AF1560"/>
      <c r="AG1560"/>
      <c r="AH1560"/>
    </row>
    <row r="1561" spans="1:34">
      <c r="A1561"/>
      <c r="J1561"/>
      <c r="AA1561"/>
      <c r="AB1561"/>
      <c r="AC1561"/>
      <c r="AD1561"/>
      <c r="AE1561"/>
      <c r="AF1561"/>
      <c r="AG1561"/>
      <c r="AH1561"/>
    </row>
    <row r="1562" spans="1:34">
      <c r="A1562"/>
      <c r="J1562"/>
      <c r="AA1562"/>
      <c r="AB1562"/>
      <c r="AC1562"/>
      <c r="AD1562"/>
      <c r="AE1562"/>
      <c r="AF1562"/>
      <c r="AG1562"/>
      <c r="AH1562"/>
    </row>
    <row r="1563" spans="1:34">
      <c r="A1563"/>
      <c r="J1563"/>
      <c r="AA1563"/>
      <c r="AB1563"/>
      <c r="AC1563"/>
      <c r="AD1563"/>
      <c r="AE1563"/>
      <c r="AF1563"/>
      <c r="AG1563"/>
      <c r="AH1563"/>
    </row>
    <row r="1564" spans="1:34">
      <c r="A1564"/>
      <c r="J1564"/>
      <c r="AA1564"/>
      <c r="AB1564"/>
      <c r="AC1564"/>
      <c r="AD1564"/>
      <c r="AE1564"/>
      <c r="AF1564"/>
      <c r="AG1564"/>
      <c r="AH1564"/>
    </row>
    <row r="1565" spans="1:34">
      <c r="A1565"/>
      <c r="J1565"/>
      <c r="AA1565"/>
      <c r="AB1565"/>
      <c r="AC1565"/>
      <c r="AD1565"/>
      <c r="AE1565"/>
      <c r="AF1565"/>
      <c r="AG1565"/>
      <c r="AH1565"/>
    </row>
    <row r="1566" spans="1:34">
      <c r="A1566"/>
      <c r="J1566"/>
      <c r="AA1566"/>
      <c r="AB1566"/>
      <c r="AC1566"/>
      <c r="AD1566"/>
      <c r="AE1566"/>
      <c r="AF1566"/>
      <c r="AG1566"/>
      <c r="AH1566"/>
    </row>
    <row r="1567" spans="1:34">
      <c r="A1567"/>
      <c r="J1567"/>
      <c r="AA1567"/>
      <c r="AB1567"/>
      <c r="AC1567"/>
      <c r="AD1567"/>
      <c r="AE1567"/>
      <c r="AF1567"/>
      <c r="AG1567"/>
      <c r="AH1567"/>
    </row>
    <row r="1568" spans="1:34">
      <c r="A1568"/>
      <c r="J1568"/>
      <c r="AA1568"/>
      <c r="AB1568"/>
      <c r="AC1568"/>
      <c r="AD1568"/>
      <c r="AE1568"/>
      <c r="AF1568"/>
      <c r="AG1568"/>
      <c r="AH1568"/>
    </row>
    <row r="1569" spans="1:34">
      <c r="A1569"/>
      <c r="J1569"/>
      <c r="AA1569"/>
      <c r="AB1569"/>
      <c r="AC1569"/>
      <c r="AD1569"/>
      <c r="AE1569"/>
      <c r="AF1569"/>
      <c r="AG1569"/>
      <c r="AH1569"/>
    </row>
    <row r="1570" spans="1:34">
      <c r="A1570"/>
      <c r="J1570"/>
      <c r="AA1570"/>
      <c r="AB1570"/>
      <c r="AC1570"/>
      <c r="AD1570"/>
      <c r="AE1570"/>
      <c r="AF1570"/>
      <c r="AG1570"/>
      <c r="AH1570"/>
    </row>
    <row r="1571" spans="1:34">
      <c r="A1571"/>
      <c r="J1571"/>
      <c r="AA1571"/>
      <c r="AB1571"/>
      <c r="AC1571"/>
      <c r="AD1571"/>
      <c r="AE1571"/>
      <c r="AF1571"/>
      <c r="AG1571"/>
      <c r="AH1571"/>
    </row>
    <row r="1572" spans="1:34">
      <c r="A1572"/>
      <c r="J1572"/>
      <c r="AA1572"/>
      <c r="AB1572"/>
      <c r="AC1572"/>
      <c r="AD1572"/>
      <c r="AE1572"/>
      <c r="AF1572"/>
      <c r="AG1572"/>
      <c r="AH1572"/>
    </row>
    <row r="1573" spans="1:34">
      <c r="A1573"/>
      <c r="J1573"/>
      <c r="AA1573"/>
      <c r="AB1573"/>
      <c r="AC1573"/>
      <c r="AD1573"/>
      <c r="AE1573"/>
      <c r="AF1573"/>
      <c r="AG1573"/>
      <c r="AH1573"/>
    </row>
    <row r="1574" spans="1:34">
      <c r="A1574"/>
      <c r="J1574"/>
      <c r="AA1574"/>
      <c r="AB1574"/>
      <c r="AC1574"/>
      <c r="AD1574"/>
      <c r="AE1574"/>
      <c r="AF1574"/>
      <c r="AG1574"/>
      <c r="AH1574"/>
    </row>
    <row r="1575" spans="1:34">
      <c r="A1575"/>
      <c r="J1575"/>
      <c r="AA1575"/>
      <c r="AB1575"/>
      <c r="AC1575"/>
      <c r="AD1575"/>
      <c r="AE1575"/>
      <c r="AF1575"/>
      <c r="AG1575"/>
      <c r="AH1575"/>
    </row>
    <row r="1576" spans="1:34">
      <c r="A1576"/>
      <c r="J1576"/>
      <c r="AA1576"/>
      <c r="AB1576"/>
      <c r="AC1576"/>
      <c r="AD1576"/>
      <c r="AE1576"/>
      <c r="AF1576"/>
      <c r="AG1576"/>
      <c r="AH1576"/>
    </row>
    <row r="1577" spans="1:34">
      <c r="A1577"/>
      <c r="J1577"/>
      <c r="AA1577"/>
      <c r="AB1577"/>
      <c r="AC1577"/>
      <c r="AD1577"/>
      <c r="AE1577"/>
      <c r="AF1577"/>
      <c r="AG1577"/>
      <c r="AH1577"/>
    </row>
    <row r="1578" spans="1:34">
      <c r="A1578"/>
      <c r="J1578"/>
      <c r="AA1578"/>
      <c r="AB1578"/>
      <c r="AC1578"/>
      <c r="AD1578"/>
      <c r="AE1578"/>
      <c r="AF1578"/>
      <c r="AG1578"/>
      <c r="AH1578"/>
    </row>
    <row r="1579" spans="1:34">
      <c r="A1579"/>
      <c r="J1579"/>
      <c r="AA1579"/>
      <c r="AB1579"/>
      <c r="AC1579"/>
      <c r="AD1579"/>
      <c r="AE1579"/>
      <c r="AF1579"/>
      <c r="AG1579"/>
      <c r="AH1579"/>
    </row>
    <row r="1580" spans="1:34">
      <c r="A1580"/>
      <c r="J1580"/>
      <c r="AA1580"/>
      <c r="AB1580"/>
      <c r="AC1580"/>
      <c r="AD1580"/>
      <c r="AE1580"/>
      <c r="AF1580"/>
      <c r="AG1580"/>
      <c r="AH1580"/>
    </row>
    <row r="1581" spans="1:34">
      <c r="A1581"/>
      <c r="J1581"/>
      <c r="AA1581"/>
      <c r="AB1581"/>
      <c r="AC1581"/>
      <c r="AD1581"/>
      <c r="AE1581"/>
      <c r="AF1581"/>
      <c r="AG1581"/>
      <c r="AH1581"/>
    </row>
    <row r="1582" spans="1:34">
      <c r="A1582"/>
      <c r="J1582"/>
      <c r="AA1582"/>
      <c r="AB1582"/>
      <c r="AC1582"/>
      <c r="AD1582"/>
      <c r="AE1582"/>
      <c r="AF1582"/>
      <c r="AG1582"/>
      <c r="AH1582"/>
    </row>
    <row r="1583" spans="1:34">
      <c r="A1583"/>
      <c r="J1583"/>
      <c r="AA1583"/>
      <c r="AB1583"/>
      <c r="AC1583"/>
      <c r="AD1583"/>
      <c r="AE1583"/>
      <c r="AF1583"/>
      <c r="AG1583"/>
      <c r="AH1583"/>
    </row>
    <row r="1584" spans="1:34">
      <c r="A1584"/>
      <c r="J1584"/>
      <c r="AA1584"/>
      <c r="AB1584"/>
      <c r="AC1584"/>
      <c r="AD1584"/>
      <c r="AE1584"/>
      <c r="AF1584"/>
      <c r="AG1584"/>
      <c r="AH1584"/>
    </row>
    <row r="1585" spans="1:34">
      <c r="A1585"/>
      <c r="J1585"/>
      <c r="AA1585"/>
      <c r="AB1585"/>
      <c r="AC1585"/>
      <c r="AD1585"/>
      <c r="AE1585"/>
      <c r="AF1585"/>
      <c r="AG1585"/>
      <c r="AH1585"/>
    </row>
    <row r="1586" spans="1:34">
      <c r="A1586"/>
      <c r="J1586"/>
      <c r="AA1586"/>
      <c r="AB1586"/>
      <c r="AC1586"/>
      <c r="AD1586"/>
      <c r="AE1586"/>
      <c r="AF1586"/>
      <c r="AG1586"/>
      <c r="AH1586"/>
    </row>
    <row r="1587" spans="1:34">
      <c r="A1587"/>
      <c r="J1587"/>
      <c r="AA1587"/>
      <c r="AB1587"/>
      <c r="AC1587"/>
      <c r="AD1587"/>
      <c r="AE1587"/>
      <c r="AF1587"/>
      <c r="AG1587"/>
      <c r="AH1587"/>
    </row>
    <row r="1588" spans="1:34">
      <c r="A1588"/>
      <c r="J1588"/>
      <c r="AA1588"/>
      <c r="AB1588"/>
      <c r="AC1588"/>
      <c r="AD1588"/>
      <c r="AE1588"/>
      <c r="AF1588"/>
      <c r="AG1588"/>
      <c r="AH1588"/>
    </row>
    <row r="1589" spans="1:34">
      <c r="A1589"/>
      <c r="J1589"/>
      <c r="AA1589"/>
      <c r="AB1589"/>
      <c r="AC1589"/>
      <c r="AD1589"/>
      <c r="AE1589"/>
      <c r="AF1589"/>
      <c r="AG1589"/>
      <c r="AH1589"/>
    </row>
    <row r="1590" spans="1:34">
      <c r="A1590"/>
      <c r="J1590"/>
      <c r="AA1590"/>
      <c r="AB1590"/>
      <c r="AC1590"/>
      <c r="AD1590"/>
      <c r="AE1590"/>
      <c r="AF1590"/>
      <c r="AG1590"/>
      <c r="AH1590"/>
    </row>
    <row r="1591" spans="1:34">
      <c r="A1591"/>
      <c r="J1591"/>
      <c r="AA1591"/>
      <c r="AB1591"/>
      <c r="AC1591"/>
      <c r="AD1591"/>
      <c r="AE1591"/>
      <c r="AF1591"/>
      <c r="AG1591"/>
      <c r="AH1591"/>
    </row>
    <row r="1592" spans="1:34">
      <c r="A1592"/>
      <c r="J1592"/>
      <c r="AA1592"/>
      <c r="AB1592"/>
      <c r="AC1592"/>
      <c r="AD1592"/>
      <c r="AE1592"/>
      <c r="AF1592"/>
      <c r="AG1592"/>
      <c r="AH1592"/>
    </row>
    <row r="1593" spans="1:34">
      <c r="A1593"/>
      <c r="J1593"/>
      <c r="AA1593"/>
      <c r="AB1593"/>
      <c r="AC1593"/>
      <c r="AD1593"/>
      <c r="AE1593"/>
      <c r="AF1593"/>
      <c r="AG1593"/>
      <c r="AH1593"/>
    </row>
    <row r="1594" spans="1:34">
      <c r="A1594"/>
      <c r="J1594"/>
      <c r="AA1594"/>
      <c r="AB1594"/>
      <c r="AC1594"/>
      <c r="AD1594"/>
      <c r="AE1594"/>
      <c r="AF1594"/>
      <c r="AG1594"/>
      <c r="AH1594"/>
    </row>
    <row r="1595" spans="1:34">
      <c r="A1595"/>
      <c r="J1595"/>
      <c r="AA1595"/>
      <c r="AB1595"/>
      <c r="AC1595"/>
      <c r="AD1595"/>
      <c r="AE1595"/>
      <c r="AF1595"/>
      <c r="AG1595"/>
      <c r="AH1595"/>
    </row>
    <row r="1596" spans="1:34">
      <c r="A1596"/>
      <c r="J1596"/>
      <c r="AA1596"/>
      <c r="AB1596"/>
      <c r="AC1596"/>
      <c r="AD1596"/>
      <c r="AE1596"/>
      <c r="AF1596"/>
      <c r="AG1596"/>
      <c r="AH1596"/>
    </row>
    <row r="1597" spans="1:34">
      <c r="A1597"/>
      <c r="J1597"/>
      <c r="AA1597"/>
      <c r="AB1597"/>
      <c r="AC1597"/>
      <c r="AD1597"/>
      <c r="AE1597"/>
      <c r="AF1597"/>
      <c r="AG1597"/>
      <c r="AH1597"/>
    </row>
    <row r="1598" spans="1:34">
      <c r="A1598"/>
      <c r="J1598"/>
      <c r="AA1598"/>
      <c r="AB1598"/>
      <c r="AC1598"/>
      <c r="AD1598"/>
      <c r="AE1598"/>
      <c r="AF1598"/>
      <c r="AG1598"/>
      <c r="AH1598"/>
    </row>
    <row r="1599" spans="1:34">
      <c r="A1599"/>
      <c r="J1599"/>
      <c r="AA1599"/>
      <c r="AB1599"/>
      <c r="AC1599"/>
      <c r="AD1599"/>
      <c r="AE1599"/>
      <c r="AF1599"/>
      <c r="AG1599"/>
      <c r="AH1599"/>
    </row>
    <row r="1600" spans="1:34">
      <c r="A1600"/>
      <c r="J1600"/>
      <c r="AA1600"/>
      <c r="AB1600"/>
      <c r="AC1600"/>
      <c r="AD1600"/>
      <c r="AE1600"/>
      <c r="AF1600"/>
      <c r="AG1600"/>
      <c r="AH1600"/>
    </row>
    <row r="1601" spans="1:34">
      <c r="A1601"/>
      <c r="J1601"/>
      <c r="AA1601"/>
      <c r="AB1601"/>
      <c r="AC1601"/>
      <c r="AD1601"/>
      <c r="AE1601"/>
      <c r="AF1601"/>
      <c r="AG1601"/>
      <c r="AH1601"/>
    </row>
    <row r="1602" spans="1:34">
      <c r="A1602"/>
      <c r="J1602"/>
      <c r="AA1602"/>
      <c r="AB1602"/>
      <c r="AC1602"/>
      <c r="AD1602"/>
      <c r="AE1602"/>
      <c r="AF1602"/>
      <c r="AG1602"/>
      <c r="AH1602"/>
    </row>
    <row r="1603" spans="1:34">
      <c r="A1603"/>
      <c r="J1603"/>
      <c r="AA1603"/>
      <c r="AB1603"/>
      <c r="AC1603"/>
      <c r="AD1603"/>
      <c r="AE1603"/>
      <c r="AF1603"/>
      <c r="AG1603"/>
      <c r="AH1603"/>
    </row>
    <row r="1604" spans="1:34">
      <c r="A1604"/>
      <c r="J1604"/>
      <c r="AA1604"/>
      <c r="AB1604"/>
      <c r="AC1604"/>
      <c r="AD1604"/>
      <c r="AE1604"/>
      <c r="AF1604"/>
      <c r="AG1604"/>
      <c r="AH1604"/>
    </row>
    <row r="1605" spans="1:34">
      <c r="A1605"/>
      <c r="J1605"/>
      <c r="AA1605"/>
      <c r="AB1605"/>
      <c r="AC1605"/>
      <c r="AD1605"/>
      <c r="AE1605"/>
      <c r="AF1605"/>
      <c r="AG1605"/>
      <c r="AH1605"/>
    </row>
    <row r="1606" spans="1:34">
      <c r="A1606"/>
      <c r="J1606"/>
      <c r="AA1606"/>
      <c r="AB1606"/>
      <c r="AC1606"/>
      <c r="AD1606"/>
      <c r="AE1606"/>
      <c r="AF1606"/>
      <c r="AG1606"/>
      <c r="AH1606"/>
    </row>
    <row r="1607" spans="1:34">
      <c r="A1607"/>
      <c r="J1607"/>
      <c r="AA1607"/>
      <c r="AB1607"/>
      <c r="AC1607"/>
      <c r="AD1607"/>
      <c r="AE1607"/>
      <c r="AF1607"/>
      <c r="AG1607"/>
      <c r="AH1607"/>
    </row>
    <row r="1608" spans="1:34">
      <c r="A1608"/>
      <c r="J1608"/>
      <c r="AA1608"/>
      <c r="AB1608"/>
      <c r="AC1608"/>
      <c r="AD1608"/>
      <c r="AE1608"/>
      <c r="AF1608"/>
      <c r="AG1608"/>
      <c r="AH1608"/>
    </row>
    <row r="1609" spans="1:34">
      <c r="A1609"/>
      <c r="J1609"/>
      <c r="AA1609"/>
      <c r="AB1609"/>
      <c r="AC1609"/>
      <c r="AD1609"/>
      <c r="AE1609"/>
      <c r="AF1609"/>
      <c r="AG1609"/>
      <c r="AH1609"/>
    </row>
    <row r="1610" spans="1:34">
      <c r="A1610"/>
      <c r="J1610"/>
      <c r="AA1610"/>
      <c r="AB1610"/>
      <c r="AC1610"/>
      <c r="AD1610"/>
      <c r="AE1610"/>
      <c r="AF1610"/>
      <c r="AG1610"/>
      <c r="AH1610"/>
    </row>
    <row r="1611" spans="1:34">
      <c r="A1611"/>
      <c r="J1611"/>
      <c r="AA1611"/>
      <c r="AB1611"/>
      <c r="AC1611"/>
      <c r="AD1611"/>
      <c r="AE1611"/>
      <c r="AF1611"/>
      <c r="AG1611"/>
      <c r="AH1611"/>
    </row>
    <row r="1612" spans="1:34">
      <c r="A1612"/>
      <c r="J1612"/>
      <c r="AA1612"/>
      <c r="AB1612"/>
      <c r="AC1612"/>
      <c r="AD1612"/>
      <c r="AE1612"/>
      <c r="AF1612"/>
      <c r="AG1612"/>
      <c r="AH1612"/>
    </row>
    <row r="1613" spans="1:34">
      <c r="A1613"/>
      <c r="J1613"/>
      <c r="AA1613"/>
      <c r="AB1613"/>
      <c r="AC1613"/>
      <c r="AD1613"/>
      <c r="AE1613"/>
      <c r="AF1613"/>
      <c r="AG1613"/>
      <c r="AH1613"/>
    </row>
    <row r="1614" spans="1:34">
      <c r="A1614"/>
      <c r="J1614"/>
      <c r="AA1614"/>
      <c r="AB1614"/>
      <c r="AC1614"/>
      <c r="AD1614"/>
      <c r="AE1614"/>
      <c r="AF1614"/>
      <c r="AG1614"/>
      <c r="AH1614"/>
    </row>
    <row r="1615" spans="1:34">
      <c r="A1615"/>
      <c r="J1615"/>
      <c r="AA1615"/>
      <c r="AB1615"/>
      <c r="AC1615"/>
      <c r="AD1615"/>
      <c r="AE1615"/>
      <c r="AF1615"/>
      <c r="AG1615"/>
      <c r="AH1615"/>
    </row>
    <row r="1616" spans="1:34">
      <c r="A1616"/>
      <c r="J1616"/>
      <c r="AA1616"/>
      <c r="AB1616"/>
      <c r="AC1616"/>
      <c r="AD1616"/>
      <c r="AE1616"/>
      <c r="AF1616"/>
      <c r="AG1616"/>
      <c r="AH1616"/>
    </row>
    <row r="1617" spans="1:34">
      <c r="A1617"/>
      <c r="J1617"/>
      <c r="AA1617"/>
      <c r="AB1617"/>
      <c r="AC1617"/>
      <c r="AD1617"/>
      <c r="AE1617"/>
      <c r="AF1617"/>
      <c r="AG1617"/>
      <c r="AH1617"/>
    </row>
    <row r="1618" spans="1:34">
      <c r="A1618"/>
      <c r="J1618"/>
      <c r="AA1618"/>
      <c r="AB1618"/>
      <c r="AC1618"/>
      <c r="AD1618"/>
      <c r="AE1618"/>
      <c r="AF1618"/>
      <c r="AG1618"/>
      <c r="AH1618"/>
    </row>
    <row r="1619" spans="1:34">
      <c r="A1619"/>
      <c r="J1619"/>
      <c r="AA1619"/>
      <c r="AB1619"/>
      <c r="AC1619"/>
      <c r="AD1619"/>
      <c r="AE1619"/>
      <c r="AF1619"/>
      <c r="AG1619"/>
      <c r="AH1619"/>
    </row>
    <row r="1620" spans="1:34">
      <c r="A1620"/>
      <c r="J1620"/>
      <c r="AA1620"/>
      <c r="AB1620"/>
      <c r="AC1620"/>
      <c r="AD1620"/>
      <c r="AE1620"/>
      <c r="AF1620"/>
      <c r="AG1620"/>
      <c r="AH1620"/>
    </row>
    <row r="1621" spans="1:34">
      <c r="A1621"/>
      <c r="J1621"/>
      <c r="AA1621"/>
      <c r="AB1621"/>
      <c r="AC1621"/>
      <c r="AD1621"/>
      <c r="AE1621"/>
      <c r="AF1621"/>
      <c r="AG1621"/>
      <c r="AH1621"/>
    </row>
    <row r="1622" spans="1:34">
      <c r="A1622"/>
      <c r="J1622"/>
      <c r="AA1622"/>
      <c r="AB1622"/>
      <c r="AC1622"/>
      <c r="AD1622"/>
      <c r="AE1622"/>
      <c r="AF1622"/>
      <c r="AG1622"/>
      <c r="AH1622"/>
    </row>
    <row r="1623" spans="1:34">
      <c r="A1623"/>
      <c r="J1623"/>
      <c r="AA1623"/>
      <c r="AB1623"/>
      <c r="AC1623"/>
      <c r="AD1623"/>
      <c r="AE1623"/>
      <c r="AF1623"/>
      <c r="AG1623"/>
      <c r="AH1623"/>
    </row>
    <row r="1624" spans="1:34">
      <c r="A1624"/>
      <c r="J1624"/>
      <c r="AA1624"/>
      <c r="AB1624"/>
      <c r="AC1624"/>
      <c r="AD1624"/>
      <c r="AE1624"/>
      <c r="AF1624"/>
      <c r="AG1624"/>
      <c r="AH1624"/>
    </row>
    <row r="1625" spans="1:34">
      <c r="A1625"/>
      <c r="J1625"/>
      <c r="AA1625"/>
      <c r="AB1625"/>
      <c r="AC1625"/>
      <c r="AD1625"/>
      <c r="AE1625"/>
      <c r="AF1625"/>
      <c r="AG1625"/>
      <c r="AH1625"/>
    </row>
    <row r="1626" spans="1:34">
      <c r="A1626"/>
      <c r="J1626"/>
      <c r="AA1626"/>
      <c r="AB1626"/>
      <c r="AC1626"/>
      <c r="AD1626"/>
      <c r="AE1626"/>
      <c r="AF1626"/>
      <c r="AG1626"/>
      <c r="AH1626"/>
    </row>
    <row r="1627" spans="1:34">
      <c r="A1627"/>
      <c r="J1627"/>
      <c r="AA1627"/>
      <c r="AB1627"/>
      <c r="AC1627"/>
      <c r="AD1627"/>
      <c r="AE1627"/>
      <c r="AF1627"/>
      <c r="AG1627"/>
      <c r="AH1627"/>
    </row>
    <row r="1628" spans="1:34">
      <c r="A1628"/>
      <c r="J1628"/>
      <c r="AA1628"/>
      <c r="AB1628"/>
      <c r="AC1628"/>
      <c r="AD1628"/>
      <c r="AE1628"/>
      <c r="AF1628"/>
      <c r="AG1628"/>
      <c r="AH1628"/>
    </row>
    <row r="1629" spans="1:34">
      <c r="A1629"/>
      <c r="J1629"/>
      <c r="AA1629"/>
      <c r="AB1629"/>
      <c r="AC1629"/>
      <c r="AD1629"/>
      <c r="AE1629"/>
      <c r="AF1629"/>
      <c r="AG1629"/>
      <c r="AH1629"/>
    </row>
    <row r="1630" spans="1:34">
      <c r="A1630"/>
      <c r="J1630"/>
      <c r="AA1630"/>
      <c r="AB1630"/>
      <c r="AC1630"/>
      <c r="AD1630"/>
      <c r="AE1630"/>
      <c r="AF1630"/>
      <c r="AG1630"/>
      <c r="AH1630"/>
    </row>
    <row r="1631" spans="1:34">
      <c r="A1631"/>
      <c r="J1631"/>
      <c r="AA1631"/>
      <c r="AB1631"/>
      <c r="AC1631"/>
      <c r="AD1631"/>
      <c r="AE1631"/>
      <c r="AF1631"/>
      <c r="AG1631"/>
      <c r="AH1631"/>
    </row>
    <row r="1632" spans="1:34">
      <c r="A1632"/>
      <c r="J1632"/>
      <c r="AA1632"/>
      <c r="AB1632"/>
      <c r="AC1632"/>
      <c r="AD1632"/>
      <c r="AE1632"/>
      <c r="AF1632"/>
      <c r="AG1632"/>
      <c r="AH1632"/>
    </row>
    <row r="1633" spans="1:34">
      <c r="A1633"/>
      <c r="J1633"/>
      <c r="AA1633"/>
      <c r="AB1633"/>
      <c r="AC1633"/>
      <c r="AD1633"/>
      <c r="AE1633"/>
      <c r="AF1633"/>
      <c r="AG1633"/>
      <c r="AH1633"/>
    </row>
    <row r="1634" spans="1:34">
      <c r="A1634"/>
      <c r="J1634"/>
      <c r="AA1634"/>
      <c r="AB1634"/>
      <c r="AC1634"/>
      <c r="AD1634"/>
      <c r="AE1634"/>
      <c r="AF1634"/>
      <c r="AG1634"/>
      <c r="AH1634"/>
    </row>
    <row r="1635" spans="1:34">
      <c r="A1635"/>
      <c r="J1635"/>
      <c r="AA1635"/>
      <c r="AB1635"/>
      <c r="AC1635"/>
      <c r="AD1635"/>
      <c r="AE1635"/>
      <c r="AF1635"/>
      <c r="AG1635"/>
      <c r="AH1635"/>
    </row>
    <row r="1636" spans="1:34">
      <c r="A1636"/>
      <c r="J1636"/>
      <c r="AA1636"/>
      <c r="AB1636"/>
      <c r="AC1636"/>
      <c r="AD1636"/>
      <c r="AE1636"/>
      <c r="AF1636"/>
      <c r="AG1636"/>
      <c r="AH1636"/>
    </row>
    <row r="1637" spans="1:34">
      <c r="A1637"/>
      <c r="J1637"/>
      <c r="AA1637"/>
      <c r="AB1637"/>
      <c r="AC1637"/>
      <c r="AD1637"/>
      <c r="AE1637"/>
      <c r="AF1637"/>
      <c r="AG1637"/>
      <c r="AH1637"/>
    </row>
    <row r="1638" spans="1:34">
      <c r="A1638"/>
      <c r="J1638"/>
      <c r="AA1638"/>
      <c r="AB1638"/>
      <c r="AC1638"/>
      <c r="AD1638"/>
      <c r="AE1638"/>
      <c r="AF1638"/>
      <c r="AG1638"/>
      <c r="AH1638"/>
    </row>
    <row r="1639" spans="1:34">
      <c r="A1639"/>
      <c r="J1639"/>
      <c r="AA1639"/>
      <c r="AB1639"/>
      <c r="AC1639"/>
      <c r="AD1639"/>
      <c r="AE1639"/>
      <c r="AF1639"/>
      <c r="AG1639"/>
      <c r="AH1639"/>
    </row>
    <row r="1640" spans="1:34">
      <c r="A1640"/>
      <c r="J1640"/>
      <c r="AA1640"/>
      <c r="AB1640"/>
      <c r="AC1640"/>
      <c r="AD1640"/>
      <c r="AE1640"/>
      <c r="AF1640"/>
      <c r="AG1640"/>
      <c r="AH1640"/>
    </row>
    <row r="1641" spans="1:34">
      <c r="A1641"/>
      <c r="J1641"/>
      <c r="AA1641"/>
      <c r="AB1641"/>
      <c r="AC1641"/>
      <c r="AD1641"/>
      <c r="AE1641"/>
      <c r="AF1641"/>
      <c r="AG1641"/>
      <c r="AH1641"/>
    </row>
    <row r="1642" spans="1:34">
      <c r="A1642"/>
      <c r="J1642"/>
      <c r="AA1642"/>
      <c r="AB1642"/>
      <c r="AC1642"/>
      <c r="AD1642"/>
      <c r="AE1642"/>
      <c r="AF1642"/>
      <c r="AG1642"/>
      <c r="AH1642"/>
    </row>
    <row r="1643" spans="1:34">
      <c r="A1643"/>
      <c r="J1643"/>
      <c r="AA1643"/>
      <c r="AB1643"/>
      <c r="AC1643"/>
      <c r="AD1643"/>
      <c r="AE1643"/>
      <c r="AF1643"/>
      <c r="AG1643"/>
      <c r="AH1643"/>
    </row>
    <row r="1644" spans="1:34">
      <c r="A1644"/>
      <c r="J1644"/>
      <c r="AA1644"/>
      <c r="AB1644"/>
      <c r="AC1644"/>
      <c r="AD1644"/>
      <c r="AE1644"/>
      <c r="AF1644"/>
      <c r="AG1644"/>
      <c r="AH1644"/>
    </row>
    <row r="1645" spans="1:34">
      <c r="A1645"/>
      <c r="J1645"/>
      <c r="AA1645"/>
      <c r="AB1645"/>
      <c r="AC1645"/>
      <c r="AD1645"/>
      <c r="AE1645"/>
      <c r="AF1645"/>
      <c r="AG1645"/>
      <c r="AH1645"/>
    </row>
    <row r="1646" spans="1:34">
      <c r="A1646"/>
      <c r="J1646"/>
      <c r="AA1646"/>
      <c r="AB1646"/>
      <c r="AC1646"/>
      <c r="AD1646"/>
      <c r="AE1646"/>
      <c r="AF1646"/>
      <c r="AG1646"/>
      <c r="AH1646"/>
    </row>
    <row r="1647" spans="1:34">
      <c r="A1647"/>
      <c r="J1647"/>
      <c r="AA1647"/>
      <c r="AB1647"/>
      <c r="AC1647"/>
      <c r="AD1647"/>
      <c r="AE1647"/>
      <c r="AF1647"/>
      <c r="AG1647"/>
      <c r="AH1647"/>
    </row>
    <row r="1648" spans="1:34">
      <c r="A1648"/>
      <c r="J1648"/>
      <c r="AA1648"/>
      <c r="AB1648"/>
      <c r="AC1648"/>
      <c r="AD1648"/>
      <c r="AE1648"/>
      <c r="AF1648"/>
      <c r="AG1648"/>
      <c r="AH1648"/>
    </row>
    <row r="1649" spans="1:34">
      <c r="A1649"/>
      <c r="J1649"/>
      <c r="AA1649"/>
      <c r="AB1649"/>
      <c r="AC1649"/>
      <c r="AD1649"/>
      <c r="AE1649"/>
      <c r="AF1649"/>
      <c r="AG1649"/>
      <c r="AH1649"/>
    </row>
    <row r="1650" spans="1:34">
      <c r="A1650"/>
      <c r="J1650"/>
      <c r="AA1650"/>
      <c r="AB1650"/>
      <c r="AC1650"/>
      <c r="AD1650"/>
      <c r="AE1650"/>
      <c r="AF1650"/>
      <c r="AG1650"/>
      <c r="AH1650"/>
    </row>
    <row r="1651" spans="1:34">
      <c r="A1651"/>
      <c r="J1651"/>
      <c r="AA1651"/>
      <c r="AB1651"/>
      <c r="AC1651"/>
      <c r="AD1651"/>
      <c r="AE1651"/>
      <c r="AF1651"/>
      <c r="AG1651"/>
      <c r="AH1651"/>
    </row>
    <row r="1652" spans="1:34">
      <c r="A1652"/>
      <c r="J1652"/>
      <c r="AA1652"/>
      <c r="AB1652"/>
      <c r="AC1652"/>
      <c r="AD1652"/>
      <c r="AE1652"/>
      <c r="AF1652"/>
      <c r="AG1652"/>
      <c r="AH1652"/>
    </row>
    <row r="1653" spans="1:34">
      <c r="A1653"/>
      <c r="J1653"/>
      <c r="AA1653"/>
      <c r="AB1653"/>
      <c r="AC1653"/>
      <c r="AD1653"/>
      <c r="AE1653"/>
      <c r="AF1653"/>
      <c r="AG1653"/>
      <c r="AH1653"/>
    </row>
    <row r="1654" spans="1:34">
      <c r="A1654"/>
      <c r="J1654"/>
      <c r="AA1654"/>
      <c r="AB1654"/>
      <c r="AC1654"/>
      <c r="AD1654"/>
      <c r="AE1654"/>
      <c r="AF1654"/>
      <c r="AG1654"/>
      <c r="AH1654"/>
    </row>
    <row r="1655" spans="1:34">
      <c r="A1655"/>
      <c r="J1655"/>
      <c r="AA1655"/>
      <c r="AB1655"/>
      <c r="AC1655"/>
      <c r="AD1655"/>
      <c r="AE1655"/>
      <c r="AF1655"/>
      <c r="AG1655"/>
      <c r="AH1655"/>
    </row>
    <row r="1656" spans="1:34">
      <c r="A1656"/>
      <c r="J1656"/>
      <c r="AA1656"/>
      <c r="AB1656"/>
      <c r="AC1656"/>
      <c r="AD1656"/>
      <c r="AE1656"/>
      <c r="AF1656"/>
      <c r="AG1656"/>
      <c r="AH1656"/>
    </row>
    <row r="1657" spans="1:34">
      <c r="A1657"/>
      <c r="J1657"/>
      <c r="AA1657"/>
      <c r="AB1657"/>
      <c r="AC1657"/>
      <c r="AD1657"/>
      <c r="AE1657"/>
      <c r="AF1657"/>
      <c r="AG1657"/>
      <c r="AH1657"/>
    </row>
    <row r="1658" spans="1:34">
      <c r="A1658"/>
      <c r="J1658"/>
      <c r="AA1658"/>
      <c r="AB1658"/>
      <c r="AC1658"/>
      <c r="AD1658"/>
      <c r="AE1658"/>
      <c r="AF1658"/>
      <c r="AG1658"/>
      <c r="AH1658"/>
    </row>
    <row r="1659" spans="1:34">
      <c r="A1659"/>
      <c r="J1659"/>
      <c r="AA1659"/>
      <c r="AB1659"/>
      <c r="AC1659"/>
      <c r="AD1659"/>
      <c r="AE1659"/>
      <c r="AF1659"/>
      <c r="AG1659"/>
      <c r="AH1659"/>
    </row>
    <row r="1660" spans="1:34">
      <c r="A1660"/>
      <c r="J1660"/>
      <c r="AA1660"/>
      <c r="AB1660"/>
      <c r="AC1660"/>
      <c r="AD1660"/>
      <c r="AE1660"/>
      <c r="AF1660"/>
      <c r="AG1660"/>
      <c r="AH1660"/>
    </row>
    <row r="1661" spans="1:34">
      <c r="A1661"/>
      <c r="J1661"/>
      <c r="AA1661"/>
      <c r="AB1661"/>
      <c r="AC1661"/>
      <c r="AD1661"/>
      <c r="AE1661"/>
      <c r="AF1661"/>
      <c r="AG1661"/>
      <c r="AH1661"/>
    </row>
    <row r="1662" spans="1:34">
      <c r="A1662"/>
      <c r="J1662"/>
      <c r="AA1662"/>
      <c r="AB1662"/>
      <c r="AC1662"/>
      <c r="AD1662"/>
      <c r="AE1662"/>
      <c r="AF1662"/>
      <c r="AG1662"/>
      <c r="AH1662"/>
    </row>
    <row r="1663" spans="1:34">
      <c r="A1663"/>
      <c r="J1663"/>
      <c r="AA1663"/>
      <c r="AB1663"/>
      <c r="AC1663"/>
      <c r="AD1663"/>
      <c r="AE1663"/>
      <c r="AF1663"/>
      <c r="AG1663"/>
      <c r="AH1663"/>
    </row>
    <row r="1664" spans="1:34">
      <c r="A1664"/>
      <c r="J1664"/>
      <c r="AA1664"/>
      <c r="AB1664"/>
      <c r="AC1664"/>
      <c r="AD1664"/>
      <c r="AE1664"/>
      <c r="AF1664"/>
      <c r="AG1664"/>
      <c r="AH1664"/>
    </row>
    <row r="1665" spans="1:34">
      <c r="A1665"/>
      <c r="J1665"/>
      <c r="AA1665"/>
      <c r="AB1665"/>
      <c r="AC1665"/>
      <c r="AD1665"/>
      <c r="AE1665"/>
      <c r="AF1665"/>
      <c r="AG1665"/>
      <c r="AH1665"/>
    </row>
    <row r="1666" spans="1:34">
      <c r="A1666"/>
      <c r="J1666"/>
      <c r="AA1666"/>
      <c r="AB1666"/>
      <c r="AC1666"/>
      <c r="AD1666"/>
      <c r="AE1666"/>
      <c r="AF1666"/>
      <c r="AG1666"/>
      <c r="AH1666"/>
    </row>
    <row r="1667" spans="1:34">
      <c r="A1667"/>
      <c r="J1667"/>
      <c r="AA1667"/>
      <c r="AB1667"/>
      <c r="AC1667"/>
      <c r="AD1667"/>
      <c r="AE1667"/>
      <c r="AF1667"/>
      <c r="AG1667"/>
      <c r="AH1667"/>
    </row>
    <row r="1668" spans="1:34">
      <c r="A1668"/>
      <c r="J1668"/>
      <c r="AA1668"/>
      <c r="AB1668"/>
      <c r="AC1668"/>
      <c r="AD1668"/>
      <c r="AE1668"/>
      <c r="AF1668"/>
      <c r="AG1668"/>
      <c r="AH1668"/>
    </row>
    <row r="1669" spans="1:34">
      <c r="A1669"/>
      <c r="J1669"/>
      <c r="AA1669"/>
      <c r="AB1669"/>
      <c r="AC1669"/>
      <c r="AD1669"/>
      <c r="AE1669"/>
      <c r="AF1669"/>
      <c r="AG1669"/>
      <c r="AH1669"/>
    </row>
    <row r="1670" spans="1:34">
      <c r="A1670"/>
      <c r="J1670"/>
      <c r="AA1670"/>
      <c r="AB1670"/>
      <c r="AC1670"/>
      <c r="AD1670"/>
      <c r="AE1670"/>
      <c r="AF1670"/>
      <c r="AG1670"/>
      <c r="AH1670"/>
    </row>
    <row r="1671" spans="1:34">
      <c r="A1671"/>
      <c r="J1671"/>
      <c r="AA1671"/>
      <c r="AB1671"/>
      <c r="AC1671"/>
      <c r="AD1671"/>
      <c r="AE1671"/>
      <c r="AF1671"/>
      <c r="AG1671"/>
      <c r="AH1671"/>
    </row>
    <row r="1672" spans="1:34">
      <c r="A1672"/>
      <c r="J1672"/>
      <c r="AA1672"/>
      <c r="AB1672"/>
      <c r="AC1672"/>
      <c r="AD1672"/>
      <c r="AE1672"/>
      <c r="AF1672"/>
      <c r="AG1672"/>
      <c r="AH1672"/>
    </row>
    <row r="1673" spans="1:34">
      <c r="A1673"/>
      <c r="J1673"/>
      <c r="AA1673"/>
      <c r="AB1673"/>
      <c r="AC1673"/>
      <c r="AD1673"/>
      <c r="AE1673"/>
      <c r="AF1673"/>
      <c r="AG1673"/>
      <c r="AH1673"/>
    </row>
    <row r="1674" spans="1:34">
      <c r="A1674"/>
      <c r="J1674"/>
      <c r="AA1674"/>
      <c r="AB1674"/>
      <c r="AC1674"/>
      <c r="AD1674"/>
      <c r="AE1674"/>
      <c r="AF1674"/>
      <c r="AG1674"/>
      <c r="AH1674"/>
    </row>
    <row r="1675" spans="1:34">
      <c r="A1675"/>
      <c r="J1675"/>
      <c r="AA1675"/>
      <c r="AB1675"/>
      <c r="AC1675"/>
      <c r="AD1675"/>
      <c r="AE1675"/>
      <c r="AF1675"/>
      <c r="AG1675"/>
      <c r="AH1675"/>
    </row>
    <row r="1676" spans="1:34">
      <c r="A1676"/>
      <c r="J1676"/>
      <c r="AA1676"/>
      <c r="AB1676"/>
      <c r="AC1676"/>
      <c r="AD1676"/>
      <c r="AE1676"/>
      <c r="AF1676"/>
      <c r="AG1676"/>
      <c r="AH1676"/>
    </row>
    <row r="1677" spans="1:34">
      <c r="A1677"/>
      <c r="J1677"/>
      <c r="AA1677"/>
      <c r="AB1677"/>
      <c r="AC1677"/>
      <c r="AD1677"/>
      <c r="AE1677"/>
      <c r="AF1677"/>
      <c r="AG1677"/>
      <c r="AH1677"/>
    </row>
    <row r="1678" spans="1:34">
      <c r="A1678"/>
      <c r="J1678"/>
      <c r="AA1678"/>
      <c r="AB1678"/>
      <c r="AC1678"/>
      <c r="AD1678"/>
      <c r="AE1678"/>
      <c r="AF1678"/>
      <c r="AG1678"/>
      <c r="AH1678"/>
    </row>
    <row r="1679" spans="1:34">
      <c r="A1679"/>
      <c r="J1679"/>
      <c r="AA1679"/>
      <c r="AB1679"/>
      <c r="AC1679"/>
      <c r="AD1679"/>
      <c r="AE1679"/>
      <c r="AF1679"/>
      <c r="AG1679"/>
      <c r="AH1679"/>
    </row>
    <row r="1680" spans="1:34">
      <c r="A1680"/>
      <c r="J1680"/>
      <c r="AA1680"/>
      <c r="AB1680"/>
      <c r="AC1680"/>
      <c r="AD1680"/>
      <c r="AE1680"/>
      <c r="AF1680"/>
      <c r="AG1680"/>
      <c r="AH1680"/>
    </row>
    <row r="1681" spans="1:34">
      <c r="A1681"/>
      <c r="J1681"/>
      <c r="AA1681"/>
      <c r="AB1681"/>
      <c r="AC1681"/>
      <c r="AD1681"/>
      <c r="AE1681"/>
      <c r="AF1681"/>
      <c r="AG1681"/>
      <c r="AH1681"/>
    </row>
    <row r="1682" spans="1:34">
      <c r="A1682"/>
      <c r="J1682"/>
      <c r="AA1682"/>
      <c r="AB1682"/>
      <c r="AC1682"/>
      <c r="AD1682"/>
      <c r="AE1682"/>
      <c r="AF1682"/>
      <c r="AG1682"/>
      <c r="AH1682"/>
    </row>
    <row r="1683" spans="1:34">
      <c r="A1683"/>
      <c r="J1683"/>
      <c r="AA1683"/>
      <c r="AB1683"/>
      <c r="AC1683"/>
      <c r="AD1683"/>
      <c r="AE1683"/>
      <c r="AF1683"/>
      <c r="AG1683"/>
      <c r="AH1683"/>
    </row>
    <row r="1684" spans="1:34">
      <c r="A1684"/>
      <c r="J1684"/>
      <c r="AA1684"/>
      <c r="AB1684"/>
      <c r="AC1684"/>
      <c r="AD1684"/>
      <c r="AE1684"/>
      <c r="AF1684"/>
      <c r="AG1684"/>
      <c r="AH1684"/>
    </row>
    <row r="1685" spans="1:34">
      <c r="A1685"/>
      <c r="J1685"/>
      <c r="AA1685"/>
      <c r="AB1685"/>
      <c r="AC1685"/>
      <c r="AD1685"/>
      <c r="AE1685"/>
      <c r="AF1685"/>
      <c r="AG1685"/>
      <c r="AH1685"/>
    </row>
    <row r="1686" spans="1:34">
      <c r="A1686"/>
      <c r="J1686"/>
      <c r="AA1686"/>
      <c r="AB1686"/>
      <c r="AC1686"/>
      <c r="AD1686"/>
      <c r="AE1686"/>
      <c r="AF1686"/>
      <c r="AG1686"/>
      <c r="AH1686"/>
    </row>
    <row r="1687" spans="1:34">
      <c r="A1687"/>
      <c r="J1687"/>
      <c r="AA1687"/>
      <c r="AB1687"/>
      <c r="AC1687"/>
      <c r="AD1687"/>
      <c r="AE1687"/>
      <c r="AF1687"/>
      <c r="AG1687"/>
      <c r="AH1687"/>
    </row>
    <row r="1688" spans="1:34">
      <c r="A1688"/>
      <c r="J1688"/>
      <c r="AA1688"/>
      <c r="AB1688"/>
      <c r="AC1688"/>
      <c r="AD1688"/>
      <c r="AE1688"/>
      <c r="AF1688"/>
      <c r="AG1688"/>
      <c r="AH1688"/>
    </row>
    <row r="1689" spans="1:34">
      <c r="A1689"/>
      <c r="J1689"/>
      <c r="AA1689"/>
      <c r="AB1689"/>
      <c r="AC1689"/>
      <c r="AD1689"/>
      <c r="AE1689"/>
      <c r="AF1689"/>
      <c r="AG1689"/>
      <c r="AH1689"/>
    </row>
    <row r="1690" spans="1:34">
      <c r="A1690"/>
      <c r="J1690"/>
      <c r="AA1690"/>
      <c r="AB1690"/>
      <c r="AC1690"/>
      <c r="AD1690"/>
      <c r="AE1690"/>
      <c r="AF1690"/>
      <c r="AG1690"/>
      <c r="AH1690"/>
    </row>
    <row r="1691" spans="1:34">
      <c r="A1691"/>
      <c r="J1691"/>
      <c r="AA1691"/>
      <c r="AB1691"/>
      <c r="AC1691"/>
      <c r="AD1691"/>
      <c r="AE1691"/>
      <c r="AF1691"/>
      <c r="AG1691"/>
      <c r="AH1691"/>
    </row>
    <row r="1692" spans="1:34">
      <c r="A1692"/>
      <c r="J1692"/>
      <c r="AA1692"/>
      <c r="AB1692"/>
      <c r="AC1692"/>
      <c r="AD1692"/>
      <c r="AE1692"/>
      <c r="AF1692"/>
      <c r="AG1692"/>
      <c r="AH1692"/>
    </row>
    <row r="1693" spans="1:34">
      <c r="A1693"/>
      <c r="J1693"/>
      <c r="AA1693"/>
      <c r="AB1693"/>
      <c r="AC1693"/>
      <c r="AD1693"/>
      <c r="AE1693"/>
      <c r="AF1693"/>
      <c r="AG1693"/>
      <c r="AH1693"/>
    </row>
    <row r="1694" spans="1:34">
      <c r="A1694"/>
      <c r="J1694"/>
      <c r="AA1694"/>
      <c r="AB1694"/>
      <c r="AC1694"/>
      <c r="AD1694"/>
      <c r="AE1694"/>
      <c r="AF1694"/>
      <c r="AG1694"/>
      <c r="AH1694"/>
    </row>
    <row r="1695" spans="1:34">
      <c r="A1695"/>
      <c r="J1695"/>
      <c r="AA1695"/>
      <c r="AB1695"/>
      <c r="AC1695"/>
      <c r="AD1695"/>
      <c r="AE1695"/>
      <c r="AF1695"/>
      <c r="AG1695"/>
      <c r="AH1695"/>
    </row>
    <row r="1696" spans="1:34">
      <c r="A1696"/>
      <c r="J1696"/>
      <c r="AA1696"/>
      <c r="AB1696"/>
      <c r="AC1696"/>
      <c r="AD1696"/>
      <c r="AE1696"/>
      <c r="AF1696"/>
      <c r="AG1696"/>
      <c r="AH1696"/>
    </row>
    <row r="1697" spans="1:34">
      <c r="A1697"/>
      <c r="J1697"/>
      <c r="AA1697"/>
      <c r="AB1697"/>
      <c r="AC1697"/>
      <c r="AD1697"/>
      <c r="AE1697"/>
      <c r="AF1697"/>
      <c r="AG1697"/>
      <c r="AH1697"/>
    </row>
    <row r="1698" spans="1:34">
      <c r="A1698"/>
      <c r="J1698"/>
      <c r="AA1698"/>
      <c r="AB1698"/>
      <c r="AC1698"/>
      <c r="AD1698"/>
      <c r="AE1698"/>
      <c r="AF1698"/>
      <c r="AG1698"/>
      <c r="AH1698"/>
    </row>
    <row r="1699" spans="1:34">
      <c r="A1699"/>
      <c r="J1699"/>
      <c r="AA1699"/>
      <c r="AB1699"/>
      <c r="AC1699"/>
      <c r="AD1699"/>
      <c r="AE1699"/>
      <c r="AF1699"/>
      <c r="AG1699"/>
      <c r="AH1699"/>
    </row>
    <row r="1700" spans="1:34">
      <c r="A1700"/>
      <c r="J1700"/>
      <c r="AA1700"/>
      <c r="AB1700"/>
      <c r="AC1700"/>
      <c r="AD1700"/>
      <c r="AE1700"/>
      <c r="AF1700"/>
      <c r="AG1700"/>
      <c r="AH1700"/>
    </row>
    <row r="1701" spans="1:34">
      <c r="A1701"/>
      <c r="J1701"/>
      <c r="AA1701"/>
      <c r="AB1701"/>
      <c r="AC1701"/>
      <c r="AD1701"/>
      <c r="AE1701"/>
      <c r="AF1701"/>
      <c r="AG1701"/>
      <c r="AH1701"/>
    </row>
    <row r="1702" spans="1:34">
      <c r="A1702"/>
      <c r="J1702"/>
      <c r="AA1702"/>
      <c r="AB1702"/>
      <c r="AC1702"/>
      <c r="AD1702"/>
      <c r="AE1702"/>
      <c r="AF1702"/>
      <c r="AG1702"/>
      <c r="AH1702"/>
    </row>
    <row r="1703" spans="1:34">
      <c r="A1703"/>
      <c r="J1703"/>
      <c r="AA1703"/>
      <c r="AB1703"/>
      <c r="AC1703"/>
      <c r="AD1703"/>
      <c r="AE1703"/>
      <c r="AF1703"/>
      <c r="AG1703"/>
      <c r="AH1703"/>
    </row>
    <row r="1704" spans="1:34">
      <c r="A1704"/>
      <c r="J1704"/>
      <c r="AA1704"/>
      <c r="AB1704"/>
      <c r="AC1704"/>
      <c r="AD1704"/>
      <c r="AE1704"/>
      <c r="AF1704"/>
      <c r="AG1704"/>
      <c r="AH1704"/>
    </row>
    <row r="1705" spans="1:34">
      <c r="A1705"/>
      <c r="J1705"/>
      <c r="AA1705"/>
      <c r="AB1705"/>
      <c r="AC1705"/>
      <c r="AD1705"/>
      <c r="AE1705"/>
      <c r="AF1705"/>
      <c r="AG1705"/>
      <c r="AH1705"/>
    </row>
    <row r="1706" spans="1:34">
      <c r="A1706"/>
      <c r="J1706"/>
      <c r="AA1706"/>
      <c r="AB1706"/>
      <c r="AC1706"/>
      <c r="AD1706"/>
      <c r="AE1706"/>
      <c r="AF1706"/>
      <c r="AG1706"/>
      <c r="AH1706"/>
    </row>
    <row r="1707" spans="1:34">
      <c r="A1707"/>
      <c r="J1707"/>
      <c r="AA1707"/>
      <c r="AB1707"/>
      <c r="AC1707"/>
      <c r="AD1707"/>
      <c r="AE1707"/>
      <c r="AF1707"/>
      <c r="AG1707"/>
      <c r="AH1707"/>
    </row>
    <row r="1708" spans="1:34">
      <c r="A1708"/>
      <c r="J1708"/>
      <c r="AA1708"/>
      <c r="AB1708"/>
      <c r="AC1708"/>
      <c r="AD1708"/>
      <c r="AE1708"/>
      <c r="AF1708"/>
      <c r="AG1708"/>
      <c r="AH1708"/>
    </row>
    <row r="1709" spans="1:34">
      <c r="A1709"/>
      <c r="J1709"/>
      <c r="AA1709"/>
      <c r="AB1709"/>
      <c r="AC1709"/>
      <c r="AD1709"/>
      <c r="AE1709"/>
      <c r="AF1709"/>
      <c r="AG1709"/>
      <c r="AH1709"/>
    </row>
    <row r="1710" spans="1:34">
      <c r="A1710"/>
      <c r="J1710"/>
      <c r="AA1710"/>
      <c r="AB1710"/>
      <c r="AC1710"/>
      <c r="AD1710"/>
      <c r="AE1710"/>
      <c r="AF1710"/>
      <c r="AG1710"/>
      <c r="AH1710"/>
    </row>
    <row r="1711" spans="1:34">
      <c r="A1711"/>
      <c r="J1711"/>
      <c r="AA1711"/>
      <c r="AB1711"/>
      <c r="AC1711"/>
      <c r="AD1711"/>
      <c r="AE1711"/>
      <c r="AF1711"/>
      <c r="AG1711"/>
      <c r="AH1711"/>
    </row>
    <row r="1712" spans="1:34">
      <c r="A1712"/>
      <c r="J1712"/>
      <c r="AA1712"/>
      <c r="AB1712"/>
      <c r="AC1712"/>
      <c r="AD1712"/>
      <c r="AE1712"/>
      <c r="AF1712"/>
      <c r="AG1712"/>
      <c r="AH1712"/>
    </row>
    <row r="1713" spans="1:34">
      <c r="A1713"/>
      <c r="J1713"/>
      <c r="AA1713"/>
      <c r="AB1713"/>
      <c r="AC1713"/>
      <c r="AD1713"/>
      <c r="AE1713"/>
      <c r="AF1713"/>
      <c r="AG1713"/>
      <c r="AH1713"/>
    </row>
    <row r="1714" spans="1:34">
      <c r="A1714"/>
      <c r="J1714"/>
      <c r="AA1714"/>
      <c r="AB1714"/>
      <c r="AC1714"/>
      <c r="AD1714"/>
      <c r="AE1714"/>
      <c r="AF1714"/>
      <c r="AG1714"/>
      <c r="AH1714"/>
    </row>
    <row r="1715" spans="1:34">
      <c r="A1715"/>
      <c r="J1715"/>
      <c r="AA1715"/>
      <c r="AB1715"/>
      <c r="AC1715"/>
      <c r="AD1715"/>
      <c r="AE1715"/>
      <c r="AF1715"/>
      <c r="AG1715"/>
      <c r="AH1715"/>
    </row>
    <row r="1716" spans="1:34">
      <c r="A1716"/>
      <c r="J1716"/>
      <c r="AA1716"/>
      <c r="AB1716"/>
      <c r="AC1716"/>
      <c r="AD1716"/>
      <c r="AE1716"/>
      <c r="AF1716"/>
      <c r="AG1716"/>
      <c r="AH1716"/>
    </row>
    <row r="1717" spans="1:34">
      <c r="A1717"/>
      <c r="J1717"/>
      <c r="AA1717"/>
      <c r="AB1717"/>
      <c r="AC1717"/>
      <c r="AD1717"/>
      <c r="AE1717"/>
      <c r="AF1717"/>
      <c r="AG1717"/>
      <c r="AH1717"/>
    </row>
    <row r="1718" spans="1:34">
      <c r="A1718"/>
      <c r="J1718"/>
      <c r="AA1718"/>
      <c r="AB1718"/>
      <c r="AC1718"/>
      <c r="AD1718"/>
      <c r="AE1718"/>
      <c r="AF1718"/>
      <c r="AG1718"/>
      <c r="AH1718"/>
    </row>
    <row r="1719" spans="1:34">
      <c r="A1719"/>
      <c r="J1719"/>
      <c r="AA1719"/>
      <c r="AB1719"/>
      <c r="AC1719"/>
      <c r="AD1719"/>
      <c r="AE1719"/>
      <c r="AF1719"/>
      <c r="AG1719"/>
      <c r="AH1719"/>
    </row>
    <row r="1720" spans="1:34">
      <c r="A1720"/>
      <c r="J1720"/>
      <c r="AA1720"/>
      <c r="AB1720"/>
      <c r="AC1720"/>
      <c r="AD1720"/>
      <c r="AE1720"/>
      <c r="AF1720"/>
      <c r="AG1720"/>
      <c r="AH1720"/>
    </row>
    <row r="1721" spans="1:34">
      <c r="A1721"/>
      <c r="J1721"/>
      <c r="AA1721"/>
      <c r="AB1721"/>
      <c r="AC1721"/>
      <c r="AD1721"/>
      <c r="AE1721"/>
      <c r="AF1721"/>
      <c r="AG1721"/>
      <c r="AH1721"/>
    </row>
    <row r="1722" spans="1:34">
      <c r="A1722"/>
      <c r="J1722"/>
      <c r="AA1722"/>
      <c r="AB1722"/>
      <c r="AC1722"/>
      <c r="AD1722"/>
      <c r="AE1722"/>
      <c r="AF1722"/>
      <c r="AG1722"/>
      <c r="AH1722"/>
    </row>
    <row r="1723" spans="1:34">
      <c r="A1723"/>
      <c r="J1723"/>
      <c r="AA1723"/>
      <c r="AB1723"/>
      <c r="AC1723"/>
      <c r="AD1723"/>
      <c r="AE1723"/>
      <c r="AF1723"/>
      <c r="AG1723"/>
      <c r="AH1723"/>
    </row>
    <row r="1724" spans="1:34">
      <c r="A1724"/>
      <c r="J1724"/>
      <c r="AA1724"/>
      <c r="AB1724"/>
      <c r="AC1724"/>
      <c r="AD1724"/>
      <c r="AE1724"/>
      <c r="AF1724"/>
      <c r="AG1724"/>
      <c r="AH1724"/>
    </row>
    <row r="1725" spans="1:34">
      <c r="A1725"/>
      <c r="J1725"/>
      <c r="AA1725"/>
      <c r="AB1725"/>
      <c r="AC1725"/>
      <c r="AD1725"/>
      <c r="AE1725"/>
      <c r="AF1725"/>
      <c r="AG1725"/>
      <c r="AH1725"/>
    </row>
    <row r="1726" spans="1:34">
      <c r="A1726"/>
      <c r="J1726"/>
      <c r="AA1726"/>
      <c r="AB1726"/>
      <c r="AC1726"/>
      <c r="AD1726"/>
      <c r="AE1726"/>
      <c r="AF1726"/>
      <c r="AG1726"/>
      <c r="AH1726"/>
    </row>
    <row r="1727" spans="1:34">
      <c r="A1727"/>
      <c r="J1727"/>
      <c r="AA1727"/>
      <c r="AB1727"/>
      <c r="AC1727"/>
      <c r="AD1727"/>
      <c r="AE1727"/>
      <c r="AF1727"/>
      <c r="AG1727"/>
      <c r="AH1727"/>
    </row>
    <row r="1728" spans="1:34">
      <c r="A1728"/>
      <c r="J1728"/>
      <c r="AA1728"/>
      <c r="AB1728"/>
      <c r="AC1728"/>
      <c r="AD1728"/>
      <c r="AE1728"/>
      <c r="AF1728"/>
      <c r="AG1728"/>
      <c r="AH1728"/>
    </row>
    <row r="1729" spans="1:34">
      <c r="A1729"/>
      <c r="J1729"/>
      <c r="AA1729"/>
      <c r="AB1729"/>
      <c r="AC1729"/>
      <c r="AD1729"/>
      <c r="AE1729"/>
      <c r="AF1729"/>
      <c r="AG1729"/>
      <c r="AH1729"/>
    </row>
    <row r="1730" spans="1:34">
      <c r="A1730"/>
      <c r="J1730"/>
      <c r="AA1730"/>
      <c r="AB1730"/>
      <c r="AC1730"/>
      <c r="AD1730"/>
      <c r="AE1730"/>
      <c r="AF1730"/>
      <c r="AG1730"/>
      <c r="AH1730"/>
    </row>
    <row r="1731" spans="1:34">
      <c r="A1731"/>
      <c r="J1731"/>
      <c r="AA1731"/>
      <c r="AB1731"/>
      <c r="AC1731"/>
      <c r="AD1731"/>
      <c r="AE1731"/>
      <c r="AF1731"/>
      <c r="AG1731"/>
      <c r="AH1731"/>
    </row>
    <row r="1732" spans="1:34">
      <c r="A1732"/>
      <c r="J1732"/>
      <c r="AA1732"/>
      <c r="AB1732"/>
      <c r="AC1732"/>
      <c r="AD1732"/>
      <c r="AE1732"/>
      <c r="AF1732"/>
      <c r="AG1732"/>
      <c r="AH1732"/>
    </row>
    <row r="1733" spans="1:34">
      <c r="A1733"/>
      <c r="J1733"/>
      <c r="AA1733"/>
      <c r="AB1733"/>
      <c r="AC1733"/>
      <c r="AD1733"/>
      <c r="AE1733"/>
      <c r="AF1733"/>
      <c r="AG1733"/>
      <c r="AH1733"/>
    </row>
    <row r="1734" spans="1:34">
      <c r="A1734"/>
      <c r="J1734"/>
      <c r="AA1734"/>
      <c r="AB1734"/>
      <c r="AC1734"/>
      <c r="AD1734"/>
      <c r="AE1734"/>
      <c r="AF1734"/>
      <c r="AG1734"/>
      <c r="AH1734"/>
    </row>
    <row r="1735" spans="1:34">
      <c r="A1735"/>
      <c r="J1735"/>
      <c r="AA1735"/>
      <c r="AB1735"/>
      <c r="AC1735"/>
      <c r="AD1735"/>
      <c r="AE1735"/>
      <c r="AF1735"/>
      <c r="AG1735"/>
      <c r="AH1735"/>
    </row>
    <row r="1736" spans="1:34">
      <c r="A1736"/>
      <c r="J1736"/>
      <c r="AA1736"/>
      <c r="AB1736"/>
      <c r="AC1736"/>
      <c r="AD1736"/>
      <c r="AE1736"/>
      <c r="AF1736"/>
      <c r="AG1736"/>
      <c r="AH1736"/>
    </row>
    <row r="1737" spans="1:34">
      <c r="A1737"/>
      <c r="J1737"/>
      <c r="AA1737"/>
      <c r="AB1737"/>
      <c r="AC1737"/>
      <c r="AD1737"/>
      <c r="AE1737"/>
      <c r="AF1737"/>
      <c r="AG1737"/>
      <c r="AH1737"/>
    </row>
    <row r="1738" spans="1:34">
      <c r="A1738"/>
      <c r="J1738"/>
      <c r="AA1738"/>
      <c r="AB1738"/>
      <c r="AC1738"/>
      <c r="AD1738"/>
      <c r="AE1738"/>
      <c r="AF1738"/>
      <c r="AG1738"/>
      <c r="AH1738"/>
    </row>
    <row r="1739" spans="1:34">
      <c r="A1739"/>
      <c r="J1739"/>
      <c r="AA1739"/>
      <c r="AB1739"/>
      <c r="AC1739"/>
      <c r="AD1739"/>
      <c r="AE1739"/>
      <c r="AF1739"/>
      <c r="AG1739"/>
      <c r="AH1739"/>
    </row>
    <row r="1740" spans="1:34">
      <c r="A1740"/>
      <c r="J1740"/>
      <c r="AA1740"/>
      <c r="AB1740"/>
      <c r="AC1740"/>
      <c r="AD1740"/>
      <c r="AE1740"/>
      <c r="AF1740"/>
      <c r="AG1740"/>
      <c r="AH1740"/>
    </row>
    <row r="1741" spans="1:34">
      <c r="A1741"/>
      <c r="J1741"/>
      <c r="AA1741"/>
      <c r="AB1741"/>
      <c r="AC1741"/>
      <c r="AD1741"/>
      <c r="AE1741"/>
      <c r="AF1741"/>
      <c r="AG1741"/>
      <c r="AH1741"/>
    </row>
    <row r="1742" spans="1:34">
      <c r="A1742"/>
      <c r="J1742"/>
      <c r="AA1742"/>
      <c r="AB1742"/>
      <c r="AC1742"/>
      <c r="AD1742"/>
      <c r="AE1742"/>
      <c r="AF1742"/>
      <c r="AG1742"/>
      <c r="AH1742"/>
    </row>
    <row r="1743" spans="1:34">
      <c r="A1743"/>
      <c r="J1743"/>
      <c r="AA1743"/>
      <c r="AB1743"/>
      <c r="AC1743"/>
      <c r="AD1743"/>
      <c r="AE1743"/>
      <c r="AF1743"/>
      <c r="AG1743"/>
      <c r="AH1743"/>
    </row>
    <row r="1744" spans="1:34">
      <c r="A1744"/>
      <c r="J1744"/>
      <c r="AA1744"/>
      <c r="AB1744"/>
      <c r="AC1744"/>
      <c r="AD1744"/>
      <c r="AE1744"/>
      <c r="AF1744"/>
      <c r="AG1744"/>
      <c r="AH1744"/>
    </row>
    <row r="1745" spans="1:34">
      <c r="A1745"/>
      <c r="J1745"/>
      <c r="AA1745"/>
      <c r="AB1745"/>
      <c r="AC1745"/>
      <c r="AD1745"/>
      <c r="AE1745"/>
      <c r="AF1745"/>
      <c r="AG1745"/>
      <c r="AH1745"/>
    </row>
    <row r="1746" spans="1:34">
      <c r="A1746"/>
      <c r="J1746"/>
      <c r="AA1746"/>
      <c r="AB1746"/>
      <c r="AC1746"/>
      <c r="AD1746"/>
      <c r="AE1746"/>
      <c r="AF1746"/>
      <c r="AG1746"/>
      <c r="AH1746"/>
    </row>
    <row r="1747" spans="1:34">
      <c r="A1747"/>
      <c r="J1747"/>
      <c r="AA1747"/>
      <c r="AB1747"/>
      <c r="AC1747"/>
      <c r="AD1747"/>
      <c r="AE1747"/>
      <c r="AF1747"/>
      <c r="AG1747"/>
      <c r="AH1747"/>
    </row>
    <row r="1748" spans="1:34">
      <c r="A1748"/>
      <c r="J1748"/>
      <c r="AA1748"/>
      <c r="AB1748"/>
      <c r="AC1748"/>
      <c r="AD1748"/>
      <c r="AE1748"/>
      <c r="AF1748"/>
      <c r="AG1748"/>
      <c r="AH1748"/>
    </row>
    <row r="1749" spans="1:34">
      <c r="A1749"/>
      <c r="J1749"/>
      <c r="AA1749"/>
      <c r="AB1749"/>
      <c r="AC1749"/>
      <c r="AD1749"/>
      <c r="AE1749"/>
      <c r="AF1749"/>
      <c r="AG1749"/>
      <c r="AH1749"/>
    </row>
    <row r="1750" spans="1:34">
      <c r="A1750"/>
      <c r="J1750"/>
      <c r="AA1750"/>
      <c r="AB1750"/>
      <c r="AC1750"/>
      <c r="AD1750"/>
      <c r="AE1750"/>
      <c r="AF1750"/>
      <c r="AG1750"/>
      <c r="AH1750"/>
    </row>
    <row r="1751" spans="1:34">
      <c r="A1751"/>
      <c r="J1751"/>
      <c r="AA1751"/>
      <c r="AB1751"/>
      <c r="AC1751"/>
      <c r="AD1751"/>
      <c r="AE1751"/>
      <c r="AF1751"/>
      <c r="AG1751"/>
      <c r="AH1751"/>
    </row>
    <row r="1752" spans="1:34">
      <c r="A1752"/>
      <c r="J1752"/>
      <c r="AA1752"/>
      <c r="AB1752"/>
      <c r="AC1752"/>
      <c r="AD1752"/>
      <c r="AE1752"/>
      <c r="AF1752"/>
      <c r="AG1752"/>
      <c r="AH1752"/>
    </row>
    <row r="1753" spans="1:34">
      <c r="A1753"/>
      <c r="J1753"/>
      <c r="AA1753"/>
      <c r="AB1753"/>
      <c r="AC1753"/>
      <c r="AD1753"/>
      <c r="AE1753"/>
      <c r="AF1753"/>
      <c r="AG1753"/>
      <c r="AH1753"/>
    </row>
    <row r="1754" spans="1:34">
      <c r="A1754"/>
      <c r="J1754"/>
      <c r="AA1754"/>
      <c r="AB1754"/>
      <c r="AC1754"/>
      <c r="AD1754"/>
      <c r="AE1754"/>
      <c r="AF1754"/>
      <c r="AG1754"/>
      <c r="AH1754"/>
    </row>
    <row r="1755" spans="1:34">
      <c r="A1755"/>
      <c r="J1755"/>
      <c r="AA1755"/>
      <c r="AB1755"/>
      <c r="AC1755"/>
      <c r="AD1755"/>
      <c r="AE1755"/>
      <c r="AF1755"/>
      <c r="AG1755"/>
      <c r="AH1755"/>
    </row>
    <row r="1756" spans="1:34">
      <c r="A1756"/>
      <c r="J1756"/>
      <c r="AA1756"/>
      <c r="AB1756"/>
      <c r="AC1756"/>
      <c r="AD1756"/>
      <c r="AE1756"/>
      <c r="AF1756"/>
      <c r="AG1756"/>
      <c r="AH1756"/>
    </row>
    <row r="1757" spans="1:34">
      <c r="A1757"/>
      <c r="J1757"/>
      <c r="AA1757"/>
      <c r="AB1757"/>
      <c r="AC1757"/>
      <c r="AD1757"/>
      <c r="AE1757"/>
      <c r="AF1757"/>
      <c r="AG1757"/>
      <c r="AH1757"/>
    </row>
    <row r="1758" spans="1:34">
      <c r="A1758"/>
      <c r="J1758"/>
      <c r="AA1758"/>
      <c r="AB1758"/>
      <c r="AC1758"/>
      <c r="AD1758"/>
      <c r="AE1758"/>
      <c r="AF1758"/>
      <c r="AG1758"/>
      <c r="AH1758"/>
    </row>
    <row r="1759" spans="1:34">
      <c r="A1759"/>
      <c r="J1759"/>
      <c r="AA1759"/>
      <c r="AB1759"/>
      <c r="AC1759"/>
      <c r="AD1759"/>
      <c r="AE1759"/>
      <c r="AF1759"/>
      <c r="AG1759"/>
      <c r="AH1759"/>
    </row>
    <row r="1760" spans="1:34">
      <c r="A1760"/>
      <c r="J1760"/>
      <c r="AA1760"/>
      <c r="AB1760"/>
      <c r="AC1760"/>
      <c r="AD1760"/>
      <c r="AE1760"/>
      <c r="AF1760"/>
      <c r="AG1760"/>
      <c r="AH1760"/>
    </row>
    <row r="1761" spans="1:34">
      <c r="A1761"/>
      <c r="J1761"/>
      <c r="AA1761"/>
      <c r="AB1761"/>
      <c r="AC1761"/>
      <c r="AD1761"/>
      <c r="AE1761"/>
      <c r="AF1761"/>
      <c r="AG1761"/>
      <c r="AH1761"/>
    </row>
    <row r="1762" spans="1:34">
      <c r="A1762"/>
      <c r="J1762"/>
      <c r="AA1762"/>
      <c r="AB1762"/>
      <c r="AC1762"/>
      <c r="AD1762"/>
      <c r="AE1762"/>
      <c r="AF1762"/>
      <c r="AG1762"/>
      <c r="AH1762"/>
    </row>
    <row r="1763" spans="1:34">
      <c r="A1763"/>
      <c r="J1763"/>
      <c r="AA1763"/>
      <c r="AB1763"/>
      <c r="AC1763"/>
      <c r="AD1763"/>
      <c r="AE1763"/>
      <c r="AF1763"/>
      <c r="AG1763"/>
      <c r="AH1763"/>
    </row>
    <row r="1764" spans="1:34">
      <c r="A1764"/>
      <c r="J1764"/>
      <c r="AA1764"/>
      <c r="AB1764"/>
      <c r="AC1764"/>
      <c r="AD1764"/>
      <c r="AE1764"/>
      <c r="AF1764"/>
      <c r="AG1764"/>
      <c r="AH1764"/>
    </row>
    <row r="1765" spans="1:34">
      <c r="A1765"/>
      <c r="J1765"/>
      <c r="AA1765"/>
      <c r="AB1765"/>
      <c r="AC1765"/>
      <c r="AD1765"/>
      <c r="AE1765"/>
      <c r="AF1765"/>
      <c r="AG1765"/>
      <c r="AH1765"/>
    </row>
    <row r="1766" spans="1:34">
      <c r="A1766"/>
      <c r="J1766"/>
      <c r="AA1766"/>
      <c r="AB1766"/>
      <c r="AC1766"/>
      <c r="AD1766"/>
      <c r="AE1766"/>
      <c r="AF1766"/>
      <c r="AG1766"/>
      <c r="AH1766"/>
    </row>
    <row r="1767" spans="1:34">
      <c r="A1767"/>
      <c r="J1767"/>
      <c r="AA1767"/>
      <c r="AB1767"/>
      <c r="AC1767"/>
      <c r="AD1767"/>
      <c r="AE1767"/>
      <c r="AF1767"/>
      <c r="AG1767"/>
      <c r="AH1767"/>
    </row>
    <row r="1768" spans="1:34">
      <c r="A1768"/>
      <c r="J1768"/>
      <c r="AA1768"/>
      <c r="AB1768"/>
      <c r="AC1768"/>
      <c r="AD1768"/>
      <c r="AE1768"/>
      <c r="AF1768"/>
      <c r="AG1768"/>
      <c r="AH1768"/>
    </row>
    <row r="1769" spans="1:34">
      <c r="A1769"/>
      <c r="J1769"/>
      <c r="AA1769"/>
      <c r="AB1769"/>
      <c r="AC1769"/>
      <c r="AD1769"/>
      <c r="AE1769"/>
      <c r="AF1769"/>
      <c r="AG1769"/>
      <c r="AH1769"/>
    </row>
    <row r="1770" spans="1:34">
      <c r="A1770"/>
      <c r="J1770"/>
      <c r="AA1770"/>
      <c r="AB1770"/>
      <c r="AC1770"/>
      <c r="AD1770"/>
      <c r="AE1770"/>
      <c r="AF1770"/>
      <c r="AG1770"/>
      <c r="AH1770"/>
    </row>
    <row r="1771" spans="1:34">
      <c r="A1771"/>
      <c r="J1771"/>
      <c r="AA1771"/>
      <c r="AB1771"/>
      <c r="AC1771"/>
      <c r="AD1771"/>
      <c r="AE1771"/>
      <c r="AF1771"/>
      <c r="AG1771"/>
      <c r="AH1771"/>
    </row>
    <row r="1772" spans="1:34">
      <c r="A1772"/>
      <c r="J1772"/>
      <c r="AA1772"/>
      <c r="AB1772"/>
      <c r="AC1772"/>
      <c r="AD1772"/>
      <c r="AE1772"/>
      <c r="AF1772"/>
      <c r="AG1772"/>
      <c r="AH1772"/>
    </row>
    <row r="1773" spans="1:34">
      <c r="A1773"/>
      <c r="J1773"/>
      <c r="AA1773"/>
      <c r="AB1773"/>
      <c r="AC1773"/>
      <c r="AD1773"/>
      <c r="AE1773"/>
      <c r="AF1773"/>
      <c r="AG1773"/>
      <c r="AH1773"/>
    </row>
    <row r="1774" spans="1:34">
      <c r="A1774"/>
      <c r="J1774"/>
      <c r="AA1774"/>
      <c r="AB1774"/>
      <c r="AC1774"/>
      <c r="AD1774"/>
      <c r="AE1774"/>
      <c r="AF1774"/>
      <c r="AG1774"/>
      <c r="AH1774"/>
    </row>
    <row r="1775" spans="1:34">
      <c r="A1775"/>
      <c r="J1775"/>
      <c r="AA1775"/>
      <c r="AB1775"/>
      <c r="AC1775"/>
      <c r="AD1775"/>
      <c r="AE1775"/>
      <c r="AF1775"/>
      <c r="AG1775"/>
      <c r="AH1775"/>
    </row>
    <row r="1776" spans="1:34">
      <c r="A1776"/>
      <c r="J1776"/>
      <c r="AA1776"/>
      <c r="AB1776"/>
      <c r="AC1776"/>
      <c r="AD1776"/>
      <c r="AE1776"/>
      <c r="AF1776"/>
      <c r="AG1776"/>
      <c r="AH1776"/>
    </row>
    <row r="1777" spans="1:34">
      <c r="A1777"/>
      <c r="J1777"/>
      <c r="AA1777"/>
      <c r="AB1777"/>
      <c r="AC1777"/>
      <c r="AD1777"/>
      <c r="AE1777"/>
      <c r="AF1777"/>
      <c r="AG1777"/>
      <c r="AH1777"/>
    </row>
    <row r="1778" spans="1:34">
      <c r="A1778"/>
      <c r="J1778"/>
      <c r="AA1778"/>
      <c r="AB1778"/>
      <c r="AC1778"/>
      <c r="AD1778"/>
      <c r="AE1778"/>
      <c r="AF1778"/>
      <c r="AG1778"/>
      <c r="AH1778"/>
    </row>
    <row r="1779" spans="1:34">
      <c r="A1779"/>
      <c r="J1779"/>
      <c r="AA1779"/>
      <c r="AB1779"/>
      <c r="AC1779"/>
      <c r="AD1779"/>
      <c r="AE1779"/>
      <c r="AF1779"/>
      <c r="AG1779"/>
      <c r="AH1779"/>
    </row>
    <row r="1780" spans="1:34">
      <c r="A1780"/>
      <c r="J1780"/>
      <c r="AA1780"/>
      <c r="AB1780"/>
      <c r="AC1780"/>
      <c r="AD1780"/>
      <c r="AE1780"/>
      <c r="AF1780"/>
      <c r="AG1780"/>
      <c r="AH1780"/>
    </row>
    <row r="1781" spans="1:34">
      <c r="A1781"/>
      <c r="J1781"/>
      <c r="AA1781"/>
      <c r="AB1781"/>
      <c r="AC1781"/>
      <c r="AD1781"/>
      <c r="AE1781"/>
      <c r="AF1781"/>
      <c r="AG1781"/>
      <c r="AH1781"/>
    </row>
    <row r="1782" spans="1:34">
      <c r="A1782"/>
      <c r="J1782"/>
      <c r="AA1782"/>
      <c r="AB1782"/>
      <c r="AC1782"/>
      <c r="AD1782"/>
      <c r="AE1782"/>
      <c r="AF1782"/>
      <c r="AG1782"/>
      <c r="AH1782"/>
    </row>
    <row r="1783" spans="1:34">
      <c r="A1783"/>
      <c r="J1783"/>
      <c r="AA1783"/>
      <c r="AB1783"/>
      <c r="AC1783"/>
      <c r="AD1783"/>
      <c r="AE1783"/>
      <c r="AF1783"/>
      <c r="AG1783"/>
      <c r="AH1783"/>
    </row>
    <row r="1784" spans="1:34">
      <c r="A1784"/>
      <c r="J1784"/>
      <c r="AA1784"/>
      <c r="AB1784"/>
      <c r="AC1784"/>
      <c r="AD1784"/>
      <c r="AE1784"/>
      <c r="AF1784"/>
      <c r="AG1784"/>
      <c r="AH1784"/>
    </row>
    <row r="1785" spans="1:34">
      <c r="A1785"/>
      <c r="J1785"/>
      <c r="AA1785"/>
      <c r="AB1785"/>
      <c r="AC1785"/>
      <c r="AD1785"/>
      <c r="AE1785"/>
      <c r="AF1785"/>
      <c r="AG1785"/>
      <c r="AH1785"/>
    </row>
    <row r="1786" spans="1:34">
      <c r="A1786"/>
      <c r="J1786"/>
      <c r="AA1786"/>
      <c r="AB1786"/>
      <c r="AC1786"/>
      <c r="AD1786"/>
      <c r="AE1786"/>
      <c r="AF1786"/>
      <c r="AG1786"/>
      <c r="AH1786"/>
    </row>
    <row r="1787" spans="1:34">
      <c r="A1787"/>
      <c r="J1787"/>
      <c r="AA1787"/>
      <c r="AB1787"/>
      <c r="AC1787"/>
      <c r="AD1787"/>
      <c r="AE1787"/>
      <c r="AF1787"/>
      <c r="AG1787"/>
      <c r="AH1787"/>
    </row>
    <row r="1788" spans="1:34">
      <c r="A1788"/>
      <c r="J1788"/>
      <c r="AA1788"/>
      <c r="AB1788"/>
      <c r="AC1788"/>
      <c r="AD1788"/>
      <c r="AE1788"/>
      <c r="AF1788"/>
      <c r="AG1788"/>
      <c r="AH1788"/>
    </row>
    <row r="1789" spans="1:34">
      <c r="A1789"/>
      <c r="J1789"/>
      <c r="AA1789"/>
      <c r="AB1789"/>
      <c r="AC1789"/>
      <c r="AD1789"/>
      <c r="AE1789"/>
      <c r="AF1789"/>
      <c r="AG1789"/>
      <c r="AH1789"/>
    </row>
    <row r="1790" spans="1:34">
      <c r="A1790"/>
      <c r="J1790"/>
      <c r="AA1790"/>
      <c r="AB1790"/>
      <c r="AC1790"/>
      <c r="AD1790"/>
      <c r="AE1790"/>
      <c r="AF1790"/>
      <c r="AG1790"/>
      <c r="AH1790"/>
    </row>
    <row r="1791" spans="1:34">
      <c r="A1791"/>
      <c r="J1791"/>
      <c r="AA1791"/>
      <c r="AB1791"/>
      <c r="AC1791"/>
      <c r="AD1791"/>
      <c r="AE1791"/>
      <c r="AF1791"/>
      <c r="AG1791"/>
      <c r="AH1791"/>
    </row>
    <row r="1792" spans="1:34">
      <c r="A1792"/>
      <c r="J1792"/>
      <c r="AA1792"/>
      <c r="AB1792"/>
      <c r="AC1792"/>
      <c r="AD1792"/>
      <c r="AE1792"/>
      <c r="AF1792"/>
      <c r="AG1792"/>
      <c r="AH1792"/>
    </row>
    <row r="1793" spans="1:34">
      <c r="A1793"/>
      <c r="J1793"/>
      <c r="AA1793"/>
      <c r="AB1793"/>
      <c r="AC1793"/>
      <c r="AD1793"/>
      <c r="AE1793"/>
      <c r="AF1793"/>
      <c r="AG1793"/>
      <c r="AH1793"/>
    </row>
    <row r="1794" spans="1:34">
      <c r="A1794"/>
      <c r="J1794"/>
      <c r="AA1794"/>
      <c r="AB1794"/>
      <c r="AC1794"/>
      <c r="AD1794"/>
      <c r="AE1794"/>
      <c r="AF1794"/>
      <c r="AG1794"/>
      <c r="AH1794"/>
    </row>
    <row r="1795" spans="1:34">
      <c r="A1795"/>
      <c r="J1795"/>
      <c r="AA1795"/>
      <c r="AB1795"/>
      <c r="AC1795"/>
      <c r="AD1795"/>
      <c r="AE1795"/>
      <c r="AF1795"/>
      <c r="AG1795"/>
      <c r="AH1795"/>
    </row>
    <row r="1796" spans="1:34">
      <c r="A1796"/>
      <c r="J1796"/>
      <c r="AA1796"/>
      <c r="AB1796"/>
      <c r="AC1796"/>
      <c r="AD1796"/>
      <c r="AE1796"/>
      <c r="AF1796"/>
      <c r="AG1796"/>
      <c r="AH1796"/>
    </row>
    <row r="1797" spans="1:34">
      <c r="A1797"/>
      <c r="J1797"/>
      <c r="AA1797"/>
      <c r="AB1797"/>
      <c r="AC1797"/>
      <c r="AD1797"/>
      <c r="AE1797"/>
      <c r="AF1797"/>
      <c r="AG1797"/>
      <c r="AH1797"/>
    </row>
    <row r="1798" spans="1:34">
      <c r="A1798"/>
      <c r="J1798"/>
      <c r="AA1798"/>
      <c r="AB1798"/>
      <c r="AC1798"/>
      <c r="AD1798"/>
      <c r="AE1798"/>
      <c r="AF1798"/>
      <c r="AG1798"/>
      <c r="AH1798"/>
    </row>
    <row r="1799" spans="1:34">
      <c r="A1799"/>
      <c r="J1799"/>
      <c r="AA1799"/>
      <c r="AB1799"/>
      <c r="AC1799"/>
      <c r="AD1799"/>
      <c r="AE1799"/>
      <c r="AF1799"/>
      <c r="AG1799"/>
      <c r="AH1799"/>
    </row>
    <row r="1800" spans="1:34">
      <c r="A1800"/>
      <c r="J1800"/>
      <c r="AA1800"/>
      <c r="AB1800"/>
      <c r="AC1800"/>
      <c r="AD1800"/>
      <c r="AE1800"/>
      <c r="AF1800"/>
      <c r="AG1800"/>
      <c r="AH1800"/>
    </row>
    <row r="1801" spans="1:34">
      <c r="A1801"/>
      <c r="J1801"/>
      <c r="AA1801"/>
      <c r="AB1801"/>
      <c r="AC1801"/>
      <c r="AD1801"/>
      <c r="AE1801"/>
      <c r="AF1801"/>
      <c r="AG1801"/>
      <c r="AH1801"/>
    </row>
    <row r="1802" spans="1:34">
      <c r="A1802"/>
      <c r="J1802"/>
      <c r="AA1802"/>
      <c r="AB1802"/>
      <c r="AC1802"/>
      <c r="AD1802"/>
      <c r="AE1802"/>
      <c r="AF1802"/>
      <c r="AG1802"/>
      <c r="AH1802"/>
    </row>
    <row r="1803" spans="1:34">
      <c r="A1803"/>
      <c r="J1803"/>
      <c r="AA1803"/>
      <c r="AB1803"/>
      <c r="AC1803"/>
      <c r="AD1803"/>
      <c r="AE1803"/>
      <c r="AF1803"/>
      <c r="AG1803"/>
      <c r="AH1803"/>
    </row>
    <row r="1804" spans="1:34">
      <c r="A1804"/>
      <c r="J1804"/>
      <c r="AA1804"/>
      <c r="AB1804"/>
      <c r="AC1804"/>
      <c r="AD1804"/>
      <c r="AE1804"/>
      <c r="AF1804"/>
      <c r="AG1804"/>
      <c r="AH1804"/>
    </row>
    <row r="1805" spans="1:34">
      <c r="A1805"/>
      <c r="J1805"/>
      <c r="AA1805"/>
      <c r="AB1805"/>
      <c r="AC1805"/>
      <c r="AD1805"/>
      <c r="AE1805"/>
      <c r="AF1805"/>
      <c r="AG1805"/>
      <c r="AH1805"/>
    </row>
    <row r="1806" spans="1:34">
      <c r="A1806"/>
      <c r="J1806"/>
      <c r="AA1806"/>
      <c r="AB1806"/>
      <c r="AC1806"/>
      <c r="AD1806"/>
      <c r="AE1806"/>
      <c r="AF1806"/>
      <c r="AG1806"/>
      <c r="AH1806"/>
    </row>
    <row r="1807" spans="1:34">
      <c r="A1807"/>
      <c r="J1807"/>
      <c r="AA1807"/>
      <c r="AB1807"/>
      <c r="AC1807"/>
      <c r="AD1807"/>
      <c r="AE1807"/>
      <c r="AF1807"/>
      <c r="AG1807"/>
      <c r="AH1807"/>
    </row>
    <row r="1808" spans="1:34">
      <c r="A1808"/>
      <c r="J1808"/>
      <c r="AA1808"/>
      <c r="AB1808"/>
      <c r="AC1808"/>
      <c r="AD1808"/>
      <c r="AE1808"/>
      <c r="AF1808"/>
      <c r="AG1808"/>
      <c r="AH1808"/>
    </row>
    <row r="1809" spans="1:34">
      <c r="A1809"/>
      <c r="J1809"/>
      <c r="AA1809"/>
      <c r="AB1809"/>
      <c r="AC1809"/>
      <c r="AD1809"/>
      <c r="AE1809"/>
      <c r="AF1809"/>
      <c r="AG1809"/>
      <c r="AH1809"/>
    </row>
    <row r="1810" spans="1:34">
      <c r="A1810"/>
      <c r="J1810"/>
      <c r="AA1810"/>
      <c r="AB1810"/>
      <c r="AC1810"/>
      <c r="AD1810"/>
      <c r="AE1810"/>
      <c r="AF1810"/>
      <c r="AG1810"/>
      <c r="AH1810"/>
    </row>
    <row r="1811" spans="1:34">
      <c r="A1811"/>
      <c r="J1811"/>
      <c r="AA1811"/>
      <c r="AB1811"/>
      <c r="AC1811"/>
      <c r="AD1811"/>
      <c r="AE1811"/>
      <c r="AF1811"/>
      <c r="AG1811"/>
      <c r="AH1811"/>
    </row>
    <row r="1812" spans="1:34">
      <c r="A1812"/>
      <c r="J1812"/>
      <c r="AA1812"/>
      <c r="AB1812"/>
      <c r="AC1812"/>
      <c r="AD1812"/>
      <c r="AE1812"/>
      <c r="AF1812"/>
      <c r="AG1812"/>
      <c r="AH1812"/>
    </row>
    <row r="1813" spans="1:34">
      <c r="A1813"/>
      <c r="J1813"/>
      <c r="AA1813"/>
      <c r="AB1813"/>
      <c r="AC1813"/>
      <c r="AD1813"/>
      <c r="AE1813"/>
      <c r="AF1813"/>
      <c r="AG1813"/>
      <c r="AH1813"/>
    </row>
    <row r="1814" spans="1:34">
      <c r="A1814"/>
      <c r="J1814"/>
      <c r="AA1814"/>
      <c r="AB1814"/>
      <c r="AC1814"/>
      <c r="AD1814"/>
      <c r="AE1814"/>
      <c r="AF1814"/>
      <c r="AG1814"/>
      <c r="AH1814"/>
    </row>
    <row r="1815" spans="1:34">
      <c r="A1815"/>
      <c r="J1815"/>
      <c r="AA1815"/>
      <c r="AB1815"/>
      <c r="AC1815"/>
      <c r="AD1815"/>
      <c r="AE1815"/>
      <c r="AF1815"/>
      <c r="AG1815"/>
      <c r="AH1815"/>
    </row>
    <row r="1816" spans="1:34">
      <c r="A1816"/>
      <c r="J1816"/>
      <c r="AA1816"/>
      <c r="AB1816"/>
      <c r="AC1816"/>
      <c r="AD1816"/>
      <c r="AE1816"/>
      <c r="AF1816"/>
      <c r="AG1816"/>
      <c r="AH1816"/>
    </row>
    <row r="1817" spans="1:34">
      <c r="A1817"/>
      <c r="J1817"/>
      <c r="AA1817"/>
      <c r="AB1817"/>
      <c r="AC1817"/>
      <c r="AD1817"/>
      <c r="AE1817"/>
      <c r="AF1817"/>
      <c r="AG1817"/>
      <c r="AH1817"/>
    </row>
    <row r="1818" spans="1:34">
      <c r="A1818"/>
      <c r="J1818"/>
      <c r="AA1818"/>
      <c r="AB1818"/>
      <c r="AC1818"/>
      <c r="AD1818"/>
      <c r="AE1818"/>
      <c r="AF1818"/>
      <c r="AG1818"/>
      <c r="AH1818"/>
    </row>
    <row r="1819" spans="1:34">
      <c r="A1819"/>
      <c r="J1819"/>
      <c r="AA1819"/>
      <c r="AB1819"/>
      <c r="AC1819"/>
      <c r="AD1819"/>
      <c r="AE1819"/>
      <c r="AF1819"/>
      <c r="AG1819"/>
      <c r="AH1819"/>
    </row>
    <row r="1820" spans="1:34">
      <c r="A1820"/>
      <c r="J1820"/>
      <c r="AA1820"/>
      <c r="AB1820"/>
      <c r="AC1820"/>
      <c r="AD1820"/>
      <c r="AE1820"/>
      <c r="AF1820"/>
      <c r="AG1820"/>
      <c r="AH1820"/>
    </row>
    <row r="1821" spans="1:34">
      <c r="A1821"/>
      <c r="J1821"/>
      <c r="AA1821"/>
      <c r="AB1821"/>
      <c r="AC1821"/>
      <c r="AD1821"/>
      <c r="AE1821"/>
      <c r="AF1821"/>
      <c r="AG1821"/>
      <c r="AH1821"/>
    </row>
    <row r="1822" spans="1:34">
      <c r="A1822"/>
      <c r="J1822"/>
      <c r="AA1822"/>
      <c r="AB1822"/>
      <c r="AC1822"/>
      <c r="AD1822"/>
      <c r="AE1822"/>
      <c r="AF1822"/>
      <c r="AG1822"/>
      <c r="AH1822"/>
    </row>
    <row r="1823" spans="1:34">
      <c r="A1823"/>
      <c r="J1823"/>
      <c r="AA1823"/>
      <c r="AB1823"/>
      <c r="AC1823"/>
      <c r="AD1823"/>
      <c r="AE1823"/>
      <c r="AF1823"/>
      <c r="AG1823"/>
      <c r="AH1823"/>
    </row>
    <row r="1824" spans="1:34">
      <c r="A1824"/>
      <c r="J1824"/>
      <c r="AA1824"/>
      <c r="AB1824"/>
      <c r="AC1824"/>
      <c r="AD1824"/>
      <c r="AE1824"/>
      <c r="AF1824"/>
      <c r="AG1824"/>
      <c r="AH1824"/>
    </row>
    <row r="1825" spans="1:34">
      <c r="A1825"/>
      <c r="J1825"/>
      <c r="AA1825"/>
      <c r="AB1825"/>
      <c r="AC1825"/>
      <c r="AD1825"/>
      <c r="AE1825"/>
      <c r="AF1825"/>
      <c r="AG1825"/>
      <c r="AH1825"/>
    </row>
    <row r="1826" spans="1:34">
      <c r="A1826"/>
      <c r="J1826"/>
      <c r="AA1826"/>
      <c r="AB1826"/>
      <c r="AC1826"/>
      <c r="AD1826"/>
      <c r="AE1826"/>
      <c r="AF1826"/>
      <c r="AG1826"/>
      <c r="AH1826"/>
    </row>
    <row r="1827" spans="1:34">
      <c r="A1827"/>
      <c r="J1827"/>
      <c r="AA1827"/>
      <c r="AB1827"/>
      <c r="AC1827"/>
      <c r="AD1827"/>
      <c r="AE1827"/>
      <c r="AF1827"/>
      <c r="AG1827"/>
      <c r="AH1827"/>
    </row>
    <row r="1828" spans="1:34">
      <c r="A1828"/>
      <c r="J1828"/>
      <c r="AA1828"/>
      <c r="AB1828"/>
      <c r="AC1828"/>
      <c r="AD1828"/>
      <c r="AE1828"/>
      <c r="AF1828"/>
      <c r="AG1828"/>
      <c r="AH1828"/>
    </row>
    <row r="1829" spans="1:34">
      <c r="A1829"/>
      <c r="J1829"/>
      <c r="AA1829"/>
      <c r="AB1829"/>
      <c r="AC1829"/>
      <c r="AD1829"/>
      <c r="AE1829"/>
      <c r="AF1829"/>
      <c r="AG1829"/>
      <c r="AH1829"/>
    </row>
    <row r="1830" spans="1:34">
      <c r="A1830"/>
      <c r="J1830"/>
      <c r="AA1830"/>
      <c r="AB1830"/>
      <c r="AC1830"/>
      <c r="AD1830"/>
      <c r="AE1830"/>
      <c r="AF1830"/>
      <c r="AG1830"/>
      <c r="AH1830"/>
    </row>
    <row r="1831" spans="1:34">
      <c r="A1831"/>
      <c r="J1831"/>
      <c r="AA1831"/>
      <c r="AB1831"/>
      <c r="AC1831"/>
      <c r="AD1831"/>
      <c r="AE1831"/>
      <c r="AF1831"/>
      <c r="AG1831"/>
      <c r="AH1831"/>
    </row>
    <row r="1832" spans="1:34">
      <c r="A1832"/>
      <c r="J1832"/>
      <c r="AA1832"/>
      <c r="AB1832"/>
      <c r="AC1832"/>
      <c r="AD1832"/>
      <c r="AE1832"/>
      <c r="AF1832"/>
      <c r="AG1832"/>
      <c r="AH1832"/>
    </row>
    <row r="1833" spans="1:34">
      <c r="A1833"/>
      <c r="J1833"/>
      <c r="AA1833"/>
      <c r="AB1833"/>
      <c r="AC1833"/>
      <c r="AD1833"/>
      <c r="AE1833"/>
      <c r="AF1833"/>
      <c r="AG1833"/>
      <c r="AH1833"/>
    </row>
    <row r="1834" spans="1:34">
      <c r="A1834"/>
      <c r="J1834"/>
      <c r="AA1834"/>
      <c r="AB1834"/>
      <c r="AC1834"/>
      <c r="AD1834"/>
      <c r="AE1834"/>
      <c r="AF1834"/>
      <c r="AG1834"/>
      <c r="AH1834"/>
    </row>
    <row r="1835" spans="1:34">
      <c r="A1835"/>
      <c r="J1835"/>
      <c r="AA1835"/>
      <c r="AB1835"/>
      <c r="AC1835"/>
      <c r="AD1835"/>
      <c r="AE1835"/>
      <c r="AF1835"/>
      <c r="AG1835"/>
      <c r="AH1835"/>
    </row>
    <row r="1836" spans="1:34">
      <c r="A1836"/>
      <c r="J1836"/>
      <c r="AA1836"/>
      <c r="AB1836"/>
      <c r="AC1836"/>
      <c r="AD1836"/>
      <c r="AE1836"/>
      <c r="AF1836"/>
      <c r="AG1836"/>
      <c r="AH1836"/>
    </row>
    <row r="1837" spans="1:34">
      <c r="A1837"/>
      <c r="J1837"/>
      <c r="AA1837"/>
      <c r="AB1837"/>
      <c r="AC1837"/>
      <c r="AD1837"/>
      <c r="AE1837"/>
      <c r="AF1837"/>
      <c r="AG1837"/>
      <c r="AH1837"/>
    </row>
    <row r="1838" spans="1:34">
      <c r="A1838"/>
      <c r="J1838"/>
      <c r="AA1838"/>
      <c r="AB1838"/>
      <c r="AC1838"/>
      <c r="AD1838"/>
      <c r="AE1838"/>
      <c r="AF1838"/>
      <c r="AG1838"/>
      <c r="AH1838"/>
    </row>
    <row r="1839" spans="1:34">
      <c r="A1839"/>
      <c r="J1839"/>
      <c r="AA1839"/>
      <c r="AB1839"/>
      <c r="AC1839"/>
      <c r="AD1839"/>
      <c r="AE1839"/>
      <c r="AF1839"/>
      <c r="AG1839"/>
      <c r="AH1839"/>
    </row>
    <row r="1840" spans="1:34">
      <c r="A1840"/>
      <c r="J1840"/>
      <c r="AA1840"/>
      <c r="AB1840"/>
      <c r="AC1840"/>
      <c r="AD1840"/>
      <c r="AE1840"/>
      <c r="AF1840"/>
      <c r="AG1840"/>
      <c r="AH1840"/>
    </row>
    <row r="1841" spans="1:34">
      <c r="A1841"/>
      <c r="J1841"/>
      <c r="AA1841"/>
      <c r="AB1841"/>
      <c r="AC1841"/>
      <c r="AD1841"/>
      <c r="AE1841"/>
      <c r="AF1841"/>
      <c r="AG1841"/>
      <c r="AH1841"/>
    </row>
    <row r="1842" spans="1:34">
      <c r="A1842"/>
      <c r="J1842"/>
      <c r="AA1842"/>
      <c r="AB1842"/>
      <c r="AC1842"/>
      <c r="AD1842"/>
      <c r="AE1842"/>
      <c r="AF1842"/>
      <c r="AG1842"/>
      <c r="AH1842"/>
    </row>
    <row r="1843" spans="1:34">
      <c r="A1843"/>
      <c r="J1843"/>
      <c r="AA1843"/>
      <c r="AB1843"/>
      <c r="AC1843"/>
      <c r="AD1843"/>
      <c r="AE1843"/>
      <c r="AF1843"/>
      <c r="AG1843"/>
      <c r="AH1843"/>
    </row>
    <row r="1844" spans="1:34">
      <c r="A1844"/>
      <c r="J1844"/>
      <c r="AA1844"/>
      <c r="AB1844"/>
      <c r="AC1844"/>
      <c r="AD1844"/>
      <c r="AE1844"/>
      <c r="AF1844"/>
      <c r="AG1844"/>
      <c r="AH1844"/>
    </row>
    <row r="1845" spans="1:34">
      <c r="A1845"/>
      <c r="J1845"/>
      <c r="AA1845"/>
      <c r="AB1845"/>
      <c r="AC1845"/>
      <c r="AD1845"/>
      <c r="AE1845"/>
      <c r="AF1845"/>
      <c r="AG1845"/>
      <c r="AH1845"/>
    </row>
    <row r="1846" spans="1:34">
      <c r="A1846"/>
      <c r="J1846"/>
      <c r="AA1846"/>
      <c r="AB1846"/>
      <c r="AC1846"/>
      <c r="AD1846"/>
      <c r="AE1846"/>
      <c r="AF1846"/>
      <c r="AG1846"/>
      <c r="AH1846"/>
    </row>
    <row r="1847" spans="1:34">
      <c r="A1847"/>
      <c r="J1847"/>
      <c r="AA1847"/>
      <c r="AB1847"/>
      <c r="AC1847"/>
      <c r="AD1847"/>
      <c r="AE1847"/>
      <c r="AF1847"/>
      <c r="AG1847"/>
      <c r="AH1847"/>
    </row>
    <row r="1848" spans="1:34">
      <c r="A1848"/>
      <c r="J1848"/>
      <c r="AA1848"/>
      <c r="AB1848"/>
      <c r="AC1848"/>
      <c r="AD1848"/>
      <c r="AE1848"/>
      <c r="AF1848"/>
      <c r="AG1848"/>
      <c r="AH1848"/>
    </row>
    <row r="1849" spans="1:34">
      <c r="A1849"/>
      <c r="J1849"/>
      <c r="AA1849"/>
      <c r="AB1849"/>
      <c r="AC1849"/>
      <c r="AD1849"/>
      <c r="AE1849"/>
      <c r="AF1849"/>
      <c r="AG1849"/>
      <c r="AH1849"/>
    </row>
    <row r="1850" spans="1:34">
      <c r="A1850"/>
      <c r="J1850"/>
      <c r="AA1850"/>
      <c r="AB1850"/>
      <c r="AC1850"/>
      <c r="AD1850"/>
      <c r="AE1850"/>
      <c r="AF1850"/>
      <c r="AG1850"/>
      <c r="AH1850"/>
    </row>
    <row r="1851" spans="1:34">
      <c r="A1851"/>
      <c r="J1851"/>
      <c r="AA1851"/>
      <c r="AB1851"/>
      <c r="AC1851"/>
      <c r="AD1851"/>
      <c r="AE1851"/>
      <c r="AF1851"/>
      <c r="AG1851"/>
      <c r="AH1851"/>
    </row>
    <row r="1852" spans="1:34">
      <c r="A1852"/>
      <c r="J1852"/>
      <c r="AA1852"/>
      <c r="AB1852"/>
      <c r="AC1852"/>
      <c r="AD1852"/>
      <c r="AE1852"/>
      <c r="AF1852"/>
      <c r="AG1852"/>
      <c r="AH1852"/>
    </row>
    <row r="1853" spans="1:34">
      <c r="A1853"/>
      <c r="J1853"/>
      <c r="AA1853"/>
      <c r="AB1853"/>
      <c r="AC1853"/>
      <c r="AD1853"/>
      <c r="AE1853"/>
      <c r="AF1853"/>
      <c r="AG1853"/>
      <c r="AH1853"/>
    </row>
    <row r="1854" spans="1:34">
      <c r="A1854"/>
      <c r="J1854"/>
      <c r="AA1854"/>
      <c r="AB1854"/>
      <c r="AC1854"/>
      <c r="AD1854"/>
      <c r="AE1854"/>
      <c r="AF1854"/>
      <c r="AG1854"/>
      <c r="AH1854"/>
    </row>
    <row r="1855" spans="1:34">
      <c r="A1855"/>
      <c r="J1855"/>
      <c r="AA1855"/>
      <c r="AB1855"/>
      <c r="AC1855"/>
      <c r="AD1855"/>
      <c r="AE1855"/>
      <c r="AF1855"/>
      <c r="AG1855"/>
      <c r="AH1855"/>
    </row>
    <row r="1856" spans="1:34">
      <c r="A1856"/>
      <c r="J1856"/>
      <c r="AA1856"/>
      <c r="AB1856"/>
      <c r="AC1856"/>
      <c r="AD1856"/>
      <c r="AE1856"/>
      <c r="AF1856"/>
      <c r="AG1856"/>
      <c r="AH1856"/>
    </row>
    <row r="1857" spans="1:34">
      <c r="A1857"/>
      <c r="J1857"/>
      <c r="AA1857"/>
      <c r="AB1857"/>
      <c r="AC1857"/>
      <c r="AD1857"/>
      <c r="AE1857"/>
      <c r="AF1857"/>
      <c r="AG1857"/>
      <c r="AH1857"/>
    </row>
    <row r="1858" spans="1:34">
      <c r="A1858"/>
      <c r="J1858"/>
      <c r="AA1858"/>
      <c r="AB1858"/>
      <c r="AC1858"/>
      <c r="AD1858"/>
      <c r="AE1858"/>
      <c r="AF1858"/>
      <c r="AG1858"/>
      <c r="AH1858"/>
    </row>
    <row r="1859" spans="1:34">
      <c r="A1859"/>
      <c r="J1859"/>
      <c r="AA1859"/>
      <c r="AB1859"/>
      <c r="AC1859"/>
      <c r="AD1859"/>
      <c r="AE1859"/>
      <c r="AF1859"/>
      <c r="AG1859"/>
      <c r="AH1859"/>
    </row>
    <row r="1860" spans="1:34">
      <c r="A1860"/>
      <c r="J1860"/>
      <c r="AA1860"/>
      <c r="AB1860"/>
      <c r="AC1860"/>
      <c r="AD1860"/>
      <c r="AE1860"/>
      <c r="AF1860"/>
      <c r="AG1860"/>
      <c r="AH1860"/>
    </row>
    <row r="1861" spans="1:34">
      <c r="A1861"/>
      <c r="J1861"/>
      <c r="AA1861"/>
      <c r="AB1861"/>
      <c r="AC1861"/>
      <c r="AD1861"/>
      <c r="AE1861"/>
      <c r="AF1861"/>
      <c r="AG1861"/>
      <c r="AH1861"/>
    </row>
    <row r="1862" spans="1:34">
      <c r="A1862"/>
      <c r="J1862"/>
      <c r="AA1862"/>
      <c r="AB1862"/>
      <c r="AC1862"/>
      <c r="AD1862"/>
      <c r="AE1862"/>
      <c r="AF1862"/>
      <c r="AG1862"/>
      <c r="AH1862"/>
    </row>
    <row r="1863" spans="1:34">
      <c r="A1863"/>
      <c r="J1863"/>
      <c r="AA1863"/>
      <c r="AB1863"/>
      <c r="AC1863"/>
      <c r="AD1863"/>
      <c r="AE1863"/>
      <c r="AF1863"/>
      <c r="AG1863"/>
      <c r="AH1863"/>
    </row>
    <row r="1864" spans="1:34">
      <c r="A1864"/>
      <c r="J1864"/>
      <c r="AA1864"/>
      <c r="AB1864"/>
      <c r="AC1864"/>
      <c r="AD1864"/>
      <c r="AE1864"/>
      <c r="AF1864"/>
      <c r="AG1864"/>
      <c r="AH1864"/>
    </row>
    <row r="1865" spans="1:34">
      <c r="A1865"/>
      <c r="J1865"/>
      <c r="AA1865"/>
      <c r="AB1865"/>
      <c r="AC1865"/>
      <c r="AD1865"/>
      <c r="AE1865"/>
      <c r="AF1865"/>
      <c r="AG1865"/>
      <c r="AH1865"/>
    </row>
    <row r="1866" spans="1:34">
      <c r="A1866"/>
      <c r="J1866"/>
      <c r="AA1866"/>
      <c r="AB1866"/>
      <c r="AC1866"/>
      <c r="AD1866"/>
      <c r="AE1866"/>
      <c r="AF1866"/>
      <c r="AG1866"/>
      <c r="AH1866"/>
    </row>
    <row r="1867" spans="1:34">
      <c r="A1867"/>
      <c r="J1867"/>
      <c r="AA1867"/>
      <c r="AB1867"/>
      <c r="AC1867"/>
      <c r="AD1867"/>
      <c r="AE1867"/>
      <c r="AF1867"/>
      <c r="AG1867"/>
      <c r="AH1867"/>
    </row>
    <row r="1868" spans="1:34">
      <c r="A1868"/>
      <c r="J1868"/>
      <c r="AA1868"/>
      <c r="AB1868"/>
      <c r="AC1868"/>
      <c r="AD1868"/>
      <c r="AE1868"/>
      <c r="AF1868"/>
      <c r="AG1868"/>
      <c r="AH1868"/>
    </row>
    <row r="1869" spans="1:34">
      <c r="A1869"/>
      <c r="J1869"/>
      <c r="AA1869"/>
      <c r="AB1869"/>
      <c r="AC1869"/>
      <c r="AD1869"/>
      <c r="AE1869"/>
      <c r="AF1869"/>
      <c r="AG1869"/>
      <c r="AH1869"/>
    </row>
    <row r="1870" spans="1:34">
      <c r="A1870"/>
      <c r="J1870"/>
      <c r="AA1870"/>
      <c r="AB1870"/>
      <c r="AC1870"/>
      <c r="AD1870"/>
      <c r="AE1870"/>
      <c r="AF1870"/>
      <c r="AG1870"/>
      <c r="AH1870"/>
    </row>
    <row r="1871" spans="1:34">
      <c r="A1871"/>
      <c r="J1871"/>
      <c r="AA1871"/>
      <c r="AB1871"/>
      <c r="AC1871"/>
      <c r="AD1871"/>
      <c r="AE1871"/>
      <c r="AF1871"/>
      <c r="AG1871"/>
      <c r="AH1871"/>
    </row>
    <row r="1872" spans="1:34">
      <c r="A1872"/>
      <c r="J1872"/>
      <c r="AA1872"/>
      <c r="AB1872"/>
      <c r="AC1872"/>
      <c r="AD1872"/>
      <c r="AE1872"/>
      <c r="AF1872"/>
      <c r="AG1872"/>
      <c r="AH1872"/>
    </row>
    <row r="1873" spans="1:34">
      <c r="A1873"/>
      <c r="J1873"/>
      <c r="AA1873"/>
      <c r="AB1873"/>
      <c r="AC1873"/>
      <c r="AD1873"/>
      <c r="AE1873"/>
      <c r="AF1873"/>
      <c r="AG1873"/>
      <c r="AH1873"/>
    </row>
    <row r="1874" spans="1:34">
      <c r="A1874"/>
      <c r="J1874"/>
      <c r="AA1874"/>
      <c r="AB1874"/>
      <c r="AC1874"/>
      <c r="AD1874"/>
      <c r="AE1874"/>
      <c r="AF1874"/>
      <c r="AG1874"/>
      <c r="AH1874"/>
    </row>
    <row r="1875" spans="1:34">
      <c r="A1875"/>
      <c r="J1875"/>
      <c r="AA1875"/>
      <c r="AB1875"/>
      <c r="AC1875"/>
      <c r="AD1875"/>
      <c r="AE1875"/>
      <c r="AF1875"/>
      <c r="AG1875"/>
      <c r="AH1875"/>
    </row>
    <row r="1876" spans="1:34">
      <c r="A1876"/>
      <c r="J1876"/>
      <c r="AA1876"/>
      <c r="AB1876"/>
      <c r="AC1876"/>
      <c r="AD1876"/>
      <c r="AE1876"/>
      <c r="AF1876"/>
      <c r="AG1876"/>
      <c r="AH1876"/>
    </row>
    <row r="1877" spans="1:34">
      <c r="A1877"/>
      <c r="J1877"/>
      <c r="AA1877"/>
      <c r="AB1877"/>
      <c r="AC1877"/>
      <c r="AD1877"/>
      <c r="AE1877"/>
      <c r="AF1877"/>
      <c r="AG1877"/>
      <c r="AH1877"/>
    </row>
    <row r="1878" spans="1:34">
      <c r="A1878"/>
      <c r="J1878"/>
      <c r="AA1878"/>
      <c r="AB1878"/>
      <c r="AC1878"/>
      <c r="AD1878"/>
      <c r="AE1878"/>
      <c r="AF1878"/>
      <c r="AG1878"/>
      <c r="AH1878"/>
    </row>
    <row r="1879" spans="1:34">
      <c r="A1879"/>
      <c r="J1879"/>
      <c r="AA1879"/>
      <c r="AB1879"/>
      <c r="AC1879"/>
      <c r="AD1879"/>
      <c r="AE1879"/>
      <c r="AF1879"/>
      <c r="AG1879"/>
      <c r="AH1879"/>
    </row>
    <row r="1880" spans="1:34">
      <c r="A1880"/>
      <c r="J1880"/>
      <c r="AA1880"/>
      <c r="AB1880"/>
      <c r="AC1880"/>
      <c r="AD1880"/>
      <c r="AE1880"/>
      <c r="AF1880"/>
      <c r="AG1880"/>
      <c r="AH1880"/>
    </row>
    <row r="1881" spans="1:34">
      <c r="A1881"/>
      <c r="J1881"/>
      <c r="AA1881"/>
      <c r="AB1881"/>
      <c r="AC1881"/>
      <c r="AD1881"/>
      <c r="AE1881"/>
      <c r="AF1881"/>
      <c r="AG1881"/>
      <c r="AH1881"/>
    </row>
    <row r="1882" spans="1:34">
      <c r="A1882"/>
      <c r="J1882"/>
      <c r="AA1882"/>
      <c r="AB1882"/>
      <c r="AC1882"/>
      <c r="AD1882"/>
      <c r="AE1882"/>
      <c r="AF1882"/>
      <c r="AG1882"/>
      <c r="AH1882"/>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6"/>
    <dataValidation allowBlank="1" errorTitle="Invalid Vertex Visibility" error="You have entered an unrecognized vertex visibility.  Try selecting from the drop-down list instead." sqref="AQ3"/>
    <dataValidation allowBlank="1" showErrorMessage="1" sqref="AQ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6">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6"/>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6"/>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6"/>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6"/>
    <dataValidation allowBlank="1" showInputMessage="1" errorTitle="Invalid Vertex Image Key" promptTitle="Vertex Tooltip" prompt="Enter optional text that will pop up when the mouse is hovered over the vertex." sqref="K3:K6"/>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6"/>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6">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6"/>
    <dataValidation allowBlank="1" showInputMessage="1" promptTitle="Vertex Label Fill Color" prompt="To select an optional fill color for the Label shape, right-click and select Select Color on the right-click menu." sqref="I3:I6"/>
    <dataValidation allowBlank="1" showInputMessage="1" errorTitle="Invalid Vertex Image Key" promptTitle="Vertex Image File" prompt="Enter the path to an image file.  Hover over the column header for examples." sqref="F3:F6"/>
    <dataValidation allowBlank="1" showInputMessage="1" promptTitle="Vertex Color" prompt="To select an optional vertex color, right-click and select Select Color on the right-click menu." sqref="B3:B6"/>
    <dataValidation allowBlank="1" showInputMessage="1" errorTitle="Invalid Vertex Opacity" error="The optional vertex opacity must be a whole number between 0 and 10." promptTitle="Vertex Opacity" prompt="Enter an optional vertex opacity between 0 (transparent) and 100 (opaque)." sqref="E3:E6"/>
    <dataValidation type="list" allowBlank="1" showInputMessage="1" showErrorMessage="1" errorTitle="Invalid Vertex Shape" error="You have entered an invalid vertex shape.  Try selecting from the drop-down list instead." promptTitle="Vertex Shape" prompt="Select an optional vertex shape." sqref="C3:C6">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6"/>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6">
      <formula1>ValidVertexLabelPositions</formula1>
    </dataValidation>
    <dataValidation allowBlank="1" showInputMessage="1" showErrorMessage="1" promptTitle="Vertex Name" prompt="Enter the name of the vertex." sqref="A3:A6"/>
  </dataValidations>
  <hyperlinks>
    <hyperlink ref="AK3" r:id="rId1"/>
    <hyperlink ref="AK4" r:id="rId2"/>
    <hyperlink ref="AK6" r:id="rId3"/>
    <hyperlink ref="F3" r:id="rId4"/>
    <hyperlink ref="F4" r:id="rId5"/>
    <hyperlink ref="F5" r:id="rId6"/>
    <hyperlink ref="F6" r:id="rId7"/>
    <hyperlink ref="AO3" r:id="rId8"/>
    <hyperlink ref="AO4" r:id="rId9"/>
    <hyperlink ref="AO5" r:id="rId10"/>
    <hyperlink ref="AO6" r:id="rId11"/>
  </hyperlinks>
  <pageMargins left="0.7" right="0.7" top="0.75" bottom="0.75" header="0.3" footer="0.3"/>
  <pageSetup orientation="portrait" horizontalDpi="0" verticalDpi="0" r:id="rId12"/>
  <legacyDrawing r:id="rId13"/>
  <tableParts count="1">
    <tablePart r:id="rId1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4.4"/>
  <cols>
    <col min="1" max="1" width="10.88671875" style="3" bestFit="1" customWidth="1"/>
    <col min="2" max="2" width="16.88671875" style="3" bestFit="1" customWidth="1"/>
    <col min="4" max="5" width="9.109375" customWidth="1"/>
  </cols>
  <sheetData>
    <row r="1" spans="1:1">
      <c r="A1" s="3" t="s">
        <v>48</v>
      </c>
    </row>
    <row r="2" spans="1:1" ht="15" customHeight="1"/>
    <row r="3" spans="1:1" ht="15" customHeight="1">
      <c r="A3" s="30" t="s">
        <v>49</v>
      </c>
    </row>
    <row r="21" spans="4:4">
      <c r="D21" s="7"/>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X10"/>
  <sheetViews>
    <sheetView workbookViewId="0">
      <pane ySplit="2" topLeftCell="A3" activePane="bottomLeft" state="frozen"/>
      <selection pane="bottomLeft" activeCell="A3" sqref="A3"/>
    </sheetView>
  </sheetViews>
  <sheetFormatPr defaultRowHeight="14.4"/>
  <cols>
    <col min="1" max="1" width="9.44140625" style="1" bestFit="1" customWidth="1"/>
    <col min="2" max="2" width="14.33203125" bestFit="1" customWidth="1"/>
    <col min="3" max="3" width="15" bestFit="1" customWidth="1"/>
    <col min="4" max="4" width="11.109375" bestFit="1" customWidth="1"/>
    <col min="5" max="5" width="13" bestFit="1" customWidth="1"/>
    <col min="6" max="6" width="8" bestFit="1" customWidth="1"/>
    <col min="7" max="8" width="13.5546875" hidden="1" customWidth="1"/>
    <col min="9" max="9" width="11" hidden="1" customWidth="1"/>
    <col min="10" max="10" width="12.5546875" hidden="1" customWidth="1"/>
    <col min="11" max="11" width="11" hidden="1" customWidth="1"/>
    <col min="12" max="12" width="9.6640625" hidden="1" customWidth="1"/>
    <col min="13" max="13" width="13.109375" hidden="1" customWidth="1"/>
    <col min="14" max="15" width="8.44140625" hidden="1" customWidth="1"/>
    <col min="16" max="16" width="18.33203125" hidden="1" customWidth="1"/>
    <col min="17" max="17" width="14.88671875" hidden="1" customWidth="1"/>
    <col min="18" max="18" width="14.5546875" hidden="1" customWidth="1"/>
    <col min="19" max="21" width="24.109375" hidden="1" customWidth="1"/>
    <col min="22" max="22" width="21.33203125" hidden="1" customWidth="1"/>
    <col min="23" max="23" width="19.33203125" hidden="1" customWidth="1"/>
    <col min="24" max="24" width="10" hidden="1" customWidth="1"/>
    <col min="25" max="25" width="13" customWidth="1"/>
  </cols>
  <sheetData>
    <row r="1" spans="1:24">
      <c r="B1" s="53" t="s">
        <v>38</v>
      </c>
      <c r="C1" s="54"/>
      <c r="D1" s="54"/>
      <c r="E1" s="55"/>
      <c r="F1" s="52" t="s">
        <v>42</v>
      </c>
      <c r="G1" s="56" t="s">
        <v>43</v>
      </c>
      <c r="H1" s="57"/>
      <c r="I1" s="58" t="s">
        <v>39</v>
      </c>
      <c r="J1" s="59"/>
      <c r="K1" s="60" t="s">
        <v>41</v>
      </c>
      <c r="L1" s="61"/>
      <c r="M1" s="61"/>
      <c r="N1" s="61"/>
      <c r="O1" s="61"/>
      <c r="P1" s="61"/>
      <c r="Q1" s="61"/>
      <c r="R1" s="61"/>
      <c r="S1" s="61"/>
      <c r="T1" s="61"/>
      <c r="U1" s="61"/>
      <c r="V1" s="61"/>
      <c r="W1" s="61"/>
      <c r="X1" s="61"/>
    </row>
    <row r="2" spans="1:24" s="13" customFormat="1" ht="30" customHeight="1">
      <c r="A2" s="11" t="s">
        <v>142</v>
      </c>
      <c r="B2" s="13" t="s">
        <v>20</v>
      </c>
      <c r="C2" s="13" t="s">
        <v>19</v>
      </c>
      <c r="D2" s="13" t="s">
        <v>10</v>
      </c>
      <c r="E2" s="13" t="s">
        <v>143</v>
      </c>
      <c r="F2" s="13" t="s">
        <v>45</v>
      </c>
      <c r="G2" s="13" t="s">
        <v>162</v>
      </c>
      <c r="H2" s="13" t="s">
        <v>163</v>
      </c>
      <c r="I2" s="13" t="s">
        <v>11</v>
      </c>
      <c r="J2" s="13" t="s">
        <v>161</v>
      </c>
      <c r="K2" s="13" t="s">
        <v>144</v>
      </c>
      <c r="L2" s="13" t="s">
        <v>146</v>
      </c>
      <c r="M2" s="13" t="s">
        <v>147</v>
      </c>
      <c r="N2" s="13" t="s">
        <v>148</v>
      </c>
      <c r="O2" s="13" t="s">
        <v>149</v>
      </c>
      <c r="P2" s="13" t="s">
        <v>165</v>
      </c>
      <c r="Q2" s="13" t="s">
        <v>166</v>
      </c>
      <c r="R2" s="13" t="s">
        <v>150</v>
      </c>
      <c r="S2" s="13" t="s">
        <v>151</v>
      </c>
      <c r="T2" s="13" t="s">
        <v>152</v>
      </c>
      <c r="U2" s="13" t="s">
        <v>153</v>
      </c>
      <c r="V2" s="13" t="s">
        <v>154</v>
      </c>
      <c r="W2" s="13" t="s">
        <v>155</v>
      </c>
      <c r="X2" s="13" t="s">
        <v>156</v>
      </c>
    </row>
    <row r="3" spans="1:24">
      <c r="A3" s="14"/>
      <c r="B3" s="15"/>
      <c r="C3" s="15"/>
      <c r="D3" s="15"/>
      <c r="E3" s="15"/>
      <c r="F3" s="16"/>
      <c r="G3" s="62"/>
      <c r="H3" s="62"/>
      <c r="I3" s="51"/>
      <c r="J3" s="51"/>
      <c r="K3" s="46"/>
      <c r="L3" s="46"/>
      <c r="M3" s="46"/>
      <c r="N3" s="46"/>
      <c r="O3" s="46"/>
      <c r="P3" s="46"/>
      <c r="Q3" s="46"/>
      <c r="R3" s="46"/>
      <c r="S3" s="46"/>
      <c r="T3" s="46"/>
      <c r="U3" s="46"/>
      <c r="V3" s="46"/>
      <c r="W3" s="47"/>
      <c r="X3" s="47"/>
    </row>
    <row r="10" spans="1:24" ht="14.25" customHeight="1"/>
  </sheetData>
  <dataConsolidate/>
  <dataValidations count="8">
    <dataValidation allowBlank="1" showInputMessage="1" promptTitle="Group Vertex Color" prompt="To select a color to use for all vertices in the group, right-click and select Select Color on the right-click menu." sqref="B3"/>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formula1>ValidGroupShapes</formula1>
    </dataValidation>
    <dataValidation allowBlank="1" showInputMessage="1" showErrorMessage="1" promptTitle="Group Name" prompt="Enter the name of the group." sqref="A3"/>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formula1>ValidBooleansDefaultFalse</formula1>
    </dataValidation>
    <dataValidation allowBlank="1" sqref="K3"/>
    <dataValidation allowBlank="1" showInputMessage="1" showErrorMessage="1" errorTitle="Invalid Group Collapsed" error="You have entered an unrecognized &quot;group collapsed.&quot;  Try selecting from the drop-down list instead." promptTitle="Group Label" prompt="Enter an optional group label." sqref="F3"/>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2"/>
  <sheetViews>
    <sheetView workbookViewId="0">
      <selection activeCell="A2" sqref="A2"/>
    </sheetView>
  </sheetViews>
  <sheetFormatPr defaultRowHeight="14.4"/>
  <cols>
    <col min="1" max="1" width="9.44140625" style="1" bestFit="1" customWidth="1"/>
    <col min="2" max="2" width="9.109375" style="1"/>
    <col min="3" max="3" width="11.5546875" bestFit="1" customWidth="1"/>
    <col min="4" max="4" width="9.109375" customWidth="1"/>
  </cols>
  <sheetData>
    <row r="1" spans="1:3">
      <c r="A1" s="1" t="s">
        <v>142</v>
      </c>
      <c r="B1" s="1" t="s">
        <v>4</v>
      </c>
      <c r="C1" s="1" t="s">
        <v>145</v>
      </c>
    </row>
    <row r="2" spans="1:3">
      <c r="C2" s="3"/>
    </row>
  </sheetData>
  <dataConsolidate/>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44"/>
  <sheetViews>
    <sheetView workbookViewId="0">
      <selection activeCell="A2" sqref="A2"/>
    </sheetView>
  </sheetViews>
  <sheetFormatPr defaultRowHeight="14.4"/>
  <cols>
    <col min="1" max="1" width="43.109375" customWidth="1"/>
    <col min="2" max="2" width="13.88671875" customWidth="1"/>
    <col min="3" max="3" width="9.109375" customWidth="1"/>
    <col min="4" max="4" width="12.88671875" hidden="1" customWidth="1"/>
    <col min="5" max="5" width="19.6640625" hidden="1" customWidth="1"/>
    <col min="6" max="6" width="15.5546875" hidden="1" customWidth="1"/>
    <col min="7" max="7" width="22.109375" hidden="1" customWidth="1"/>
    <col min="8" max="8" width="17.109375" hidden="1" customWidth="1"/>
    <col min="9" max="9" width="23.88671875" hidden="1" customWidth="1"/>
    <col min="10" max="10" width="28.33203125" hidden="1" customWidth="1"/>
    <col min="11" max="11" width="34.88671875" hidden="1" customWidth="1"/>
    <col min="12" max="12" width="25" hidden="1" customWidth="1"/>
    <col min="13" max="13" width="31.5546875" hidden="1" customWidth="1"/>
    <col min="14" max="14" width="26.5546875" hidden="1" customWidth="1"/>
    <col min="15" max="17" width="33.33203125" hidden="1" customWidth="1"/>
    <col min="18" max="18" width="26.5546875" hidden="1" customWidth="1"/>
    <col min="19" max="19" width="33" hidden="1" customWidth="1"/>
    <col min="20" max="20" width="19.5546875" hidden="1" customWidth="1"/>
    <col min="21" max="21" width="26.109375" hidden="1" customWidth="1"/>
    <col min="22" max="22" width="9.109375" hidden="1" customWidth="1"/>
    <col min="23" max="23" width="34.109375" hidden="1" customWidth="1"/>
    <col min="24" max="24" width="25.109375" hidden="1" customWidth="1"/>
  </cols>
  <sheetData>
    <row r="1" spans="1:24" ht="15" customHeight="1" thickBot="1">
      <c r="A1" s="13" t="s">
        <v>158</v>
      </c>
      <c r="B1" s="13" t="s">
        <v>16</v>
      </c>
      <c r="D1" t="s">
        <v>78</v>
      </c>
      <c r="E1" t="s">
        <v>79</v>
      </c>
      <c r="F1" s="35" t="s">
        <v>85</v>
      </c>
      <c r="G1" s="36" t="s">
        <v>86</v>
      </c>
      <c r="H1" s="35" t="s">
        <v>91</v>
      </c>
      <c r="I1" s="36" t="s">
        <v>92</v>
      </c>
      <c r="J1" s="35" t="s">
        <v>97</v>
      </c>
      <c r="K1" s="36" t="s">
        <v>98</v>
      </c>
      <c r="L1" s="35" t="s">
        <v>103</v>
      </c>
      <c r="M1" s="36" t="s">
        <v>104</v>
      </c>
      <c r="N1" s="35" t="s">
        <v>109</v>
      </c>
      <c r="O1" s="36" t="s">
        <v>110</v>
      </c>
      <c r="P1" s="36" t="s">
        <v>136</v>
      </c>
      <c r="Q1" s="36" t="s">
        <v>137</v>
      </c>
      <c r="R1" s="35" t="s">
        <v>115</v>
      </c>
      <c r="S1" s="35" t="s">
        <v>116</v>
      </c>
      <c r="T1" s="35" t="s">
        <v>121</v>
      </c>
      <c r="U1" s="36" t="s">
        <v>122</v>
      </c>
      <c r="W1" t="s">
        <v>126</v>
      </c>
      <c r="X1" t="s">
        <v>16</v>
      </c>
    </row>
    <row r="2" spans="1:24" ht="15" thickTop="1">
      <c r="A2" s="34"/>
      <c r="B2" s="34"/>
      <c r="D2" s="31">
        <f>MIN(Vertices[Degree])</f>
        <v>0</v>
      </c>
      <c r="E2" s="3">
        <f>COUNTIF(Vertices[Degree], "&gt;= " &amp; D2) - COUNTIF(Vertices[Degree], "&gt;=" &amp; D3)</f>
        <v>0</v>
      </c>
      <c r="F2" s="37">
        <f>MIN(Vertices[In-Degree])</f>
        <v>0</v>
      </c>
      <c r="G2" s="38">
        <f>COUNTIF(Vertices[In-Degree], "&gt;= " &amp; F2) - COUNTIF(Vertices[In-Degree], "&gt;=" &amp; F3)</f>
        <v>0</v>
      </c>
      <c r="H2" s="37">
        <f>MIN(Vertices[Out-Degree])</f>
        <v>0</v>
      </c>
      <c r="I2" s="38">
        <f>COUNTIF(Vertices[Out-Degree], "&gt;= " &amp; H2) - COUNTIF(Vertices[Out-Degree], "&gt;=" &amp; H3)</f>
        <v>0</v>
      </c>
      <c r="J2" s="37">
        <f>MIN(Vertices[Betweenness Centrality])</f>
        <v>0</v>
      </c>
      <c r="K2" s="38">
        <f>COUNTIF(Vertices[Betweenness Centrality], "&gt;= " &amp; J2) - COUNTIF(Vertices[Betweenness Centrality], "&gt;=" &amp; J3)</f>
        <v>0</v>
      </c>
      <c r="L2" s="37">
        <f>MIN(Vertices[Closeness Centrality])</f>
        <v>0</v>
      </c>
      <c r="M2" s="38">
        <f>COUNTIF(Vertices[Closeness Centrality], "&gt;= " &amp; L2) - COUNTIF(Vertices[Closeness Centrality], "&gt;=" &amp; L3)</f>
        <v>0</v>
      </c>
      <c r="N2" s="37">
        <f>MIN(Vertices[Eigenvector Centrality])</f>
        <v>0</v>
      </c>
      <c r="O2" s="38">
        <f>COUNTIF(Vertices[Eigenvector Centrality], "&gt;= " &amp; N2) - COUNTIF(Vertices[Eigenvector Centrality], "&gt;=" &amp; N3)</f>
        <v>0</v>
      </c>
      <c r="P2" s="37">
        <f>MIN(Vertices[PageRank])</f>
        <v>0</v>
      </c>
      <c r="Q2" s="38">
        <f>COUNTIF(Vertices[PageRank], "&gt;= " &amp; P2) - COUNTIF(Vertices[PageRank], "&gt;=" &amp; P3)</f>
        <v>0</v>
      </c>
      <c r="R2" s="37">
        <f>MIN(Vertices[Clustering Coefficient])</f>
        <v>0</v>
      </c>
      <c r="S2" s="43">
        <f>COUNTIF(Vertices[Clustering Coefficient], "&gt;= " &amp; R2) - COUNTIF(Vertices[Clustering Coefficient], "&gt;=" &amp; R3)</f>
        <v>0</v>
      </c>
      <c r="T2" s="37" t="e">
        <f ca="1">MIN(INDIRECT(DynamicFilterSourceColumnRange))</f>
        <v>#REF!</v>
      </c>
      <c r="U2" s="38" t="e">
        <f t="shared" ref="U2:U45" ca="1" si="0">COUNTIF(INDIRECT(DynamicFilterSourceColumnRange), "&gt;= " &amp; T2) - COUNTIF(INDIRECT(DynamicFilterSourceColumnRange), "&gt;=" &amp; T3)</f>
        <v>#REF!</v>
      </c>
      <c r="W2" t="s">
        <v>123</v>
      </c>
      <c r="X2">
        <f>ROWS(HistogramBins[Degree Bin]) - 1</f>
        <v>43</v>
      </c>
    </row>
    <row r="3" spans="1:24">
      <c r="D3" s="32">
        <f t="shared" ref="D3:D44" si="1">D2+($D$45-$D$2)/BinDivisor</f>
        <v>0</v>
      </c>
      <c r="E3" s="3">
        <f>COUNTIF(Vertices[Degree], "&gt;= " &amp; D3) - COUNTIF(Vertices[Degree], "&gt;=" &amp; D4)</f>
        <v>0</v>
      </c>
      <c r="F3" s="39">
        <f t="shared" ref="F3:F44" si="2">F2+($F$45-$F$2)/BinDivisor</f>
        <v>0</v>
      </c>
      <c r="G3" s="40">
        <f>COUNTIF(Vertices[In-Degree], "&gt;= " &amp; F3) - COUNTIF(Vertices[In-Degree], "&gt;=" &amp; F4)</f>
        <v>0</v>
      </c>
      <c r="H3" s="39">
        <f t="shared" ref="H3:H44" si="3">H2+($H$45-$H$2)/BinDivisor</f>
        <v>0</v>
      </c>
      <c r="I3" s="40">
        <f>COUNTIF(Vertices[Out-Degree], "&gt;= " &amp; H3) - COUNTIF(Vertices[Out-Degree], "&gt;=" &amp; H4)</f>
        <v>0</v>
      </c>
      <c r="J3" s="39">
        <f t="shared" ref="J3:J44" si="4">J2+($J$45-$J$2)/BinDivisor</f>
        <v>0</v>
      </c>
      <c r="K3" s="40">
        <f>COUNTIF(Vertices[Betweenness Centrality], "&gt;= " &amp; J3) - COUNTIF(Vertices[Betweenness Centrality], "&gt;=" &amp; J4)</f>
        <v>0</v>
      </c>
      <c r="L3" s="39">
        <f t="shared" ref="L3:L44" si="5">L2+($L$45-$L$2)/BinDivisor</f>
        <v>0</v>
      </c>
      <c r="M3" s="40">
        <f>COUNTIF(Vertices[Closeness Centrality], "&gt;= " &amp; L3) - COUNTIF(Vertices[Closeness Centrality], "&gt;=" &amp; L4)</f>
        <v>0</v>
      </c>
      <c r="N3" s="39">
        <f t="shared" ref="N3:N44" si="6">N2+($N$45-$N$2)/BinDivisor</f>
        <v>0</v>
      </c>
      <c r="O3" s="40">
        <f>COUNTIF(Vertices[Eigenvector Centrality], "&gt;= " &amp; N3) - COUNTIF(Vertices[Eigenvector Centrality], "&gt;=" &amp; N4)</f>
        <v>0</v>
      </c>
      <c r="P3" s="39">
        <f t="shared" ref="P3:P44" si="7">P2+($P$45-$P$2)/BinDivisor</f>
        <v>0</v>
      </c>
      <c r="Q3" s="40">
        <f>COUNTIF(Vertices[PageRank], "&gt;= " &amp; P3) - COUNTIF(Vertices[PageRank], "&gt;=" &amp; P4)</f>
        <v>0</v>
      </c>
      <c r="R3" s="39">
        <f t="shared" ref="R3:R44" si="8">R2+($R$45-$R$2)/BinDivisor</f>
        <v>0</v>
      </c>
      <c r="S3" s="44">
        <f>COUNTIF(Vertices[Clustering Coefficient], "&gt;= " &amp; R3) - COUNTIF(Vertices[Clustering Coefficient], "&gt;=" &amp; R4)</f>
        <v>0</v>
      </c>
      <c r="T3" s="39" t="e">
        <f t="shared" ref="T3:T44" ca="1" si="9">T2+($T$45-$T$2)/BinDivisor</f>
        <v>#REF!</v>
      </c>
      <c r="U3" s="40" t="e">
        <f t="shared" ca="1" si="0"/>
        <v>#REF!</v>
      </c>
      <c r="W3" t="s">
        <v>124</v>
      </c>
      <c r="X3" t="s">
        <v>84</v>
      </c>
    </row>
    <row r="4" spans="1:24">
      <c r="D4" s="32">
        <f t="shared" si="1"/>
        <v>0</v>
      </c>
      <c r="E4" s="3">
        <f>COUNTIF(Vertices[Degree], "&gt;= " &amp; D4) - COUNTIF(Vertices[Degree], "&gt;=" &amp; D5)</f>
        <v>0</v>
      </c>
      <c r="F4" s="37">
        <f t="shared" si="2"/>
        <v>0</v>
      </c>
      <c r="G4" s="38">
        <f>COUNTIF(Vertices[In-Degree], "&gt;= " &amp; F4) - COUNTIF(Vertices[In-Degree], "&gt;=" &amp; F5)</f>
        <v>0</v>
      </c>
      <c r="H4" s="37">
        <f t="shared" si="3"/>
        <v>0</v>
      </c>
      <c r="I4" s="38">
        <f>COUNTIF(Vertices[Out-Degree], "&gt;= " &amp; H4) - COUNTIF(Vertices[Out-Degree], "&gt;=" &amp; H5)</f>
        <v>0</v>
      </c>
      <c r="J4" s="37">
        <f t="shared" si="4"/>
        <v>0</v>
      </c>
      <c r="K4" s="38">
        <f>COUNTIF(Vertices[Betweenness Centrality], "&gt;= " &amp; J4) - COUNTIF(Vertices[Betweenness Centrality], "&gt;=" &amp; J5)</f>
        <v>0</v>
      </c>
      <c r="L4" s="37">
        <f t="shared" si="5"/>
        <v>0</v>
      </c>
      <c r="M4" s="38">
        <f>COUNTIF(Vertices[Closeness Centrality], "&gt;= " &amp; L4) - COUNTIF(Vertices[Closeness Centrality], "&gt;=" &amp; L5)</f>
        <v>0</v>
      </c>
      <c r="N4" s="37">
        <f t="shared" si="6"/>
        <v>0</v>
      </c>
      <c r="O4" s="38">
        <f>COUNTIF(Vertices[Eigenvector Centrality], "&gt;= " &amp; N4) - COUNTIF(Vertices[Eigenvector Centrality], "&gt;=" &amp; N5)</f>
        <v>0</v>
      </c>
      <c r="P4" s="37">
        <f t="shared" si="7"/>
        <v>0</v>
      </c>
      <c r="Q4" s="38">
        <f>COUNTIF(Vertices[PageRank], "&gt;= " &amp; P4) - COUNTIF(Vertices[PageRank], "&gt;=" &amp; P5)</f>
        <v>0</v>
      </c>
      <c r="R4" s="37">
        <f t="shared" si="8"/>
        <v>0</v>
      </c>
      <c r="S4" s="43">
        <f>COUNTIF(Vertices[Clustering Coefficient], "&gt;= " &amp; R4) - COUNTIF(Vertices[Clustering Coefficient], "&gt;=" &amp; R5)</f>
        <v>0</v>
      </c>
      <c r="T4" s="37" t="e">
        <f t="shared" ca="1" si="9"/>
        <v>#REF!</v>
      </c>
      <c r="U4" s="38" t="e">
        <f t="shared" ca="1" si="0"/>
        <v>#REF!</v>
      </c>
      <c r="W4" s="12" t="s">
        <v>125</v>
      </c>
      <c r="X4" s="12" t="s">
        <v>127</v>
      </c>
    </row>
    <row r="5" spans="1:24">
      <c r="D5" s="32">
        <f t="shared" si="1"/>
        <v>0</v>
      </c>
      <c r="E5" s="3">
        <f>COUNTIF(Vertices[Degree], "&gt;= " &amp; D5) - COUNTIF(Vertices[Degree], "&gt;=" &amp; D6)</f>
        <v>0</v>
      </c>
      <c r="F5" s="39">
        <f t="shared" si="2"/>
        <v>0</v>
      </c>
      <c r="G5" s="40">
        <f>COUNTIF(Vertices[In-Degree], "&gt;= " &amp; F5) - COUNTIF(Vertices[In-Degree], "&gt;=" &amp; F6)</f>
        <v>0</v>
      </c>
      <c r="H5" s="39">
        <f t="shared" si="3"/>
        <v>0</v>
      </c>
      <c r="I5" s="40">
        <f>COUNTIF(Vertices[Out-Degree], "&gt;= " &amp; H5) - COUNTIF(Vertices[Out-Degree], "&gt;=" &amp; H6)</f>
        <v>0</v>
      </c>
      <c r="J5" s="39">
        <f t="shared" si="4"/>
        <v>0</v>
      </c>
      <c r="K5" s="40">
        <f>COUNTIF(Vertices[Betweenness Centrality], "&gt;= " &amp; J5) - COUNTIF(Vertices[Betweenness Centrality], "&gt;=" &amp; J6)</f>
        <v>0</v>
      </c>
      <c r="L5" s="39">
        <f t="shared" si="5"/>
        <v>0</v>
      </c>
      <c r="M5" s="40">
        <f>COUNTIF(Vertices[Closeness Centrality], "&gt;= " &amp; L5) - COUNTIF(Vertices[Closeness Centrality], "&gt;=" &amp; L6)</f>
        <v>0</v>
      </c>
      <c r="N5" s="39">
        <f t="shared" si="6"/>
        <v>0</v>
      </c>
      <c r="O5" s="40">
        <f>COUNTIF(Vertices[Eigenvector Centrality], "&gt;= " &amp; N5) - COUNTIF(Vertices[Eigenvector Centrality], "&gt;=" &amp; N6)</f>
        <v>0</v>
      </c>
      <c r="P5" s="39">
        <f t="shared" si="7"/>
        <v>0</v>
      </c>
      <c r="Q5" s="40">
        <f>COUNTIF(Vertices[PageRank], "&gt;= " &amp; P5) - COUNTIF(Vertices[PageRank], "&gt;=" &amp; P6)</f>
        <v>0</v>
      </c>
      <c r="R5" s="39">
        <f t="shared" si="8"/>
        <v>0</v>
      </c>
      <c r="S5" s="44">
        <f>COUNTIF(Vertices[Clustering Coefficient], "&gt;= " &amp; R5) - COUNTIF(Vertices[Clustering Coefficient], "&gt;=" &amp; R6)</f>
        <v>0</v>
      </c>
      <c r="T5" s="39" t="e">
        <f t="shared" ca="1" si="9"/>
        <v>#REF!</v>
      </c>
      <c r="U5" s="40" t="e">
        <f t="shared" ca="1" si="0"/>
        <v>#REF!</v>
      </c>
    </row>
    <row r="6" spans="1:24">
      <c r="D6" s="32">
        <f t="shared" si="1"/>
        <v>0</v>
      </c>
      <c r="E6" s="3">
        <f>COUNTIF(Vertices[Degree], "&gt;= " &amp; D6) - COUNTIF(Vertices[Degree], "&gt;=" &amp; D7)</f>
        <v>0</v>
      </c>
      <c r="F6" s="37">
        <f t="shared" si="2"/>
        <v>0</v>
      </c>
      <c r="G6" s="38">
        <f>COUNTIF(Vertices[In-Degree], "&gt;= " &amp; F6) - COUNTIF(Vertices[In-Degree], "&gt;=" &amp; F7)</f>
        <v>0</v>
      </c>
      <c r="H6" s="37">
        <f t="shared" si="3"/>
        <v>0</v>
      </c>
      <c r="I6" s="38">
        <f>COUNTIF(Vertices[Out-Degree], "&gt;= " &amp; H6) - COUNTIF(Vertices[Out-Degree], "&gt;=" &amp; H7)</f>
        <v>0</v>
      </c>
      <c r="J6" s="37">
        <f t="shared" si="4"/>
        <v>0</v>
      </c>
      <c r="K6" s="38">
        <f>COUNTIF(Vertices[Betweenness Centrality], "&gt;= " &amp; J6) - COUNTIF(Vertices[Betweenness Centrality], "&gt;=" &amp; J7)</f>
        <v>0</v>
      </c>
      <c r="L6" s="37">
        <f t="shared" si="5"/>
        <v>0</v>
      </c>
      <c r="M6" s="38">
        <f>COUNTIF(Vertices[Closeness Centrality], "&gt;= " &amp; L6) - COUNTIF(Vertices[Closeness Centrality], "&gt;=" &amp; L7)</f>
        <v>0</v>
      </c>
      <c r="N6" s="37">
        <f t="shared" si="6"/>
        <v>0</v>
      </c>
      <c r="O6" s="38">
        <f>COUNTIF(Vertices[Eigenvector Centrality], "&gt;= " &amp; N6) - COUNTIF(Vertices[Eigenvector Centrality], "&gt;=" &amp; N7)</f>
        <v>0</v>
      </c>
      <c r="P6" s="37">
        <f t="shared" si="7"/>
        <v>0</v>
      </c>
      <c r="Q6" s="38">
        <f>COUNTIF(Vertices[PageRank], "&gt;= " &amp; P6) - COUNTIF(Vertices[PageRank], "&gt;=" &amp; P7)</f>
        <v>0</v>
      </c>
      <c r="R6" s="37">
        <f t="shared" si="8"/>
        <v>0</v>
      </c>
      <c r="S6" s="43">
        <f>COUNTIF(Vertices[Clustering Coefficient], "&gt;= " &amp; R6) - COUNTIF(Vertices[Clustering Coefficient], "&gt;=" &amp; R7)</f>
        <v>0</v>
      </c>
      <c r="T6" s="37" t="e">
        <f t="shared" ca="1" si="9"/>
        <v>#REF!</v>
      </c>
      <c r="U6" s="38" t="e">
        <f t="shared" ca="1" si="0"/>
        <v>#REF!</v>
      </c>
    </row>
    <row r="7" spans="1:24">
      <c r="D7" s="32">
        <f t="shared" si="1"/>
        <v>0</v>
      </c>
      <c r="E7" s="3">
        <f>COUNTIF(Vertices[Degree], "&gt;= " &amp; D7) - COUNTIF(Vertices[Degree], "&gt;=" &amp; D8)</f>
        <v>0</v>
      </c>
      <c r="F7" s="39">
        <f t="shared" si="2"/>
        <v>0</v>
      </c>
      <c r="G7" s="40">
        <f>COUNTIF(Vertices[In-Degree], "&gt;= " &amp; F7) - COUNTIF(Vertices[In-Degree], "&gt;=" &amp; F8)</f>
        <v>0</v>
      </c>
      <c r="H7" s="39">
        <f t="shared" si="3"/>
        <v>0</v>
      </c>
      <c r="I7" s="40">
        <f>COUNTIF(Vertices[Out-Degree], "&gt;= " &amp; H7) - COUNTIF(Vertices[Out-Degree], "&gt;=" &amp; H8)</f>
        <v>0</v>
      </c>
      <c r="J7" s="39">
        <f t="shared" si="4"/>
        <v>0</v>
      </c>
      <c r="K7" s="40">
        <f>COUNTIF(Vertices[Betweenness Centrality], "&gt;= " &amp; J7) - COUNTIF(Vertices[Betweenness Centrality], "&gt;=" &amp; J8)</f>
        <v>0</v>
      </c>
      <c r="L7" s="39">
        <f t="shared" si="5"/>
        <v>0</v>
      </c>
      <c r="M7" s="40">
        <f>COUNTIF(Vertices[Closeness Centrality], "&gt;= " &amp; L7) - COUNTIF(Vertices[Closeness Centrality], "&gt;=" &amp; L8)</f>
        <v>0</v>
      </c>
      <c r="N7" s="39">
        <f t="shared" si="6"/>
        <v>0</v>
      </c>
      <c r="O7" s="40">
        <f>COUNTIF(Vertices[Eigenvector Centrality], "&gt;= " &amp; N7) - COUNTIF(Vertices[Eigenvector Centrality], "&gt;=" &amp; N8)</f>
        <v>0</v>
      </c>
      <c r="P7" s="39">
        <f t="shared" si="7"/>
        <v>0</v>
      </c>
      <c r="Q7" s="40">
        <f>COUNTIF(Vertices[PageRank], "&gt;= " &amp; P7) - COUNTIF(Vertices[PageRank], "&gt;=" &amp; P8)</f>
        <v>0</v>
      </c>
      <c r="R7" s="39">
        <f t="shared" si="8"/>
        <v>0</v>
      </c>
      <c r="S7" s="44">
        <f>COUNTIF(Vertices[Clustering Coefficient], "&gt;= " &amp; R7) - COUNTIF(Vertices[Clustering Coefficient], "&gt;=" &amp; R8)</f>
        <v>0</v>
      </c>
      <c r="T7" s="39" t="e">
        <f t="shared" ca="1" si="9"/>
        <v>#REF!</v>
      </c>
      <c r="U7" s="40" t="e">
        <f t="shared" ca="1" si="0"/>
        <v>#REF!</v>
      </c>
    </row>
    <row r="8" spans="1:24">
      <c r="D8" s="32">
        <f t="shared" si="1"/>
        <v>0</v>
      </c>
      <c r="E8" s="3">
        <f>COUNTIF(Vertices[Degree], "&gt;= " &amp; D8) - COUNTIF(Vertices[Degree], "&gt;=" &amp; D9)</f>
        <v>0</v>
      </c>
      <c r="F8" s="37">
        <f t="shared" si="2"/>
        <v>0</v>
      </c>
      <c r="G8" s="38">
        <f>COUNTIF(Vertices[In-Degree], "&gt;= " &amp; F8) - COUNTIF(Vertices[In-Degree], "&gt;=" &amp; F9)</f>
        <v>0</v>
      </c>
      <c r="H8" s="37">
        <f t="shared" si="3"/>
        <v>0</v>
      </c>
      <c r="I8" s="38">
        <f>COUNTIF(Vertices[Out-Degree], "&gt;= " &amp; H8) - COUNTIF(Vertices[Out-Degree], "&gt;=" &amp; H9)</f>
        <v>0</v>
      </c>
      <c r="J8" s="37">
        <f t="shared" si="4"/>
        <v>0</v>
      </c>
      <c r="K8" s="38">
        <f>COUNTIF(Vertices[Betweenness Centrality], "&gt;= " &amp; J8) - COUNTIF(Vertices[Betweenness Centrality], "&gt;=" &amp; J9)</f>
        <v>0</v>
      </c>
      <c r="L8" s="37">
        <f t="shared" si="5"/>
        <v>0</v>
      </c>
      <c r="M8" s="38">
        <f>COUNTIF(Vertices[Closeness Centrality], "&gt;= " &amp; L8) - COUNTIF(Vertices[Closeness Centrality], "&gt;=" &amp; L9)</f>
        <v>0</v>
      </c>
      <c r="N8" s="37">
        <f t="shared" si="6"/>
        <v>0</v>
      </c>
      <c r="O8" s="38">
        <f>COUNTIF(Vertices[Eigenvector Centrality], "&gt;= " &amp; N8) - COUNTIF(Vertices[Eigenvector Centrality], "&gt;=" &amp; N9)</f>
        <v>0</v>
      </c>
      <c r="P8" s="37">
        <f t="shared" si="7"/>
        <v>0</v>
      </c>
      <c r="Q8" s="38">
        <f>COUNTIF(Vertices[PageRank], "&gt;= " &amp; P8) - COUNTIF(Vertices[PageRank], "&gt;=" &amp; P9)</f>
        <v>0</v>
      </c>
      <c r="R8" s="37">
        <f t="shared" si="8"/>
        <v>0</v>
      </c>
      <c r="S8" s="43">
        <f>COUNTIF(Vertices[Clustering Coefficient], "&gt;= " &amp; R8) - COUNTIF(Vertices[Clustering Coefficient], "&gt;=" &amp; R9)</f>
        <v>0</v>
      </c>
      <c r="T8" s="37" t="e">
        <f t="shared" ca="1" si="9"/>
        <v>#REF!</v>
      </c>
      <c r="U8" s="38" t="e">
        <f t="shared" ca="1" si="0"/>
        <v>#REF!</v>
      </c>
    </row>
    <row r="9" spans="1:24">
      <c r="D9" s="32">
        <f t="shared" si="1"/>
        <v>0</v>
      </c>
      <c r="E9" s="3">
        <f>COUNTIF(Vertices[Degree], "&gt;= " &amp; D9) - COUNTIF(Vertices[Degree], "&gt;=" &amp; D10)</f>
        <v>0</v>
      </c>
      <c r="F9" s="39">
        <f t="shared" si="2"/>
        <v>0</v>
      </c>
      <c r="G9" s="40">
        <f>COUNTIF(Vertices[In-Degree], "&gt;= " &amp; F9) - COUNTIF(Vertices[In-Degree], "&gt;=" &amp; F10)</f>
        <v>0</v>
      </c>
      <c r="H9" s="39">
        <f t="shared" si="3"/>
        <v>0</v>
      </c>
      <c r="I9" s="40">
        <f>COUNTIF(Vertices[Out-Degree], "&gt;= " &amp; H9) - COUNTIF(Vertices[Out-Degree], "&gt;=" &amp; H10)</f>
        <v>0</v>
      </c>
      <c r="J9" s="39">
        <f t="shared" si="4"/>
        <v>0</v>
      </c>
      <c r="K9" s="40">
        <f>COUNTIF(Vertices[Betweenness Centrality], "&gt;= " &amp; J9) - COUNTIF(Vertices[Betweenness Centrality], "&gt;=" &amp; J10)</f>
        <v>0</v>
      </c>
      <c r="L9" s="39">
        <f t="shared" si="5"/>
        <v>0</v>
      </c>
      <c r="M9" s="40">
        <f>COUNTIF(Vertices[Closeness Centrality], "&gt;= " &amp; L9) - COUNTIF(Vertices[Closeness Centrality], "&gt;=" &amp; L10)</f>
        <v>0</v>
      </c>
      <c r="N9" s="39">
        <f t="shared" si="6"/>
        <v>0</v>
      </c>
      <c r="O9" s="40">
        <f>COUNTIF(Vertices[Eigenvector Centrality], "&gt;= " &amp; N9) - COUNTIF(Vertices[Eigenvector Centrality], "&gt;=" &amp; N10)</f>
        <v>0</v>
      </c>
      <c r="P9" s="39">
        <f t="shared" si="7"/>
        <v>0</v>
      </c>
      <c r="Q9" s="40">
        <f>COUNTIF(Vertices[PageRank], "&gt;= " &amp; P9) - COUNTIF(Vertices[PageRank], "&gt;=" &amp; P10)</f>
        <v>0</v>
      </c>
      <c r="R9" s="39">
        <f t="shared" si="8"/>
        <v>0</v>
      </c>
      <c r="S9" s="44">
        <f>COUNTIF(Vertices[Clustering Coefficient], "&gt;= " &amp; R9) - COUNTIF(Vertices[Clustering Coefficient], "&gt;=" &amp; R10)</f>
        <v>0</v>
      </c>
      <c r="T9" s="39" t="e">
        <f t="shared" ca="1" si="9"/>
        <v>#REF!</v>
      </c>
      <c r="U9" s="40" t="e">
        <f t="shared" ca="1" si="0"/>
        <v>#REF!</v>
      </c>
    </row>
    <row r="10" spans="1:24">
      <c r="D10" s="32">
        <f t="shared" si="1"/>
        <v>0</v>
      </c>
      <c r="E10" s="3">
        <f>COUNTIF(Vertices[Degree], "&gt;= " &amp; D10) - COUNTIF(Vertices[Degree], "&gt;=" &amp; D11)</f>
        <v>0</v>
      </c>
      <c r="F10" s="37">
        <f t="shared" si="2"/>
        <v>0</v>
      </c>
      <c r="G10" s="38">
        <f>COUNTIF(Vertices[In-Degree], "&gt;= " &amp; F10) - COUNTIF(Vertices[In-Degree], "&gt;=" &amp; F11)</f>
        <v>0</v>
      </c>
      <c r="H10" s="37">
        <f t="shared" si="3"/>
        <v>0</v>
      </c>
      <c r="I10" s="38">
        <f>COUNTIF(Vertices[Out-Degree], "&gt;= " &amp; H10) - COUNTIF(Vertices[Out-Degree], "&gt;=" &amp; H11)</f>
        <v>0</v>
      </c>
      <c r="J10" s="37">
        <f t="shared" si="4"/>
        <v>0</v>
      </c>
      <c r="K10" s="38">
        <f>COUNTIF(Vertices[Betweenness Centrality], "&gt;= " &amp; J10) - COUNTIF(Vertices[Betweenness Centrality], "&gt;=" &amp; J11)</f>
        <v>0</v>
      </c>
      <c r="L10" s="37">
        <f t="shared" si="5"/>
        <v>0</v>
      </c>
      <c r="M10" s="38">
        <f>COUNTIF(Vertices[Closeness Centrality], "&gt;= " &amp; L10) - COUNTIF(Vertices[Closeness Centrality], "&gt;=" &amp; L11)</f>
        <v>0</v>
      </c>
      <c r="N10" s="37">
        <f t="shared" si="6"/>
        <v>0</v>
      </c>
      <c r="O10" s="38">
        <f>COUNTIF(Vertices[Eigenvector Centrality], "&gt;= " &amp; N10) - COUNTIF(Vertices[Eigenvector Centrality], "&gt;=" &amp; N11)</f>
        <v>0</v>
      </c>
      <c r="P10" s="37">
        <f t="shared" si="7"/>
        <v>0</v>
      </c>
      <c r="Q10" s="38">
        <f>COUNTIF(Vertices[PageRank], "&gt;= " &amp; P10) - COUNTIF(Vertices[PageRank], "&gt;=" &amp; P11)</f>
        <v>0</v>
      </c>
      <c r="R10" s="37">
        <f t="shared" si="8"/>
        <v>0</v>
      </c>
      <c r="S10" s="43">
        <f>COUNTIF(Vertices[Clustering Coefficient], "&gt;= " &amp; R10) - COUNTIF(Vertices[Clustering Coefficient], "&gt;=" &amp; R11)</f>
        <v>0</v>
      </c>
      <c r="T10" s="37" t="e">
        <f t="shared" ca="1" si="9"/>
        <v>#REF!</v>
      </c>
      <c r="U10" s="38" t="e">
        <f t="shared" ca="1" si="0"/>
        <v>#REF!</v>
      </c>
    </row>
    <row r="11" spans="1:24">
      <c r="D11" s="32">
        <f t="shared" si="1"/>
        <v>0</v>
      </c>
      <c r="E11" s="3">
        <f>COUNTIF(Vertices[Degree], "&gt;= " &amp; D11) - COUNTIF(Vertices[Degree], "&gt;=" &amp; D12)</f>
        <v>0</v>
      </c>
      <c r="F11" s="39">
        <f t="shared" si="2"/>
        <v>0</v>
      </c>
      <c r="G11" s="40">
        <f>COUNTIF(Vertices[In-Degree], "&gt;= " &amp; F11) - COUNTIF(Vertices[In-Degree], "&gt;=" &amp; F12)</f>
        <v>0</v>
      </c>
      <c r="H11" s="39">
        <f t="shared" si="3"/>
        <v>0</v>
      </c>
      <c r="I11" s="40">
        <f>COUNTIF(Vertices[Out-Degree], "&gt;= " &amp; H11) - COUNTIF(Vertices[Out-Degree], "&gt;=" &amp; H12)</f>
        <v>0</v>
      </c>
      <c r="J11" s="39">
        <f t="shared" si="4"/>
        <v>0</v>
      </c>
      <c r="K11" s="40">
        <f>COUNTIF(Vertices[Betweenness Centrality], "&gt;= " &amp; J11) - COUNTIF(Vertices[Betweenness Centrality], "&gt;=" &amp; J12)</f>
        <v>0</v>
      </c>
      <c r="L11" s="39">
        <f t="shared" si="5"/>
        <v>0</v>
      </c>
      <c r="M11" s="40">
        <f>COUNTIF(Vertices[Closeness Centrality], "&gt;= " &amp; L11) - COUNTIF(Vertices[Closeness Centrality], "&gt;=" &amp; L12)</f>
        <v>0</v>
      </c>
      <c r="N11" s="39">
        <f t="shared" si="6"/>
        <v>0</v>
      </c>
      <c r="O11" s="40">
        <f>COUNTIF(Vertices[Eigenvector Centrality], "&gt;= " &amp; N11) - COUNTIF(Vertices[Eigenvector Centrality], "&gt;=" &amp; N12)</f>
        <v>0</v>
      </c>
      <c r="P11" s="39">
        <f t="shared" si="7"/>
        <v>0</v>
      </c>
      <c r="Q11" s="40">
        <f>COUNTIF(Vertices[PageRank], "&gt;= " &amp; P11) - COUNTIF(Vertices[PageRank], "&gt;=" &amp; P12)</f>
        <v>0</v>
      </c>
      <c r="R11" s="39">
        <f t="shared" si="8"/>
        <v>0</v>
      </c>
      <c r="S11" s="44">
        <f>COUNTIF(Vertices[Clustering Coefficient], "&gt;= " &amp; R11) - COUNTIF(Vertices[Clustering Coefficient], "&gt;=" &amp; R12)</f>
        <v>0</v>
      </c>
      <c r="T11" s="39" t="e">
        <f t="shared" ca="1" si="9"/>
        <v>#REF!</v>
      </c>
      <c r="U11" s="40" t="e">
        <f t="shared" ca="1" si="0"/>
        <v>#REF!</v>
      </c>
    </row>
    <row r="12" spans="1:24">
      <c r="D12" s="32">
        <f t="shared" si="1"/>
        <v>0</v>
      </c>
      <c r="E12" s="3">
        <f>COUNTIF(Vertices[Degree], "&gt;= " &amp; D12) - COUNTIF(Vertices[Degree], "&gt;=" &amp; D13)</f>
        <v>0</v>
      </c>
      <c r="F12" s="37">
        <f t="shared" si="2"/>
        <v>0</v>
      </c>
      <c r="G12" s="38">
        <f>COUNTIF(Vertices[In-Degree], "&gt;= " &amp; F12) - COUNTIF(Vertices[In-Degree], "&gt;=" &amp; F13)</f>
        <v>0</v>
      </c>
      <c r="H12" s="37">
        <f t="shared" si="3"/>
        <v>0</v>
      </c>
      <c r="I12" s="38">
        <f>COUNTIF(Vertices[Out-Degree], "&gt;= " &amp; H12) - COUNTIF(Vertices[Out-Degree], "&gt;=" &amp; H13)</f>
        <v>0</v>
      </c>
      <c r="J12" s="37">
        <f t="shared" si="4"/>
        <v>0</v>
      </c>
      <c r="K12" s="38">
        <f>COUNTIF(Vertices[Betweenness Centrality], "&gt;= " &amp; J12) - COUNTIF(Vertices[Betweenness Centrality], "&gt;=" &amp; J13)</f>
        <v>0</v>
      </c>
      <c r="L12" s="37">
        <f t="shared" si="5"/>
        <v>0</v>
      </c>
      <c r="M12" s="38">
        <f>COUNTIF(Vertices[Closeness Centrality], "&gt;= " &amp; L12) - COUNTIF(Vertices[Closeness Centrality], "&gt;=" &amp; L13)</f>
        <v>0</v>
      </c>
      <c r="N12" s="37">
        <f t="shared" si="6"/>
        <v>0</v>
      </c>
      <c r="O12" s="38">
        <f>COUNTIF(Vertices[Eigenvector Centrality], "&gt;= " &amp; N12) - COUNTIF(Vertices[Eigenvector Centrality], "&gt;=" &amp; N13)</f>
        <v>0</v>
      </c>
      <c r="P12" s="37">
        <f t="shared" si="7"/>
        <v>0</v>
      </c>
      <c r="Q12" s="38">
        <f>COUNTIF(Vertices[PageRank], "&gt;= " &amp; P12) - COUNTIF(Vertices[PageRank], "&gt;=" &amp; P13)</f>
        <v>0</v>
      </c>
      <c r="R12" s="37">
        <f t="shared" si="8"/>
        <v>0</v>
      </c>
      <c r="S12" s="43">
        <f>COUNTIF(Vertices[Clustering Coefficient], "&gt;= " &amp; R12) - COUNTIF(Vertices[Clustering Coefficient], "&gt;=" &amp; R13)</f>
        <v>0</v>
      </c>
      <c r="T12" s="37" t="e">
        <f t="shared" ca="1" si="9"/>
        <v>#REF!</v>
      </c>
      <c r="U12" s="38" t="e">
        <f t="shared" ca="1" si="0"/>
        <v>#REF!</v>
      </c>
    </row>
    <row r="13" spans="1:24">
      <c r="D13" s="32">
        <f t="shared" si="1"/>
        <v>0</v>
      </c>
      <c r="E13" s="3">
        <f>COUNTIF(Vertices[Degree], "&gt;= " &amp; D13) - COUNTIF(Vertices[Degree], "&gt;=" &amp; D14)</f>
        <v>0</v>
      </c>
      <c r="F13" s="39">
        <f t="shared" si="2"/>
        <v>0</v>
      </c>
      <c r="G13" s="40">
        <f>COUNTIF(Vertices[In-Degree], "&gt;= " &amp; F13) - COUNTIF(Vertices[In-Degree], "&gt;=" &amp; F14)</f>
        <v>0</v>
      </c>
      <c r="H13" s="39">
        <f t="shared" si="3"/>
        <v>0</v>
      </c>
      <c r="I13" s="40">
        <f>COUNTIF(Vertices[Out-Degree], "&gt;= " &amp; H13) - COUNTIF(Vertices[Out-Degree], "&gt;=" &amp; H14)</f>
        <v>0</v>
      </c>
      <c r="J13" s="39">
        <f t="shared" si="4"/>
        <v>0</v>
      </c>
      <c r="K13" s="40">
        <f>COUNTIF(Vertices[Betweenness Centrality], "&gt;= " &amp; J13) - COUNTIF(Vertices[Betweenness Centrality], "&gt;=" &amp; J14)</f>
        <v>0</v>
      </c>
      <c r="L13" s="39">
        <f t="shared" si="5"/>
        <v>0</v>
      </c>
      <c r="M13" s="40">
        <f>COUNTIF(Vertices[Closeness Centrality], "&gt;= " &amp; L13) - COUNTIF(Vertices[Closeness Centrality], "&gt;=" &amp; L14)</f>
        <v>0</v>
      </c>
      <c r="N13" s="39">
        <f t="shared" si="6"/>
        <v>0</v>
      </c>
      <c r="O13" s="40">
        <f>COUNTIF(Vertices[Eigenvector Centrality], "&gt;= " &amp; N13) - COUNTIF(Vertices[Eigenvector Centrality], "&gt;=" &amp; N14)</f>
        <v>0</v>
      </c>
      <c r="P13" s="39">
        <f t="shared" si="7"/>
        <v>0</v>
      </c>
      <c r="Q13" s="40">
        <f>COUNTIF(Vertices[PageRank], "&gt;= " &amp; P13) - COUNTIF(Vertices[PageRank], "&gt;=" &amp; P14)</f>
        <v>0</v>
      </c>
      <c r="R13" s="39">
        <f t="shared" si="8"/>
        <v>0</v>
      </c>
      <c r="S13" s="44">
        <f>COUNTIF(Vertices[Clustering Coefficient], "&gt;= " &amp; R13) - COUNTIF(Vertices[Clustering Coefficient], "&gt;=" &amp; R14)</f>
        <v>0</v>
      </c>
      <c r="T13" s="39" t="e">
        <f t="shared" ca="1" si="9"/>
        <v>#REF!</v>
      </c>
      <c r="U13" s="40" t="e">
        <f t="shared" ca="1" si="0"/>
        <v>#REF!</v>
      </c>
    </row>
    <row r="14" spans="1:24">
      <c r="D14" s="32">
        <f t="shared" si="1"/>
        <v>0</v>
      </c>
      <c r="E14" s="3">
        <f>COUNTIF(Vertices[Degree], "&gt;= " &amp; D14) - COUNTIF(Vertices[Degree], "&gt;=" &amp; D15)</f>
        <v>0</v>
      </c>
      <c r="F14" s="37">
        <f t="shared" si="2"/>
        <v>0</v>
      </c>
      <c r="G14" s="38">
        <f>COUNTIF(Vertices[In-Degree], "&gt;= " &amp; F14) - COUNTIF(Vertices[In-Degree], "&gt;=" &amp; F15)</f>
        <v>0</v>
      </c>
      <c r="H14" s="37">
        <f t="shared" si="3"/>
        <v>0</v>
      </c>
      <c r="I14" s="38">
        <f>COUNTIF(Vertices[Out-Degree], "&gt;= " &amp; H14) - COUNTIF(Vertices[Out-Degree], "&gt;=" &amp; H15)</f>
        <v>0</v>
      </c>
      <c r="J14" s="37">
        <f t="shared" si="4"/>
        <v>0</v>
      </c>
      <c r="K14" s="38">
        <f>COUNTIF(Vertices[Betweenness Centrality], "&gt;= " &amp; J14) - COUNTIF(Vertices[Betweenness Centrality], "&gt;=" &amp; J15)</f>
        <v>0</v>
      </c>
      <c r="L14" s="37">
        <f t="shared" si="5"/>
        <v>0</v>
      </c>
      <c r="M14" s="38">
        <f>COUNTIF(Vertices[Closeness Centrality], "&gt;= " &amp; L14) - COUNTIF(Vertices[Closeness Centrality], "&gt;=" &amp; L15)</f>
        <v>0</v>
      </c>
      <c r="N14" s="37">
        <f t="shared" si="6"/>
        <v>0</v>
      </c>
      <c r="O14" s="38">
        <f>COUNTIF(Vertices[Eigenvector Centrality], "&gt;= " &amp; N14) - COUNTIF(Vertices[Eigenvector Centrality], "&gt;=" &amp; N15)</f>
        <v>0</v>
      </c>
      <c r="P14" s="37">
        <f t="shared" si="7"/>
        <v>0</v>
      </c>
      <c r="Q14" s="38">
        <f>COUNTIF(Vertices[PageRank], "&gt;= " &amp; P14) - COUNTIF(Vertices[PageRank], "&gt;=" &amp; P15)</f>
        <v>0</v>
      </c>
      <c r="R14" s="37">
        <f t="shared" si="8"/>
        <v>0</v>
      </c>
      <c r="S14" s="43">
        <f>COUNTIF(Vertices[Clustering Coefficient], "&gt;= " &amp; R14) - COUNTIF(Vertices[Clustering Coefficient], "&gt;=" &amp; R15)</f>
        <v>0</v>
      </c>
      <c r="T14" s="37" t="e">
        <f t="shared" ca="1" si="9"/>
        <v>#REF!</v>
      </c>
      <c r="U14" s="38" t="e">
        <f t="shared" ca="1" si="0"/>
        <v>#REF!</v>
      </c>
    </row>
    <row r="15" spans="1:24">
      <c r="D15" s="32">
        <f t="shared" si="1"/>
        <v>0</v>
      </c>
      <c r="E15" s="3">
        <f>COUNTIF(Vertices[Degree], "&gt;= " &amp; D15) - COUNTIF(Vertices[Degree], "&gt;=" &amp; D16)</f>
        <v>0</v>
      </c>
      <c r="F15" s="39">
        <f t="shared" si="2"/>
        <v>0</v>
      </c>
      <c r="G15" s="40">
        <f>COUNTIF(Vertices[In-Degree], "&gt;= " &amp; F15) - COUNTIF(Vertices[In-Degree], "&gt;=" &amp; F16)</f>
        <v>0</v>
      </c>
      <c r="H15" s="39">
        <f t="shared" si="3"/>
        <v>0</v>
      </c>
      <c r="I15" s="40">
        <f>COUNTIF(Vertices[Out-Degree], "&gt;= " &amp; H15) - COUNTIF(Vertices[Out-Degree], "&gt;=" &amp; H16)</f>
        <v>0</v>
      </c>
      <c r="J15" s="39">
        <f t="shared" si="4"/>
        <v>0</v>
      </c>
      <c r="K15" s="40">
        <f>COUNTIF(Vertices[Betweenness Centrality], "&gt;= " &amp; J15) - COUNTIF(Vertices[Betweenness Centrality], "&gt;=" &amp; J16)</f>
        <v>0</v>
      </c>
      <c r="L15" s="39">
        <f t="shared" si="5"/>
        <v>0</v>
      </c>
      <c r="M15" s="40">
        <f>COUNTIF(Vertices[Closeness Centrality], "&gt;= " &amp; L15) - COUNTIF(Vertices[Closeness Centrality], "&gt;=" &amp; L16)</f>
        <v>0</v>
      </c>
      <c r="N15" s="39">
        <f t="shared" si="6"/>
        <v>0</v>
      </c>
      <c r="O15" s="40">
        <f>COUNTIF(Vertices[Eigenvector Centrality], "&gt;= " &amp; N15) - COUNTIF(Vertices[Eigenvector Centrality], "&gt;=" &amp; N16)</f>
        <v>0</v>
      </c>
      <c r="P15" s="39">
        <f t="shared" si="7"/>
        <v>0</v>
      </c>
      <c r="Q15" s="40">
        <f>COUNTIF(Vertices[PageRank], "&gt;= " &amp; P15) - COUNTIF(Vertices[PageRank], "&gt;=" &amp; P16)</f>
        <v>0</v>
      </c>
      <c r="R15" s="39">
        <f t="shared" si="8"/>
        <v>0</v>
      </c>
      <c r="S15" s="44">
        <f>COUNTIF(Vertices[Clustering Coefficient], "&gt;= " &amp; R15) - COUNTIF(Vertices[Clustering Coefficient], "&gt;=" &amp; R16)</f>
        <v>0</v>
      </c>
      <c r="T15" s="39" t="e">
        <f t="shared" ca="1" si="9"/>
        <v>#REF!</v>
      </c>
      <c r="U15" s="40" t="e">
        <f t="shared" ca="1" si="0"/>
        <v>#REF!</v>
      </c>
    </row>
    <row r="16" spans="1:24">
      <c r="D16" s="32">
        <f t="shared" si="1"/>
        <v>0</v>
      </c>
      <c r="E16" s="3">
        <f>COUNTIF(Vertices[Degree], "&gt;= " &amp; D16) - COUNTIF(Vertices[Degree], "&gt;=" &amp; D17)</f>
        <v>0</v>
      </c>
      <c r="F16" s="37">
        <f t="shared" si="2"/>
        <v>0</v>
      </c>
      <c r="G16" s="38">
        <f>COUNTIF(Vertices[In-Degree], "&gt;= " &amp; F16) - COUNTIF(Vertices[In-Degree], "&gt;=" &amp; F17)</f>
        <v>0</v>
      </c>
      <c r="H16" s="37">
        <f t="shared" si="3"/>
        <v>0</v>
      </c>
      <c r="I16" s="38">
        <f>COUNTIF(Vertices[Out-Degree], "&gt;= " &amp; H16) - COUNTIF(Vertices[Out-Degree], "&gt;=" &amp; H17)</f>
        <v>0</v>
      </c>
      <c r="J16" s="37">
        <f t="shared" si="4"/>
        <v>0</v>
      </c>
      <c r="K16" s="38">
        <f>COUNTIF(Vertices[Betweenness Centrality], "&gt;= " &amp; J16) - COUNTIF(Vertices[Betweenness Centrality], "&gt;=" &amp; J17)</f>
        <v>0</v>
      </c>
      <c r="L16" s="37">
        <f t="shared" si="5"/>
        <v>0</v>
      </c>
      <c r="M16" s="38">
        <f>COUNTIF(Vertices[Closeness Centrality], "&gt;= " &amp; L16) - COUNTIF(Vertices[Closeness Centrality], "&gt;=" &amp; L17)</f>
        <v>0</v>
      </c>
      <c r="N16" s="37">
        <f t="shared" si="6"/>
        <v>0</v>
      </c>
      <c r="O16" s="38">
        <f>COUNTIF(Vertices[Eigenvector Centrality], "&gt;= " &amp; N16) - COUNTIF(Vertices[Eigenvector Centrality], "&gt;=" &amp; N17)</f>
        <v>0</v>
      </c>
      <c r="P16" s="37">
        <f t="shared" si="7"/>
        <v>0</v>
      </c>
      <c r="Q16" s="38">
        <f>COUNTIF(Vertices[PageRank], "&gt;= " &amp; P16) - COUNTIF(Vertices[PageRank], "&gt;=" &amp; P17)</f>
        <v>0</v>
      </c>
      <c r="R16" s="37">
        <f t="shared" si="8"/>
        <v>0</v>
      </c>
      <c r="S16" s="43">
        <f>COUNTIF(Vertices[Clustering Coefficient], "&gt;= " &amp; R16) - COUNTIF(Vertices[Clustering Coefficient], "&gt;=" &amp; R17)</f>
        <v>0</v>
      </c>
      <c r="T16" s="37" t="e">
        <f t="shared" ca="1" si="9"/>
        <v>#REF!</v>
      </c>
      <c r="U16" s="38" t="e">
        <f t="shared" ca="1" si="0"/>
        <v>#REF!</v>
      </c>
    </row>
    <row r="17" spans="1:21">
      <c r="D17" s="32">
        <f t="shared" si="1"/>
        <v>0</v>
      </c>
      <c r="E17" s="3">
        <f>COUNTIF(Vertices[Degree], "&gt;= " &amp; D17) - COUNTIF(Vertices[Degree], "&gt;=" &amp; D18)</f>
        <v>0</v>
      </c>
      <c r="F17" s="39">
        <f t="shared" si="2"/>
        <v>0</v>
      </c>
      <c r="G17" s="40">
        <f>COUNTIF(Vertices[In-Degree], "&gt;= " &amp; F17) - COUNTIF(Vertices[In-Degree], "&gt;=" &amp; F18)</f>
        <v>0</v>
      </c>
      <c r="H17" s="39">
        <f t="shared" si="3"/>
        <v>0</v>
      </c>
      <c r="I17" s="40">
        <f>COUNTIF(Vertices[Out-Degree], "&gt;= " &amp; H17) - COUNTIF(Vertices[Out-Degree], "&gt;=" &amp; H18)</f>
        <v>0</v>
      </c>
      <c r="J17" s="39">
        <f t="shared" si="4"/>
        <v>0</v>
      </c>
      <c r="K17" s="40">
        <f>COUNTIF(Vertices[Betweenness Centrality], "&gt;= " &amp; J17) - COUNTIF(Vertices[Betweenness Centrality], "&gt;=" &amp; J18)</f>
        <v>0</v>
      </c>
      <c r="L17" s="39">
        <f t="shared" si="5"/>
        <v>0</v>
      </c>
      <c r="M17" s="40">
        <f>COUNTIF(Vertices[Closeness Centrality], "&gt;= " &amp; L17) - COUNTIF(Vertices[Closeness Centrality], "&gt;=" &amp; L18)</f>
        <v>0</v>
      </c>
      <c r="N17" s="39">
        <f t="shared" si="6"/>
        <v>0</v>
      </c>
      <c r="O17" s="40">
        <f>COUNTIF(Vertices[Eigenvector Centrality], "&gt;= " &amp; N17) - COUNTIF(Vertices[Eigenvector Centrality], "&gt;=" &amp; N18)</f>
        <v>0</v>
      </c>
      <c r="P17" s="39">
        <f t="shared" si="7"/>
        <v>0</v>
      </c>
      <c r="Q17" s="40">
        <f>COUNTIF(Vertices[PageRank], "&gt;= " &amp; P17) - COUNTIF(Vertices[PageRank], "&gt;=" &amp; P18)</f>
        <v>0</v>
      </c>
      <c r="R17" s="39">
        <f t="shared" si="8"/>
        <v>0</v>
      </c>
      <c r="S17" s="44">
        <f>COUNTIF(Vertices[Clustering Coefficient], "&gt;= " &amp; R17) - COUNTIF(Vertices[Clustering Coefficient], "&gt;=" &amp; R18)</f>
        <v>0</v>
      </c>
      <c r="T17" s="39" t="e">
        <f t="shared" ca="1" si="9"/>
        <v>#REF!</v>
      </c>
      <c r="U17" s="40" t="e">
        <f t="shared" ca="1" si="0"/>
        <v>#REF!</v>
      </c>
    </row>
    <row r="18" spans="1:21">
      <c r="D18" s="32">
        <f t="shared" si="1"/>
        <v>0</v>
      </c>
      <c r="E18" s="3">
        <f>COUNTIF(Vertices[Degree], "&gt;= " &amp; D18) - COUNTIF(Vertices[Degree], "&gt;=" &amp; D19)</f>
        <v>0</v>
      </c>
      <c r="F18" s="37">
        <f t="shared" si="2"/>
        <v>0</v>
      </c>
      <c r="G18" s="38">
        <f>COUNTIF(Vertices[In-Degree], "&gt;= " &amp; F18) - COUNTIF(Vertices[In-Degree], "&gt;=" &amp; F19)</f>
        <v>0</v>
      </c>
      <c r="H18" s="37">
        <f t="shared" si="3"/>
        <v>0</v>
      </c>
      <c r="I18" s="38">
        <f>COUNTIF(Vertices[Out-Degree], "&gt;= " &amp; H18) - COUNTIF(Vertices[Out-Degree], "&gt;=" &amp; H19)</f>
        <v>0</v>
      </c>
      <c r="J18" s="37">
        <f t="shared" si="4"/>
        <v>0</v>
      </c>
      <c r="K18" s="38">
        <f>COUNTIF(Vertices[Betweenness Centrality], "&gt;= " &amp; J18) - COUNTIF(Vertices[Betweenness Centrality], "&gt;=" &amp; J19)</f>
        <v>0</v>
      </c>
      <c r="L18" s="37">
        <f t="shared" si="5"/>
        <v>0</v>
      </c>
      <c r="M18" s="38">
        <f>COUNTIF(Vertices[Closeness Centrality], "&gt;= " &amp; L18) - COUNTIF(Vertices[Closeness Centrality], "&gt;=" &amp; L19)</f>
        <v>0</v>
      </c>
      <c r="N18" s="37">
        <f t="shared" si="6"/>
        <v>0</v>
      </c>
      <c r="O18" s="38">
        <f>COUNTIF(Vertices[Eigenvector Centrality], "&gt;= " &amp; N18) - COUNTIF(Vertices[Eigenvector Centrality], "&gt;=" &amp; N19)</f>
        <v>0</v>
      </c>
      <c r="P18" s="37">
        <f t="shared" si="7"/>
        <v>0</v>
      </c>
      <c r="Q18" s="38">
        <f>COUNTIF(Vertices[PageRank], "&gt;= " &amp; P18) - COUNTIF(Vertices[PageRank], "&gt;=" &amp; P19)</f>
        <v>0</v>
      </c>
      <c r="R18" s="37">
        <f t="shared" si="8"/>
        <v>0</v>
      </c>
      <c r="S18" s="43">
        <f>COUNTIF(Vertices[Clustering Coefficient], "&gt;= " &amp; R18) - COUNTIF(Vertices[Clustering Coefficient], "&gt;=" &amp; R19)</f>
        <v>0</v>
      </c>
      <c r="T18" s="37" t="e">
        <f t="shared" ca="1" si="9"/>
        <v>#REF!</v>
      </c>
      <c r="U18" s="38" t="e">
        <f t="shared" ca="1" si="0"/>
        <v>#REF!</v>
      </c>
    </row>
    <row r="19" spans="1:21">
      <c r="D19" s="32">
        <f t="shared" si="1"/>
        <v>0</v>
      </c>
      <c r="E19" s="3">
        <f>COUNTIF(Vertices[Degree], "&gt;= " &amp; D19) - COUNTIF(Vertices[Degree], "&gt;=" &amp; D20)</f>
        <v>0</v>
      </c>
      <c r="F19" s="39">
        <f t="shared" si="2"/>
        <v>0</v>
      </c>
      <c r="G19" s="40">
        <f>COUNTIF(Vertices[In-Degree], "&gt;= " &amp; F19) - COUNTIF(Vertices[In-Degree], "&gt;=" &amp; F20)</f>
        <v>0</v>
      </c>
      <c r="H19" s="39">
        <f t="shared" si="3"/>
        <v>0</v>
      </c>
      <c r="I19" s="40">
        <f>COUNTIF(Vertices[Out-Degree], "&gt;= " &amp; H19) - COUNTIF(Vertices[Out-Degree], "&gt;=" &amp; H20)</f>
        <v>0</v>
      </c>
      <c r="J19" s="39">
        <f t="shared" si="4"/>
        <v>0</v>
      </c>
      <c r="K19" s="40">
        <f>COUNTIF(Vertices[Betweenness Centrality], "&gt;= " &amp; J19) - COUNTIF(Vertices[Betweenness Centrality], "&gt;=" &amp; J20)</f>
        <v>0</v>
      </c>
      <c r="L19" s="39">
        <f t="shared" si="5"/>
        <v>0</v>
      </c>
      <c r="M19" s="40">
        <f>COUNTIF(Vertices[Closeness Centrality], "&gt;= " &amp; L19) - COUNTIF(Vertices[Closeness Centrality], "&gt;=" &amp; L20)</f>
        <v>0</v>
      </c>
      <c r="N19" s="39">
        <f t="shared" si="6"/>
        <v>0</v>
      </c>
      <c r="O19" s="40">
        <f>COUNTIF(Vertices[Eigenvector Centrality], "&gt;= " &amp; N19) - COUNTIF(Vertices[Eigenvector Centrality], "&gt;=" &amp; N20)</f>
        <v>0</v>
      </c>
      <c r="P19" s="39">
        <f t="shared" si="7"/>
        <v>0</v>
      </c>
      <c r="Q19" s="40">
        <f>COUNTIF(Vertices[PageRank], "&gt;= " &amp; P19) - COUNTIF(Vertices[PageRank], "&gt;=" &amp; P20)</f>
        <v>0</v>
      </c>
      <c r="R19" s="39">
        <f t="shared" si="8"/>
        <v>0</v>
      </c>
      <c r="S19" s="44">
        <f>COUNTIF(Vertices[Clustering Coefficient], "&gt;= " &amp; R19) - COUNTIF(Vertices[Clustering Coefficient], "&gt;=" &amp; R20)</f>
        <v>0</v>
      </c>
      <c r="T19" s="39" t="e">
        <f t="shared" ca="1" si="9"/>
        <v>#REF!</v>
      </c>
      <c r="U19" s="40" t="e">
        <f t="shared" ca="1" si="0"/>
        <v>#REF!</v>
      </c>
    </row>
    <row r="20" spans="1:21">
      <c r="D20" s="32">
        <f t="shared" si="1"/>
        <v>0</v>
      </c>
      <c r="E20" s="3">
        <f>COUNTIF(Vertices[Degree], "&gt;= " &amp; D20) - COUNTIF(Vertices[Degree], "&gt;=" &amp; D21)</f>
        <v>0</v>
      </c>
      <c r="F20" s="37">
        <f t="shared" si="2"/>
        <v>0</v>
      </c>
      <c r="G20" s="38">
        <f>COUNTIF(Vertices[In-Degree], "&gt;= " &amp; F20) - COUNTIF(Vertices[In-Degree], "&gt;=" &amp; F21)</f>
        <v>0</v>
      </c>
      <c r="H20" s="37">
        <f t="shared" si="3"/>
        <v>0</v>
      </c>
      <c r="I20" s="38">
        <f>COUNTIF(Vertices[Out-Degree], "&gt;= " &amp; H20) - COUNTIF(Vertices[Out-Degree], "&gt;=" &amp; H21)</f>
        <v>0</v>
      </c>
      <c r="J20" s="37">
        <f t="shared" si="4"/>
        <v>0</v>
      </c>
      <c r="K20" s="38">
        <f>COUNTIF(Vertices[Betweenness Centrality], "&gt;= " &amp; J20) - COUNTIF(Vertices[Betweenness Centrality], "&gt;=" &amp; J21)</f>
        <v>0</v>
      </c>
      <c r="L20" s="37">
        <f t="shared" si="5"/>
        <v>0</v>
      </c>
      <c r="M20" s="38">
        <f>COUNTIF(Vertices[Closeness Centrality], "&gt;= " &amp; L20) - COUNTIF(Vertices[Closeness Centrality], "&gt;=" &amp; L21)</f>
        <v>0</v>
      </c>
      <c r="N20" s="37">
        <f t="shared" si="6"/>
        <v>0</v>
      </c>
      <c r="O20" s="38">
        <f>COUNTIF(Vertices[Eigenvector Centrality], "&gt;= " &amp; N20) - COUNTIF(Vertices[Eigenvector Centrality], "&gt;=" &amp; N21)</f>
        <v>0</v>
      </c>
      <c r="P20" s="37">
        <f t="shared" si="7"/>
        <v>0</v>
      </c>
      <c r="Q20" s="38">
        <f>COUNTIF(Vertices[PageRank], "&gt;= " &amp; P20) - COUNTIF(Vertices[PageRank], "&gt;=" &amp; P21)</f>
        <v>0</v>
      </c>
      <c r="R20" s="37">
        <f t="shared" si="8"/>
        <v>0</v>
      </c>
      <c r="S20" s="43">
        <f>COUNTIF(Vertices[Clustering Coefficient], "&gt;= " &amp; R20) - COUNTIF(Vertices[Clustering Coefficient], "&gt;=" &amp; R21)</f>
        <v>0</v>
      </c>
      <c r="T20" s="37" t="e">
        <f t="shared" ca="1" si="9"/>
        <v>#REF!</v>
      </c>
      <c r="U20" s="38" t="e">
        <f t="shared" ca="1" si="0"/>
        <v>#REF!</v>
      </c>
    </row>
    <row r="21" spans="1:21">
      <c r="D21" s="32">
        <f t="shared" si="1"/>
        <v>0</v>
      </c>
      <c r="E21" s="3">
        <f>COUNTIF(Vertices[Degree], "&gt;= " &amp; D21) - COUNTIF(Vertices[Degree], "&gt;=" &amp; D22)</f>
        <v>0</v>
      </c>
      <c r="F21" s="39">
        <f t="shared" si="2"/>
        <v>0</v>
      </c>
      <c r="G21" s="40">
        <f>COUNTIF(Vertices[In-Degree], "&gt;= " &amp; F21) - COUNTIF(Vertices[In-Degree], "&gt;=" &amp; F22)</f>
        <v>0</v>
      </c>
      <c r="H21" s="39">
        <f t="shared" si="3"/>
        <v>0</v>
      </c>
      <c r="I21" s="40">
        <f>COUNTIF(Vertices[Out-Degree], "&gt;= " &amp; H21) - COUNTIF(Vertices[Out-Degree], "&gt;=" &amp; H22)</f>
        <v>0</v>
      </c>
      <c r="J21" s="39">
        <f t="shared" si="4"/>
        <v>0</v>
      </c>
      <c r="K21" s="40">
        <f>COUNTIF(Vertices[Betweenness Centrality], "&gt;= " &amp; J21) - COUNTIF(Vertices[Betweenness Centrality], "&gt;=" &amp; J22)</f>
        <v>0</v>
      </c>
      <c r="L21" s="39">
        <f t="shared" si="5"/>
        <v>0</v>
      </c>
      <c r="M21" s="40">
        <f>COUNTIF(Vertices[Closeness Centrality], "&gt;= " &amp; L21) - COUNTIF(Vertices[Closeness Centrality], "&gt;=" &amp; L22)</f>
        <v>0</v>
      </c>
      <c r="N21" s="39">
        <f t="shared" si="6"/>
        <v>0</v>
      </c>
      <c r="O21" s="40">
        <f>COUNTIF(Vertices[Eigenvector Centrality], "&gt;= " &amp; N21) - COUNTIF(Vertices[Eigenvector Centrality], "&gt;=" &amp; N22)</f>
        <v>0</v>
      </c>
      <c r="P21" s="39">
        <f t="shared" si="7"/>
        <v>0</v>
      </c>
      <c r="Q21" s="40">
        <f>COUNTIF(Vertices[PageRank], "&gt;= " &amp; P21) - COUNTIF(Vertices[PageRank], "&gt;=" &amp; P22)</f>
        <v>0</v>
      </c>
      <c r="R21" s="39">
        <f t="shared" si="8"/>
        <v>0</v>
      </c>
      <c r="S21" s="44">
        <f>COUNTIF(Vertices[Clustering Coefficient], "&gt;= " &amp; R21) - COUNTIF(Vertices[Clustering Coefficient], "&gt;=" &amp; R22)</f>
        <v>0</v>
      </c>
      <c r="T21" s="39" t="e">
        <f t="shared" ca="1" si="9"/>
        <v>#REF!</v>
      </c>
      <c r="U21" s="40" t="e">
        <f t="shared" ca="1" si="0"/>
        <v>#REF!</v>
      </c>
    </row>
    <row r="22" spans="1:21">
      <c r="D22" s="32">
        <f t="shared" si="1"/>
        <v>0</v>
      </c>
      <c r="E22" s="3">
        <f>COUNTIF(Vertices[Degree], "&gt;= " &amp; D22) - COUNTIF(Vertices[Degree], "&gt;=" &amp; D23)</f>
        <v>0</v>
      </c>
      <c r="F22" s="37">
        <f t="shared" si="2"/>
        <v>0</v>
      </c>
      <c r="G22" s="38">
        <f>COUNTIF(Vertices[In-Degree], "&gt;= " &amp; F22) - COUNTIF(Vertices[In-Degree], "&gt;=" &amp; F23)</f>
        <v>0</v>
      </c>
      <c r="H22" s="37">
        <f t="shared" si="3"/>
        <v>0</v>
      </c>
      <c r="I22" s="38">
        <f>COUNTIF(Vertices[Out-Degree], "&gt;= " &amp; H22) - COUNTIF(Vertices[Out-Degree], "&gt;=" &amp; H23)</f>
        <v>0</v>
      </c>
      <c r="J22" s="37">
        <f t="shared" si="4"/>
        <v>0</v>
      </c>
      <c r="K22" s="38">
        <f>COUNTIF(Vertices[Betweenness Centrality], "&gt;= " &amp; J22) - COUNTIF(Vertices[Betweenness Centrality], "&gt;=" &amp; J23)</f>
        <v>0</v>
      </c>
      <c r="L22" s="37">
        <f t="shared" si="5"/>
        <v>0</v>
      </c>
      <c r="M22" s="38">
        <f>COUNTIF(Vertices[Closeness Centrality], "&gt;= " &amp; L22) - COUNTIF(Vertices[Closeness Centrality], "&gt;=" &amp; L23)</f>
        <v>0</v>
      </c>
      <c r="N22" s="37">
        <f t="shared" si="6"/>
        <v>0</v>
      </c>
      <c r="O22" s="38">
        <f>COUNTIF(Vertices[Eigenvector Centrality], "&gt;= " &amp; N22) - COUNTIF(Vertices[Eigenvector Centrality], "&gt;=" &amp; N23)</f>
        <v>0</v>
      </c>
      <c r="P22" s="37">
        <f t="shared" si="7"/>
        <v>0</v>
      </c>
      <c r="Q22" s="38">
        <f>COUNTIF(Vertices[PageRank], "&gt;= " &amp; P22) - COUNTIF(Vertices[PageRank], "&gt;=" &amp; P23)</f>
        <v>0</v>
      </c>
      <c r="R22" s="37">
        <f t="shared" si="8"/>
        <v>0</v>
      </c>
      <c r="S22" s="43">
        <f>COUNTIF(Vertices[Clustering Coefficient], "&gt;= " &amp; R22) - COUNTIF(Vertices[Clustering Coefficient], "&gt;=" &amp; R23)</f>
        <v>0</v>
      </c>
      <c r="T22" s="37" t="e">
        <f t="shared" ca="1" si="9"/>
        <v>#REF!</v>
      </c>
      <c r="U22" s="38" t="e">
        <f t="shared" ca="1" si="0"/>
        <v>#REF!</v>
      </c>
    </row>
    <row r="23" spans="1:21">
      <c r="D23" s="32">
        <f t="shared" si="1"/>
        <v>0</v>
      </c>
      <c r="E23" s="3">
        <f>COUNTIF(Vertices[Degree], "&gt;= " &amp; D23) - COUNTIF(Vertices[Degree], "&gt;=" &amp; D24)</f>
        <v>0</v>
      </c>
      <c r="F23" s="39">
        <f t="shared" si="2"/>
        <v>0</v>
      </c>
      <c r="G23" s="40">
        <f>COUNTIF(Vertices[In-Degree], "&gt;= " &amp; F23) - COUNTIF(Vertices[In-Degree], "&gt;=" &amp; F24)</f>
        <v>0</v>
      </c>
      <c r="H23" s="39">
        <f t="shared" si="3"/>
        <v>0</v>
      </c>
      <c r="I23" s="40">
        <f>COUNTIF(Vertices[Out-Degree], "&gt;= " &amp; H23) - COUNTIF(Vertices[Out-Degree], "&gt;=" &amp; H24)</f>
        <v>0</v>
      </c>
      <c r="J23" s="39">
        <f t="shared" si="4"/>
        <v>0</v>
      </c>
      <c r="K23" s="40">
        <f>COUNTIF(Vertices[Betweenness Centrality], "&gt;= " &amp; J23) - COUNTIF(Vertices[Betweenness Centrality], "&gt;=" &amp; J24)</f>
        <v>0</v>
      </c>
      <c r="L23" s="39">
        <f t="shared" si="5"/>
        <v>0</v>
      </c>
      <c r="M23" s="40">
        <f>COUNTIF(Vertices[Closeness Centrality], "&gt;= " &amp; L23) - COUNTIF(Vertices[Closeness Centrality], "&gt;=" &amp; L24)</f>
        <v>0</v>
      </c>
      <c r="N23" s="39">
        <f t="shared" si="6"/>
        <v>0</v>
      </c>
      <c r="O23" s="40">
        <f>COUNTIF(Vertices[Eigenvector Centrality], "&gt;= " &amp; N23) - COUNTIF(Vertices[Eigenvector Centrality], "&gt;=" &amp; N24)</f>
        <v>0</v>
      </c>
      <c r="P23" s="39">
        <f t="shared" si="7"/>
        <v>0</v>
      </c>
      <c r="Q23" s="40">
        <f>COUNTIF(Vertices[PageRank], "&gt;= " &amp; P23) - COUNTIF(Vertices[PageRank], "&gt;=" &amp; P24)</f>
        <v>0</v>
      </c>
      <c r="R23" s="39">
        <f t="shared" si="8"/>
        <v>0</v>
      </c>
      <c r="S23" s="44">
        <f>COUNTIF(Vertices[Clustering Coefficient], "&gt;= " &amp; R23) - COUNTIF(Vertices[Clustering Coefficient], "&gt;=" &amp; R24)</f>
        <v>0</v>
      </c>
      <c r="T23" s="39" t="e">
        <f t="shared" ca="1" si="9"/>
        <v>#REF!</v>
      </c>
      <c r="U23" s="40" t="e">
        <f t="shared" ca="1" si="0"/>
        <v>#REF!</v>
      </c>
    </row>
    <row r="24" spans="1:21">
      <c r="D24" s="32">
        <f t="shared" si="1"/>
        <v>0</v>
      </c>
      <c r="E24" s="3">
        <f>COUNTIF(Vertices[Degree], "&gt;= " &amp; D24) - COUNTIF(Vertices[Degree], "&gt;=" &amp; D25)</f>
        <v>0</v>
      </c>
      <c r="F24" s="37">
        <f t="shared" si="2"/>
        <v>0</v>
      </c>
      <c r="G24" s="38">
        <f>COUNTIF(Vertices[In-Degree], "&gt;= " &amp; F24) - COUNTIF(Vertices[In-Degree], "&gt;=" &amp; F25)</f>
        <v>0</v>
      </c>
      <c r="H24" s="37">
        <f t="shared" si="3"/>
        <v>0</v>
      </c>
      <c r="I24" s="38">
        <f>COUNTIF(Vertices[Out-Degree], "&gt;= " &amp; H24) - COUNTIF(Vertices[Out-Degree], "&gt;=" &amp; H25)</f>
        <v>0</v>
      </c>
      <c r="J24" s="37">
        <f t="shared" si="4"/>
        <v>0</v>
      </c>
      <c r="K24" s="38">
        <f>COUNTIF(Vertices[Betweenness Centrality], "&gt;= " &amp; J24) - COUNTIF(Vertices[Betweenness Centrality], "&gt;=" &amp; J25)</f>
        <v>0</v>
      </c>
      <c r="L24" s="37">
        <f t="shared" si="5"/>
        <v>0</v>
      </c>
      <c r="M24" s="38">
        <f>COUNTIF(Vertices[Closeness Centrality], "&gt;= " &amp; L24) - COUNTIF(Vertices[Closeness Centrality], "&gt;=" &amp; L25)</f>
        <v>0</v>
      </c>
      <c r="N24" s="37">
        <f t="shared" si="6"/>
        <v>0</v>
      </c>
      <c r="O24" s="38">
        <f>COUNTIF(Vertices[Eigenvector Centrality], "&gt;= " &amp; N24) - COUNTIF(Vertices[Eigenvector Centrality], "&gt;=" &amp; N25)</f>
        <v>0</v>
      </c>
      <c r="P24" s="37">
        <f t="shared" si="7"/>
        <v>0</v>
      </c>
      <c r="Q24" s="38">
        <f>COUNTIF(Vertices[PageRank], "&gt;= " &amp; P24) - COUNTIF(Vertices[PageRank], "&gt;=" &amp; P25)</f>
        <v>0</v>
      </c>
      <c r="R24" s="37">
        <f t="shared" si="8"/>
        <v>0</v>
      </c>
      <c r="S24" s="43">
        <f>COUNTIF(Vertices[Clustering Coefficient], "&gt;= " &amp; R24) - COUNTIF(Vertices[Clustering Coefficient], "&gt;=" &amp; R25)</f>
        <v>0</v>
      </c>
      <c r="T24" s="37" t="e">
        <f t="shared" ca="1" si="9"/>
        <v>#REF!</v>
      </c>
      <c r="U24" s="38" t="e">
        <f t="shared" ca="1" si="0"/>
        <v>#REF!</v>
      </c>
    </row>
    <row r="25" spans="1:21">
      <c r="D25" s="32">
        <f t="shared" si="1"/>
        <v>0</v>
      </c>
      <c r="E25" s="3">
        <f>COUNTIF(Vertices[Degree], "&gt;= " &amp; D25) - COUNTIF(Vertices[Degree], "&gt;=" &amp; D26)</f>
        <v>0</v>
      </c>
      <c r="F25" s="39">
        <f t="shared" si="2"/>
        <v>0</v>
      </c>
      <c r="G25" s="40">
        <f>COUNTIF(Vertices[In-Degree], "&gt;= " &amp; F25) - COUNTIF(Vertices[In-Degree], "&gt;=" &amp; F26)</f>
        <v>0</v>
      </c>
      <c r="H25" s="39">
        <f t="shared" si="3"/>
        <v>0</v>
      </c>
      <c r="I25" s="40">
        <f>COUNTIF(Vertices[Out-Degree], "&gt;= " &amp; H25) - COUNTIF(Vertices[Out-Degree], "&gt;=" &amp; H26)</f>
        <v>0</v>
      </c>
      <c r="J25" s="39">
        <f t="shared" si="4"/>
        <v>0</v>
      </c>
      <c r="K25" s="40">
        <f>COUNTIF(Vertices[Betweenness Centrality], "&gt;= " &amp; J25) - COUNTIF(Vertices[Betweenness Centrality], "&gt;=" &amp; J26)</f>
        <v>0</v>
      </c>
      <c r="L25" s="39">
        <f t="shared" si="5"/>
        <v>0</v>
      </c>
      <c r="M25" s="40">
        <f>COUNTIF(Vertices[Closeness Centrality], "&gt;= " &amp; L25) - COUNTIF(Vertices[Closeness Centrality], "&gt;=" &amp; L26)</f>
        <v>0</v>
      </c>
      <c r="N25" s="39">
        <f t="shared" si="6"/>
        <v>0</v>
      </c>
      <c r="O25" s="40">
        <f>COUNTIF(Vertices[Eigenvector Centrality], "&gt;= " &amp; N25) - COUNTIF(Vertices[Eigenvector Centrality], "&gt;=" &amp; N26)</f>
        <v>0</v>
      </c>
      <c r="P25" s="39">
        <f t="shared" si="7"/>
        <v>0</v>
      </c>
      <c r="Q25" s="40">
        <f>COUNTIF(Vertices[PageRank], "&gt;= " &amp; P25) - COUNTIF(Vertices[PageRank], "&gt;=" &amp; P26)</f>
        <v>0</v>
      </c>
      <c r="R25" s="39">
        <f t="shared" si="8"/>
        <v>0</v>
      </c>
      <c r="S25" s="44">
        <f>COUNTIF(Vertices[Clustering Coefficient], "&gt;= " &amp; R25) - COUNTIF(Vertices[Clustering Coefficient], "&gt;=" &amp; R26)</f>
        <v>0</v>
      </c>
      <c r="T25" s="39" t="e">
        <f t="shared" ca="1" si="9"/>
        <v>#REF!</v>
      </c>
      <c r="U25" s="40" t="e">
        <f t="shared" ca="1" si="0"/>
        <v>#REF!</v>
      </c>
    </row>
    <row r="26" spans="1:21">
      <c r="D26" s="32">
        <f t="shared" si="1"/>
        <v>0</v>
      </c>
      <c r="E26" s="3">
        <f>COUNTIF(Vertices[Degree], "&gt;= " &amp; D26) - COUNTIF(Vertices[Degree], "&gt;=" &amp; D27)</f>
        <v>0</v>
      </c>
      <c r="F26" s="37">
        <f t="shared" si="2"/>
        <v>0</v>
      </c>
      <c r="G26" s="38">
        <f>COUNTIF(Vertices[In-Degree], "&gt;= " &amp; F26) - COUNTIF(Vertices[In-Degree], "&gt;=" &amp; F27)</f>
        <v>0</v>
      </c>
      <c r="H26" s="37">
        <f t="shared" si="3"/>
        <v>0</v>
      </c>
      <c r="I26" s="38">
        <f>COUNTIF(Vertices[Out-Degree], "&gt;= " &amp; H26) - COUNTIF(Vertices[Out-Degree], "&gt;=" &amp; H27)</f>
        <v>0</v>
      </c>
      <c r="J26" s="37">
        <f t="shared" si="4"/>
        <v>0</v>
      </c>
      <c r="K26" s="38">
        <f>COUNTIF(Vertices[Betweenness Centrality], "&gt;= " &amp; J26) - COUNTIF(Vertices[Betweenness Centrality], "&gt;=" &amp; J27)</f>
        <v>0</v>
      </c>
      <c r="L26" s="37">
        <f t="shared" si="5"/>
        <v>0</v>
      </c>
      <c r="M26" s="38">
        <f>COUNTIF(Vertices[Closeness Centrality], "&gt;= " &amp; L26) - COUNTIF(Vertices[Closeness Centrality], "&gt;=" &amp; L27)</f>
        <v>0</v>
      </c>
      <c r="N26" s="37">
        <f t="shared" si="6"/>
        <v>0</v>
      </c>
      <c r="O26" s="38">
        <f>COUNTIF(Vertices[Eigenvector Centrality], "&gt;= " &amp; N26) - COUNTIF(Vertices[Eigenvector Centrality], "&gt;=" &amp; N27)</f>
        <v>0</v>
      </c>
      <c r="P26" s="37">
        <f t="shared" si="7"/>
        <v>0</v>
      </c>
      <c r="Q26" s="38">
        <f>COUNTIF(Vertices[PageRank], "&gt;= " &amp; P26) - COUNTIF(Vertices[PageRank], "&gt;=" &amp; P27)</f>
        <v>0</v>
      </c>
      <c r="R26" s="37">
        <f t="shared" si="8"/>
        <v>0</v>
      </c>
      <c r="S26" s="43">
        <f>COUNTIF(Vertices[Clustering Coefficient], "&gt;= " &amp; R26) - COUNTIF(Vertices[Clustering Coefficient], "&gt;=" &amp; R27)</f>
        <v>0</v>
      </c>
      <c r="T26" s="37" t="e">
        <f t="shared" ca="1" si="9"/>
        <v>#REF!</v>
      </c>
      <c r="U26" s="38" t="e">
        <f t="shared" ca="1" si="0"/>
        <v>#REF!</v>
      </c>
    </row>
    <row r="27" spans="1:21">
      <c r="D27" s="32">
        <f t="shared" si="1"/>
        <v>0</v>
      </c>
      <c r="E27" s="3">
        <f>COUNTIF(Vertices[Degree], "&gt;= " &amp; D27) - COUNTIF(Vertices[Degree], "&gt;=" &amp; D28)</f>
        <v>0</v>
      </c>
      <c r="F27" s="39">
        <f t="shared" si="2"/>
        <v>0</v>
      </c>
      <c r="G27" s="40">
        <f>COUNTIF(Vertices[In-Degree], "&gt;= " &amp; F27) - COUNTIF(Vertices[In-Degree], "&gt;=" &amp; F28)</f>
        <v>0</v>
      </c>
      <c r="H27" s="39">
        <f t="shared" si="3"/>
        <v>0</v>
      </c>
      <c r="I27" s="40">
        <f>COUNTIF(Vertices[Out-Degree], "&gt;= " &amp; H27) - COUNTIF(Vertices[Out-Degree], "&gt;=" &amp; H28)</f>
        <v>0</v>
      </c>
      <c r="J27" s="39">
        <f t="shared" si="4"/>
        <v>0</v>
      </c>
      <c r="K27" s="40">
        <f>COUNTIF(Vertices[Betweenness Centrality], "&gt;= " &amp; J27) - COUNTIF(Vertices[Betweenness Centrality], "&gt;=" &amp; J28)</f>
        <v>0</v>
      </c>
      <c r="L27" s="39">
        <f t="shared" si="5"/>
        <v>0</v>
      </c>
      <c r="M27" s="40">
        <f>COUNTIF(Vertices[Closeness Centrality], "&gt;= " &amp; L27) - COUNTIF(Vertices[Closeness Centrality], "&gt;=" &amp; L28)</f>
        <v>0</v>
      </c>
      <c r="N27" s="39">
        <f t="shared" si="6"/>
        <v>0</v>
      </c>
      <c r="O27" s="40">
        <f>COUNTIF(Vertices[Eigenvector Centrality], "&gt;= " &amp; N27) - COUNTIF(Vertices[Eigenvector Centrality], "&gt;=" &amp; N28)</f>
        <v>0</v>
      </c>
      <c r="P27" s="39">
        <f t="shared" si="7"/>
        <v>0</v>
      </c>
      <c r="Q27" s="40">
        <f>COUNTIF(Vertices[PageRank], "&gt;= " &amp; P27) - COUNTIF(Vertices[PageRank], "&gt;=" &amp; P28)</f>
        <v>0</v>
      </c>
      <c r="R27" s="39">
        <f t="shared" si="8"/>
        <v>0</v>
      </c>
      <c r="S27" s="44">
        <f>COUNTIF(Vertices[Clustering Coefficient], "&gt;= " &amp; R27) - COUNTIF(Vertices[Clustering Coefficient], "&gt;=" &amp; R28)</f>
        <v>0</v>
      </c>
      <c r="T27" s="39" t="e">
        <f t="shared" ca="1" si="9"/>
        <v>#REF!</v>
      </c>
      <c r="U27" s="40" t="e">
        <f t="shared" ca="1" si="0"/>
        <v>#REF!</v>
      </c>
    </row>
    <row r="28" spans="1:21">
      <c r="D28" s="32">
        <f t="shared" si="1"/>
        <v>0</v>
      </c>
      <c r="E28" s="3">
        <f>COUNTIF(Vertices[Degree], "&gt;= " &amp; D28) - COUNTIF(Vertices[Degree], "&gt;=" &amp; D29)</f>
        <v>0</v>
      </c>
      <c r="F28" s="37">
        <f t="shared" si="2"/>
        <v>0</v>
      </c>
      <c r="G28" s="38">
        <f>COUNTIF(Vertices[In-Degree], "&gt;= " &amp; F28) - COUNTIF(Vertices[In-Degree], "&gt;=" &amp; F29)</f>
        <v>0</v>
      </c>
      <c r="H28" s="37">
        <f t="shared" si="3"/>
        <v>0</v>
      </c>
      <c r="I28" s="38">
        <f>COUNTIF(Vertices[Out-Degree], "&gt;= " &amp; H28) - COUNTIF(Vertices[Out-Degree], "&gt;=" &amp; H29)</f>
        <v>0</v>
      </c>
      <c r="J28" s="37">
        <f t="shared" si="4"/>
        <v>0</v>
      </c>
      <c r="K28" s="38">
        <f>COUNTIF(Vertices[Betweenness Centrality], "&gt;= " &amp; J28) - COUNTIF(Vertices[Betweenness Centrality], "&gt;=" &amp; J29)</f>
        <v>0</v>
      </c>
      <c r="L28" s="37">
        <f t="shared" si="5"/>
        <v>0</v>
      </c>
      <c r="M28" s="38">
        <f>COUNTIF(Vertices[Closeness Centrality], "&gt;= " &amp; L28) - COUNTIF(Vertices[Closeness Centrality], "&gt;=" &amp; L29)</f>
        <v>0</v>
      </c>
      <c r="N28" s="37">
        <f t="shared" si="6"/>
        <v>0</v>
      </c>
      <c r="O28" s="38">
        <f>COUNTIF(Vertices[Eigenvector Centrality], "&gt;= " &amp; N28) - COUNTIF(Vertices[Eigenvector Centrality], "&gt;=" &amp; N29)</f>
        <v>0</v>
      </c>
      <c r="P28" s="37">
        <f t="shared" si="7"/>
        <v>0</v>
      </c>
      <c r="Q28" s="38">
        <f>COUNTIF(Vertices[PageRank], "&gt;= " &amp; P28) - COUNTIF(Vertices[PageRank], "&gt;=" &amp; P29)</f>
        <v>0</v>
      </c>
      <c r="R28" s="37">
        <f t="shared" si="8"/>
        <v>0</v>
      </c>
      <c r="S28" s="43">
        <f>COUNTIF(Vertices[Clustering Coefficient], "&gt;= " &amp; R28) - COUNTIF(Vertices[Clustering Coefficient], "&gt;=" &amp; R29)</f>
        <v>0</v>
      </c>
      <c r="T28" s="37" t="e">
        <f t="shared" ca="1" si="9"/>
        <v>#REF!</v>
      </c>
      <c r="U28" s="38" t="e">
        <f t="shared" ca="1" si="0"/>
        <v>#REF!</v>
      </c>
    </row>
    <row r="29" spans="1:21">
      <c r="A29" t="s">
        <v>159</v>
      </c>
      <c r="B29" t="s">
        <v>16</v>
      </c>
      <c r="D29" s="32">
        <f t="shared" si="1"/>
        <v>0</v>
      </c>
      <c r="E29" s="3">
        <f>COUNTIF(Vertices[Degree], "&gt;= " &amp; D29) - COUNTIF(Vertices[Degree], "&gt;=" &amp; D30)</f>
        <v>0</v>
      </c>
      <c r="F29" s="39">
        <f t="shared" si="2"/>
        <v>0</v>
      </c>
      <c r="G29" s="40">
        <f>COUNTIF(Vertices[In-Degree], "&gt;= " &amp; F29) - COUNTIF(Vertices[In-Degree], "&gt;=" &amp; F30)</f>
        <v>0</v>
      </c>
      <c r="H29" s="39">
        <f t="shared" si="3"/>
        <v>0</v>
      </c>
      <c r="I29" s="40">
        <f>COUNTIF(Vertices[Out-Degree], "&gt;= " &amp; H29) - COUNTIF(Vertices[Out-Degree], "&gt;=" &amp; H30)</f>
        <v>0</v>
      </c>
      <c r="J29" s="39">
        <f t="shared" si="4"/>
        <v>0</v>
      </c>
      <c r="K29" s="40">
        <f>COUNTIF(Vertices[Betweenness Centrality], "&gt;= " &amp; J29) - COUNTIF(Vertices[Betweenness Centrality], "&gt;=" &amp; J30)</f>
        <v>0</v>
      </c>
      <c r="L29" s="39">
        <f t="shared" si="5"/>
        <v>0</v>
      </c>
      <c r="M29" s="40">
        <f>COUNTIF(Vertices[Closeness Centrality], "&gt;= " &amp; L29) - COUNTIF(Vertices[Closeness Centrality], "&gt;=" &amp; L30)</f>
        <v>0</v>
      </c>
      <c r="N29" s="39">
        <f t="shared" si="6"/>
        <v>0</v>
      </c>
      <c r="O29" s="40">
        <f>COUNTIF(Vertices[Eigenvector Centrality], "&gt;= " &amp; N29) - COUNTIF(Vertices[Eigenvector Centrality], "&gt;=" &amp; N30)</f>
        <v>0</v>
      </c>
      <c r="P29" s="39">
        <f t="shared" si="7"/>
        <v>0</v>
      </c>
      <c r="Q29" s="40">
        <f>COUNTIF(Vertices[PageRank], "&gt;= " &amp; P29) - COUNTIF(Vertices[PageRank], "&gt;=" &amp; P30)</f>
        <v>0</v>
      </c>
      <c r="R29" s="39">
        <f t="shared" si="8"/>
        <v>0</v>
      </c>
      <c r="S29" s="44">
        <f>COUNTIF(Vertices[Clustering Coefficient], "&gt;= " &amp; R29) - COUNTIF(Vertices[Clustering Coefficient], "&gt;=" &amp; R30)</f>
        <v>0</v>
      </c>
      <c r="T29" s="39" t="e">
        <f t="shared" ca="1" si="9"/>
        <v>#REF!</v>
      </c>
      <c r="U29" s="40" t="e">
        <f t="shared" ca="1" si="0"/>
        <v>#REF!</v>
      </c>
    </row>
    <row r="30" spans="1:21">
      <c r="A30" s="33"/>
      <c r="B30" s="33"/>
      <c r="D30" s="32">
        <f t="shared" si="1"/>
        <v>0</v>
      </c>
      <c r="E30" s="3">
        <f>COUNTIF(Vertices[Degree], "&gt;= " &amp; D30) - COUNTIF(Vertices[Degree], "&gt;=" &amp; D31)</f>
        <v>0</v>
      </c>
      <c r="F30" s="37">
        <f t="shared" si="2"/>
        <v>0</v>
      </c>
      <c r="G30" s="38">
        <f>COUNTIF(Vertices[In-Degree], "&gt;= " &amp; F30) - COUNTIF(Vertices[In-Degree], "&gt;=" &amp; F31)</f>
        <v>0</v>
      </c>
      <c r="H30" s="37">
        <f t="shared" si="3"/>
        <v>0</v>
      </c>
      <c r="I30" s="38">
        <f>COUNTIF(Vertices[Out-Degree], "&gt;= " &amp; H30) - COUNTIF(Vertices[Out-Degree], "&gt;=" &amp; H31)</f>
        <v>0</v>
      </c>
      <c r="J30" s="37">
        <f t="shared" si="4"/>
        <v>0</v>
      </c>
      <c r="K30" s="38">
        <f>COUNTIF(Vertices[Betweenness Centrality], "&gt;= " &amp; J30) - COUNTIF(Vertices[Betweenness Centrality], "&gt;=" &amp; J31)</f>
        <v>0</v>
      </c>
      <c r="L30" s="37">
        <f t="shared" si="5"/>
        <v>0</v>
      </c>
      <c r="M30" s="38">
        <f>COUNTIF(Vertices[Closeness Centrality], "&gt;= " &amp; L30) - COUNTIF(Vertices[Closeness Centrality], "&gt;=" &amp; L31)</f>
        <v>0</v>
      </c>
      <c r="N30" s="37">
        <f t="shared" si="6"/>
        <v>0</v>
      </c>
      <c r="O30" s="38">
        <f>COUNTIF(Vertices[Eigenvector Centrality], "&gt;= " &amp; N30) - COUNTIF(Vertices[Eigenvector Centrality], "&gt;=" &amp; N31)</f>
        <v>0</v>
      </c>
      <c r="P30" s="37">
        <f t="shared" si="7"/>
        <v>0</v>
      </c>
      <c r="Q30" s="38">
        <f>COUNTIF(Vertices[PageRank], "&gt;= " &amp; P30) - COUNTIF(Vertices[PageRank], "&gt;=" &amp; P31)</f>
        <v>0</v>
      </c>
      <c r="R30" s="37">
        <f t="shared" si="8"/>
        <v>0</v>
      </c>
      <c r="S30" s="43">
        <f>COUNTIF(Vertices[Clustering Coefficient], "&gt;= " &amp; R30) - COUNTIF(Vertices[Clustering Coefficient], "&gt;=" &amp; R31)</f>
        <v>0</v>
      </c>
      <c r="T30" s="37" t="e">
        <f t="shared" ca="1" si="9"/>
        <v>#REF!</v>
      </c>
      <c r="U30" s="38" t="e">
        <f t="shared" ca="1" si="0"/>
        <v>#REF!</v>
      </c>
    </row>
    <row r="31" spans="1:21">
      <c r="D31" s="32">
        <f t="shared" si="1"/>
        <v>0</v>
      </c>
      <c r="E31" s="3">
        <f>COUNTIF(Vertices[Degree], "&gt;= " &amp; D31) - COUNTIF(Vertices[Degree], "&gt;=" &amp; D32)</f>
        <v>0</v>
      </c>
      <c r="F31" s="39">
        <f t="shared" si="2"/>
        <v>0</v>
      </c>
      <c r="G31" s="40">
        <f>COUNTIF(Vertices[In-Degree], "&gt;= " &amp; F31) - COUNTIF(Vertices[In-Degree], "&gt;=" &amp; F32)</f>
        <v>0</v>
      </c>
      <c r="H31" s="39">
        <f t="shared" si="3"/>
        <v>0</v>
      </c>
      <c r="I31" s="40">
        <f>COUNTIF(Vertices[Out-Degree], "&gt;= " &amp; H31) - COUNTIF(Vertices[Out-Degree], "&gt;=" &amp; H32)</f>
        <v>0</v>
      </c>
      <c r="J31" s="39">
        <f t="shared" si="4"/>
        <v>0</v>
      </c>
      <c r="K31" s="40">
        <f>COUNTIF(Vertices[Betweenness Centrality], "&gt;= " &amp; J31) - COUNTIF(Vertices[Betweenness Centrality], "&gt;=" &amp; J32)</f>
        <v>0</v>
      </c>
      <c r="L31" s="39">
        <f t="shared" si="5"/>
        <v>0</v>
      </c>
      <c r="M31" s="40">
        <f>COUNTIF(Vertices[Closeness Centrality], "&gt;= " &amp; L31) - COUNTIF(Vertices[Closeness Centrality], "&gt;=" &amp; L32)</f>
        <v>0</v>
      </c>
      <c r="N31" s="39">
        <f t="shared" si="6"/>
        <v>0</v>
      </c>
      <c r="O31" s="40">
        <f>COUNTIF(Vertices[Eigenvector Centrality], "&gt;= " &amp; N31) - COUNTIF(Vertices[Eigenvector Centrality], "&gt;=" &amp; N32)</f>
        <v>0</v>
      </c>
      <c r="P31" s="39">
        <f t="shared" si="7"/>
        <v>0</v>
      </c>
      <c r="Q31" s="40">
        <f>COUNTIF(Vertices[PageRank], "&gt;= " &amp; P31) - COUNTIF(Vertices[PageRank], "&gt;=" &amp; P32)</f>
        <v>0</v>
      </c>
      <c r="R31" s="39">
        <f t="shared" si="8"/>
        <v>0</v>
      </c>
      <c r="S31" s="44">
        <f>COUNTIF(Vertices[Clustering Coefficient], "&gt;= " &amp; R31) - COUNTIF(Vertices[Clustering Coefficient], "&gt;=" &amp; R32)</f>
        <v>0</v>
      </c>
      <c r="T31" s="39" t="e">
        <f t="shared" ca="1" si="9"/>
        <v>#REF!</v>
      </c>
      <c r="U31" s="40" t="e">
        <f t="shared" ca="1" si="0"/>
        <v>#REF!</v>
      </c>
    </row>
    <row r="32" spans="1:21">
      <c r="D32" s="32">
        <f t="shared" si="1"/>
        <v>0</v>
      </c>
      <c r="E32" s="3">
        <f>COUNTIF(Vertices[Degree], "&gt;= " &amp; D32) - COUNTIF(Vertices[Degree], "&gt;=" &amp; D33)</f>
        <v>0</v>
      </c>
      <c r="F32" s="37">
        <f t="shared" si="2"/>
        <v>0</v>
      </c>
      <c r="G32" s="38">
        <f>COUNTIF(Vertices[In-Degree], "&gt;= " &amp; F32) - COUNTIF(Vertices[In-Degree], "&gt;=" &amp; F33)</f>
        <v>0</v>
      </c>
      <c r="H32" s="37">
        <f t="shared" si="3"/>
        <v>0</v>
      </c>
      <c r="I32" s="38">
        <f>COUNTIF(Vertices[Out-Degree], "&gt;= " &amp; H32) - COUNTIF(Vertices[Out-Degree], "&gt;=" &amp; H33)</f>
        <v>0</v>
      </c>
      <c r="J32" s="37">
        <f t="shared" si="4"/>
        <v>0</v>
      </c>
      <c r="K32" s="38">
        <f>COUNTIF(Vertices[Betweenness Centrality], "&gt;= " &amp; J32) - COUNTIF(Vertices[Betweenness Centrality], "&gt;=" &amp; J33)</f>
        <v>0</v>
      </c>
      <c r="L32" s="37">
        <f t="shared" si="5"/>
        <v>0</v>
      </c>
      <c r="M32" s="38">
        <f>COUNTIF(Vertices[Closeness Centrality], "&gt;= " &amp; L32) - COUNTIF(Vertices[Closeness Centrality], "&gt;=" &amp; L33)</f>
        <v>0</v>
      </c>
      <c r="N32" s="37">
        <f t="shared" si="6"/>
        <v>0</v>
      </c>
      <c r="O32" s="38">
        <f>COUNTIF(Vertices[Eigenvector Centrality], "&gt;= " &amp; N32) - COUNTIF(Vertices[Eigenvector Centrality], "&gt;=" &amp; N33)</f>
        <v>0</v>
      </c>
      <c r="P32" s="37">
        <f t="shared" si="7"/>
        <v>0</v>
      </c>
      <c r="Q32" s="38">
        <f>COUNTIF(Vertices[PageRank], "&gt;= " &amp; P32) - COUNTIF(Vertices[PageRank], "&gt;=" &amp; P33)</f>
        <v>0</v>
      </c>
      <c r="R32" s="37">
        <f t="shared" si="8"/>
        <v>0</v>
      </c>
      <c r="S32" s="43">
        <f>COUNTIF(Vertices[Clustering Coefficient], "&gt;= " &amp; R32) - COUNTIF(Vertices[Clustering Coefficient], "&gt;=" &amp; R33)</f>
        <v>0</v>
      </c>
      <c r="T32" s="37" t="e">
        <f t="shared" ca="1" si="9"/>
        <v>#REF!</v>
      </c>
      <c r="U32" s="38" t="e">
        <f t="shared" ca="1" si="0"/>
        <v>#REF!</v>
      </c>
    </row>
    <row r="33" spans="1:21">
      <c r="D33" s="32">
        <f t="shared" si="1"/>
        <v>0</v>
      </c>
      <c r="E33" s="3">
        <f>COUNTIF(Vertices[Degree], "&gt;= " &amp; D33) - COUNTIF(Vertices[Degree], "&gt;=" &amp; D34)</f>
        <v>0</v>
      </c>
      <c r="F33" s="39">
        <f t="shared" si="2"/>
        <v>0</v>
      </c>
      <c r="G33" s="40">
        <f>COUNTIF(Vertices[In-Degree], "&gt;= " &amp; F33) - COUNTIF(Vertices[In-Degree], "&gt;=" &amp; F34)</f>
        <v>0</v>
      </c>
      <c r="H33" s="39">
        <f t="shared" si="3"/>
        <v>0</v>
      </c>
      <c r="I33" s="40">
        <f>COUNTIF(Vertices[Out-Degree], "&gt;= " &amp; H33) - COUNTIF(Vertices[Out-Degree], "&gt;=" &amp; H34)</f>
        <v>0</v>
      </c>
      <c r="J33" s="39">
        <f t="shared" si="4"/>
        <v>0</v>
      </c>
      <c r="K33" s="40">
        <f>COUNTIF(Vertices[Betweenness Centrality], "&gt;= " &amp; J33) - COUNTIF(Vertices[Betweenness Centrality], "&gt;=" &amp; J34)</f>
        <v>0</v>
      </c>
      <c r="L33" s="39">
        <f t="shared" si="5"/>
        <v>0</v>
      </c>
      <c r="M33" s="40">
        <f>COUNTIF(Vertices[Closeness Centrality], "&gt;= " &amp; L33) - COUNTIF(Vertices[Closeness Centrality], "&gt;=" &amp; L34)</f>
        <v>0</v>
      </c>
      <c r="N33" s="39">
        <f t="shared" si="6"/>
        <v>0</v>
      </c>
      <c r="O33" s="40">
        <f>COUNTIF(Vertices[Eigenvector Centrality], "&gt;= " &amp; N33) - COUNTIF(Vertices[Eigenvector Centrality], "&gt;=" &amp; N34)</f>
        <v>0</v>
      </c>
      <c r="P33" s="39">
        <f t="shared" si="7"/>
        <v>0</v>
      </c>
      <c r="Q33" s="40">
        <f>COUNTIF(Vertices[PageRank], "&gt;= " &amp; P33) - COUNTIF(Vertices[PageRank], "&gt;=" &amp; P34)</f>
        <v>0</v>
      </c>
      <c r="R33" s="39">
        <f t="shared" si="8"/>
        <v>0</v>
      </c>
      <c r="S33" s="44">
        <f>COUNTIF(Vertices[Clustering Coefficient], "&gt;= " &amp; R33) - COUNTIF(Vertices[Clustering Coefficient], "&gt;=" &amp; R34)</f>
        <v>0</v>
      </c>
      <c r="T33" s="39" t="e">
        <f t="shared" ca="1" si="9"/>
        <v>#REF!</v>
      </c>
      <c r="U33" s="40" t="e">
        <f t="shared" ca="1" si="0"/>
        <v>#REF!</v>
      </c>
    </row>
    <row r="34" spans="1:21">
      <c r="D34" s="32">
        <f t="shared" si="1"/>
        <v>0</v>
      </c>
      <c r="E34" s="3">
        <f>COUNTIF(Vertices[Degree], "&gt;= " &amp; D34) - COUNTIF(Vertices[Degree], "&gt;=" &amp; D35)</f>
        <v>0</v>
      </c>
      <c r="F34" s="37">
        <f t="shared" si="2"/>
        <v>0</v>
      </c>
      <c r="G34" s="38">
        <f>COUNTIF(Vertices[In-Degree], "&gt;= " &amp; F34) - COUNTIF(Vertices[In-Degree], "&gt;=" &amp; F35)</f>
        <v>0</v>
      </c>
      <c r="H34" s="37">
        <f t="shared" si="3"/>
        <v>0</v>
      </c>
      <c r="I34" s="38">
        <f>COUNTIF(Vertices[Out-Degree], "&gt;= " &amp; H34) - COUNTIF(Vertices[Out-Degree], "&gt;=" &amp; H35)</f>
        <v>0</v>
      </c>
      <c r="J34" s="37">
        <f t="shared" si="4"/>
        <v>0</v>
      </c>
      <c r="K34" s="38">
        <f>COUNTIF(Vertices[Betweenness Centrality], "&gt;= " &amp; J34) - COUNTIF(Vertices[Betweenness Centrality], "&gt;=" &amp; J35)</f>
        <v>0</v>
      </c>
      <c r="L34" s="37">
        <f t="shared" si="5"/>
        <v>0</v>
      </c>
      <c r="M34" s="38">
        <f>COUNTIF(Vertices[Closeness Centrality], "&gt;= " &amp; L34) - COUNTIF(Vertices[Closeness Centrality], "&gt;=" &amp; L35)</f>
        <v>0</v>
      </c>
      <c r="N34" s="37">
        <f t="shared" si="6"/>
        <v>0</v>
      </c>
      <c r="O34" s="38">
        <f>COUNTIF(Vertices[Eigenvector Centrality], "&gt;= " &amp; N34) - COUNTIF(Vertices[Eigenvector Centrality], "&gt;=" &amp; N35)</f>
        <v>0</v>
      </c>
      <c r="P34" s="37">
        <f t="shared" si="7"/>
        <v>0</v>
      </c>
      <c r="Q34" s="38">
        <f>COUNTIF(Vertices[PageRank], "&gt;= " &amp; P34) - COUNTIF(Vertices[PageRank], "&gt;=" &amp; P35)</f>
        <v>0</v>
      </c>
      <c r="R34" s="37">
        <f t="shared" si="8"/>
        <v>0</v>
      </c>
      <c r="S34" s="43">
        <f>COUNTIF(Vertices[Clustering Coefficient], "&gt;= " &amp; R34) - COUNTIF(Vertices[Clustering Coefficient], "&gt;=" &amp; R35)</f>
        <v>0</v>
      </c>
      <c r="T34" s="37" t="e">
        <f t="shared" ca="1" si="9"/>
        <v>#REF!</v>
      </c>
      <c r="U34" s="38" t="e">
        <f t="shared" ca="1" si="0"/>
        <v>#REF!</v>
      </c>
    </row>
    <row r="35" spans="1:21">
      <c r="D35" s="32">
        <f t="shared" si="1"/>
        <v>0</v>
      </c>
      <c r="E35" s="3">
        <f>COUNTIF(Vertices[Degree], "&gt;= " &amp; D35) - COUNTIF(Vertices[Degree], "&gt;=" &amp; D36)</f>
        <v>0</v>
      </c>
      <c r="F35" s="39">
        <f t="shared" si="2"/>
        <v>0</v>
      </c>
      <c r="G35" s="40">
        <f>COUNTIF(Vertices[In-Degree], "&gt;= " &amp; F35) - COUNTIF(Vertices[In-Degree], "&gt;=" &amp; F36)</f>
        <v>0</v>
      </c>
      <c r="H35" s="39">
        <f t="shared" si="3"/>
        <v>0</v>
      </c>
      <c r="I35" s="40">
        <f>COUNTIF(Vertices[Out-Degree], "&gt;= " &amp; H35) - COUNTIF(Vertices[Out-Degree], "&gt;=" &amp; H36)</f>
        <v>0</v>
      </c>
      <c r="J35" s="39">
        <f t="shared" si="4"/>
        <v>0</v>
      </c>
      <c r="K35" s="40">
        <f>COUNTIF(Vertices[Betweenness Centrality], "&gt;= " &amp; J35) - COUNTIF(Vertices[Betweenness Centrality], "&gt;=" &amp; J36)</f>
        <v>0</v>
      </c>
      <c r="L35" s="39">
        <f t="shared" si="5"/>
        <v>0</v>
      </c>
      <c r="M35" s="40">
        <f>COUNTIF(Vertices[Closeness Centrality], "&gt;= " &amp; L35) - COUNTIF(Vertices[Closeness Centrality], "&gt;=" &amp; L36)</f>
        <v>0</v>
      </c>
      <c r="N35" s="39">
        <f t="shared" si="6"/>
        <v>0</v>
      </c>
      <c r="O35" s="40">
        <f>COUNTIF(Vertices[Eigenvector Centrality], "&gt;= " &amp; N35) - COUNTIF(Vertices[Eigenvector Centrality], "&gt;=" &amp; N36)</f>
        <v>0</v>
      </c>
      <c r="P35" s="39">
        <f t="shared" si="7"/>
        <v>0</v>
      </c>
      <c r="Q35" s="40">
        <f>COUNTIF(Vertices[PageRank], "&gt;= " &amp; P35) - COUNTIF(Vertices[PageRank], "&gt;=" &amp; P36)</f>
        <v>0</v>
      </c>
      <c r="R35" s="39">
        <f t="shared" si="8"/>
        <v>0</v>
      </c>
      <c r="S35" s="44">
        <f>COUNTIF(Vertices[Clustering Coefficient], "&gt;= " &amp; R35) - COUNTIF(Vertices[Clustering Coefficient], "&gt;=" &amp; R36)</f>
        <v>0</v>
      </c>
      <c r="T35" s="39" t="e">
        <f t="shared" ca="1" si="9"/>
        <v>#REF!</v>
      </c>
      <c r="U35" s="40" t="e">
        <f t="shared" ca="1" si="0"/>
        <v>#REF!</v>
      </c>
    </row>
    <row r="36" spans="1:21">
      <c r="D36" s="32">
        <f t="shared" si="1"/>
        <v>0</v>
      </c>
      <c r="E36" s="3">
        <f>COUNTIF(Vertices[Degree], "&gt;= " &amp; D36) - COUNTIF(Vertices[Degree], "&gt;=" &amp; D37)</f>
        <v>0</v>
      </c>
      <c r="F36" s="37">
        <f t="shared" si="2"/>
        <v>0</v>
      </c>
      <c r="G36" s="38">
        <f>COUNTIF(Vertices[In-Degree], "&gt;= " &amp; F36) - COUNTIF(Vertices[In-Degree], "&gt;=" &amp; F37)</f>
        <v>0</v>
      </c>
      <c r="H36" s="37">
        <f t="shared" si="3"/>
        <v>0</v>
      </c>
      <c r="I36" s="38">
        <f>COUNTIF(Vertices[Out-Degree], "&gt;= " &amp; H36) - COUNTIF(Vertices[Out-Degree], "&gt;=" &amp; H37)</f>
        <v>0</v>
      </c>
      <c r="J36" s="37">
        <f t="shared" si="4"/>
        <v>0</v>
      </c>
      <c r="K36" s="38">
        <f>COUNTIF(Vertices[Betweenness Centrality], "&gt;= " &amp; J36) - COUNTIF(Vertices[Betweenness Centrality], "&gt;=" &amp; J37)</f>
        <v>0</v>
      </c>
      <c r="L36" s="37">
        <f t="shared" si="5"/>
        <v>0</v>
      </c>
      <c r="M36" s="38">
        <f>COUNTIF(Vertices[Closeness Centrality], "&gt;= " &amp; L36) - COUNTIF(Vertices[Closeness Centrality], "&gt;=" &amp; L37)</f>
        <v>0</v>
      </c>
      <c r="N36" s="37">
        <f t="shared" si="6"/>
        <v>0</v>
      </c>
      <c r="O36" s="38">
        <f>COUNTIF(Vertices[Eigenvector Centrality], "&gt;= " &amp; N36) - COUNTIF(Vertices[Eigenvector Centrality], "&gt;=" &amp; N37)</f>
        <v>0</v>
      </c>
      <c r="P36" s="37">
        <f t="shared" si="7"/>
        <v>0</v>
      </c>
      <c r="Q36" s="38">
        <f>COUNTIF(Vertices[PageRank], "&gt;= " &amp; P36) - COUNTIF(Vertices[PageRank], "&gt;=" &amp; P37)</f>
        <v>0</v>
      </c>
      <c r="R36" s="37">
        <f t="shared" si="8"/>
        <v>0</v>
      </c>
      <c r="S36" s="43">
        <f>COUNTIF(Vertices[Clustering Coefficient], "&gt;= " &amp; R36) - COUNTIF(Vertices[Clustering Coefficient], "&gt;=" &amp; R37)</f>
        <v>0</v>
      </c>
      <c r="T36" s="37" t="e">
        <f t="shared" ca="1" si="9"/>
        <v>#REF!</v>
      </c>
      <c r="U36" s="38" t="e">
        <f t="shared" ca="1" si="0"/>
        <v>#REF!</v>
      </c>
    </row>
    <row r="37" spans="1:21">
      <c r="D37" s="32">
        <f t="shared" si="1"/>
        <v>0</v>
      </c>
      <c r="E37" s="3">
        <f>COUNTIF(Vertices[Degree], "&gt;= " &amp; D37) - COUNTIF(Vertices[Degree], "&gt;=" &amp; D38)</f>
        <v>0</v>
      </c>
      <c r="F37" s="39">
        <f t="shared" si="2"/>
        <v>0</v>
      </c>
      <c r="G37" s="40">
        <f>COUNTIF(Vertices[In-Degree], "&gt;= " &amp; F37) - COUNTIF(Vertices[In-Degree], "&gt;=" &amp; F38)</f>
        <v>0</v>
      </c>
      <c r="H37" s="39">
        <f t="shared" si="3"/>
        <v>0</v>
      </c>
      <c r="I37" s="40">
        <f>COUNTIF(Vertices[Out-Degree], "&gt;= " &amp; H37) - COUNTIF(Vertices[Out-Degree], "&gt;=" &amp; H38)</f>
        <v>0</v>
      </c>
      <c r="J37" s="39">
        <f t="shared" si="4"/>
        <v>0</v>
      </c>
      <c r="K37" s="40">
        <f>COUNTIF(Vertices[Betweenness Centrality], "&gt;= " &amp; J37) - COUNTIF(Vertices[Betweenness Centrality], "&gt;=" &amp; J38)</f>
        <v>0</v>
      </c>
      <c r="L37" s="39">
        <f t="shared" si="5"/>
        <v>0</v>
      </c>
      <c r="M37" s="40">
        <f>COUNTIF(Vertices[Closeness Centrality], "&gt;= " &amp; L37) - COUNTIF(Vertices[Closeness Centrality], "&gt;=" &amp; L38)</f>
        <v>0</v>
      </c>
      <c r="N37" s="39">
        <f t="shared" si="6"/>
        <v>0</v>
      </c>
      <c r="O37" s="40">
        <f>COUNTIF(Vertices[Eigenvector Centrality], "&gt;= " &amp; N37) - COUNTIF(Vertices[Eigenvector Centrality], "&gt;=" &amp; N38)</f>
        <v>0</v>
      </c>
      <c r="P37" s="39">
        <f t="shared" si="7"/>
        <v>0</v>
      </c>
      <c r="Q37" s="40">
        <f>COUNTIF(Vertices[PageRank], "&gt;= " &amp; P37) - COUNTIF(Vertices[PageRank], "&gt;=" &amp; P38)</f>
        <v>0</v>
      </c>
      <c r="R37" s="39">
        <f t="shared" si="8"/>
        <v>0</v>
      </c>
      <c r="S37" s="44">
        <f>COUNTIF(Vertices[Clustering Coefficient], "&gt;= " &amp; R37) - COUNTIF(Vertices[Clustering Coefficient], "&gt;=" &amp; R38)</f>
        <v>0</v>
      </c>
      <c r="T37" s="39" t="e">
        <f t="shared" ca="1" si="9"/>
        <v>#REF!</v>
      </c>
      <c r="U37" s="40" t="e">
        <f t="shared" ca="1" si="0"/>
        <v>#REF!</v>
      </c>
    </row>
    <row r="38" spans="1:21">
      <c r="D38" s="32">
        <f t="shared" si="1"/>
        <v>0</v>
      </c>
      <c r="E38" s="3">
        <f>COUNTIF(Vertices[Degree], "&gt;= " &amp; D38) - COUNTIF(Vertices[Degree], "&gt;=" &amp; D39)</f>
        <v>0</v>
      </c>
      <c r="F38" s="37">
        <f t="shared" si="2"/>
        <v>0</v>
      </c>
      <c r="G38" s="38">
        <f>COUNTIF(Vertices[In-Degree], "&gt;= " &amp; F38) - COUNTIF(Vertices[In-Degree], "&gt;=" &amp; F39)</f>
        <v>0</v>
      </c>
      <c r="H38" s="37">
        <f t="shared" si="3"/>
        <v>0</v>
      </c>
      <c r="I38" s="38">
        <f>COUNTIF(Vertices[Out-Degree], "&gt;= " &amp; H38) - COUNTIF(Vertices[Out-Degree], "&gt;=" &amp; H39)</f>
        <v>0</v>
      </c>
      <c r="J38" s="37">
        <f t="shared" si="4"/>
        <v>0</v>
      </c>
      <c r="K38" s="38">
        <f>COUNTIF(Vertices[Betweenness Centrality], "&gt;= " &amp; J38) - COUNTIF(Vertices[Betweenness Centrality], "&gt;=" &amp; J39)</f>
        <v>0</v>
      </c>
      <c r="L38" s="37">
        <f t="shared" si="5"/>
        <v>0</v>
      </c>
      <c r="M38" s="38">
        <f>COUNTIF(Vertices[Closeness Centrality], "&gt;= " &amp; L38) - COUNTIF(Vertices[Closeness Centrality], "&gt;=" &amp; L39)</f>
        <v>0</v>
      </c>
      <c r="N38" s="37">
        <f t="shared" si="6"/>
        <v>0</v>
      </c>
      <c r="O38" s="38">
        <f>COUNTIF(Vertices[Eigenvector Centrality], "&gt;= " &amp; N38) - COUNTIF(Vertices[Eigenvector Centrality], "&gt;=" &amp; N39)</f>
        <v>0</v>
      </c>
      <c r="P38" s="37">
        <f t="shared" si="7"/>
        <v>0</v>
      </c>
      <c r="Q38" s="38">
        <f>COUNTIF(Vertices[PageRank], "&gt;= " &amp; P38) - COUNTIF(Vertices[PageRank], "&gt;=" &amp; P39)</f>
        <v>0</v>
      </c>
      <c r="R38" s="37">
        <f t="shared" si="8"/>
        <v>0</v>
      </c>
      <c r="S38" s="43">
        <f>COUNTIF(Vertices[Clustering Coefficient], "&gt;= " &amp; R38) - COUNTIF(Vertices[Clustering Coefficient], "&gt;=" &amp; R39)</f>
        <v>0</v>
      </c>
      <c r="T38" s="37" t="e">
        <f t="shared" ca="1" si="9"/>
        <v>#REF!</v>
      </c>
      <c r="U38" s="38" t="e">
        <f t="shared" ca="1" si="0"/>
        <v>#REF!</v>
      </c>
    </row>
    <row r="39" spans="1:21">
      <c r="D39" s="32">
        <f t="shared" si="1"/>
        <v>0</v>
      </c>
      <c r="E39" s="3">
        <f>COUNTIF(Vertices[Degree], "&gt;= " &amp; D39) - COUNTIF(Vertices[Degree], "&gt;=" &amp; D40)</f>
        <v>0</v>
      </c>
      <c r="F39" s="39">
        <f t="shared" si="2"/>
        <v>0</v>
      </c>
      <c r="G39" s="40">
        <f>COUNTIF(Vertices[In-Degree], "&gt;= " &amp; F39) - COUNTIF(Vertices[In-Degree], "&gt;=" &amp; F40)</f>
        <v>0</v>
      </c>
      <c r="H39" s="39">
        <f t="shared" si="3"/>
        <v>0</v>
      </c>
      <c r="I39" s="40">
        <f>COUNTIF(Vertices[Out-Degree], "&gt;= " &amp; H39) - COUNTIF(Vertices[Out-Degree], "&gt;=" &amp; H40)</f>
        <v>0</v>
      </c>
      <c r="J39" s="39">
        <f t="shared" si="4"/>
        <v>0</v>
      </c>
      <c r="K39" s="40">
        <f>COUNTIF(Vertices[Betweenness Centrality], "&gt;= " &amp; J39) - COUNTIF(Vertices[Betweenness Centrality], "&gt;=" &amp; J40)</f>
        <v>0</v>
      </c>
      <c r="L39" s="39">
        <f t="shared" si="5"/>
        <v>0</v>
      </c>
      <c r="M39" s="40">
        <f>COUNTIF(Vertices[Closeness Centrality], "&gt;= " &amp; L39) - COUNTIF(Vertices[Closeness Centrality], "&gt;=" &amp; L40)</f>
        <v>0</v>
      </c>
      <c r="N39" s="39">
        <f t="shared" si="6"/>
        <v>0</v>
      </c>
      <c r="O39" s="40">
        <f>COUNTIF(Vertices[Eigenvector Centrality], "&gt;= " &amp; N39) - COUNTIF(Vertices[Eigenvector Centrality], "&gt;=" &amp; N40)</f>
        <v>0</v>
      </c>
      <c r="P39" s="39">
        <f t="shared" si="7"/>
        <v>0</v>
      </c>
      <c r="Q39" s="40">
        <f>COUNTIF(Vertices[PageRank], "&gt;= " &amp; P39) - COUNTIF(Vertices[PageRank], "&gt;=" &amp; P40)</f>
        <v>0</v>
      </c>
      <c r="R39" s="39">
        <f t="shared" si="8"/>
        <v>0</v>
      </c>
      <c r="S39" s="44">
        <f>COUNTIF(Vertices[Clustering Coefficient], "&gt;= " &amp; R39) - COUNTIF(Vertices[Clustering Coefficient], "&gt;=" &amp; R40)</f>
        <v>0</v>
      </c>
      <c r="T39" s="39" t="e">
        <f t="shared" ca="1" si="9"/>
        <v>#REF!</v>
      </c>
      <c r="U39" s="40" t="e">
        <f t="shared" ca="1" si="0"/>
        <v>#REF!</v>
      </c>
    </row>
    <row r="40" spans="1:21">
      <c r="D40" s="32">
        <f t="shared" si="1"/>
        <v>0</v>
      </c>
      <c r="E40" s="3">
        <f>COUNTIF(Vertices[Degree], "&gt;= " &amp; D40) - COUNTIF(Vertices[Degree], "&gt;=" &amp; D41)</f>
        <v>0</v>
      </c>
      <c r="F40" s="37">
        <f t="shared" si="2"/>
        <v>0</v>
      </c>
      <c r="G40" s="38">
        <f>COUNTIF(Vertices[In-Degree], "&gt;= " &amp; F40) - COUNTIF(Vertices[In-Degree], "&gt;=" &amp; F41)</f>
        <v>0</v>
      </c>
      <c r="H40" s="37">
        <f t="shared" si="3"/>
        <v>0</v>
      </c>
      <c r="I40" s="38">
        <f>COUNTIF(Vertices[Out-Degree], "&gt;= " &amp; H40) - COUNTIF(Vertices[Out-Degree], "&gt;=" &amp; H41)</f>
        <v>0</v>
      </c>
      <c r="J40" s="37">
        <f t="shared" si="4"/>
        <v>0</v>
      </c>
      <c r="K40" s="38">
        <f>COUNTIF(Vertices[Betweenness Centrality], "&gt;= " &amp; J40) - COUNTIF(Vertices[Betweenness Centrality], "&gt;=" &amp; J41)</f>
        <v>0</v>
      </c>
      <c r="L40" s="37">
        <f t="shared" si="5"/>
        <v>0</v>
      </c>
      <c r="M40" s="38">
        <f>COUNTIF(Vertices[Closeness Centrality], "&gt;= " &amp; L40) - COUNTIF(Vertices[Closeness Centrality], "&gt;=" &amp; L41)</f>
        <v>0</v>
      </c>
      <c r="N40" s="37">
        <f t="shared" si="6"/>
        <v>0</v>
      </c>
      <c r="O40" s="38">
        <f>COUNTIF(Vertices[Eigenvector Centrality], "&gt;= " &amp; N40) - COUNTIF(Vertices[Eigenvector Centrality], "&gt;=" &amp; N41)</f>
        <v>0</v>
      </c>
      <c r="P40" s="37">
        <f t="shared" si="7"/>
        <v>0</v>
      </c>
      <c r="Q40" s="38">
        <f>COUNTIF(Vertices[PageRank], "&gt;= " &amp; P40) - COUNTIF(Vertices[PageRank], "&gt;=" &amp; P41)</f>
        <v>0</v>
      </c>
      <c r="R40" s="37">
        <f t="shared" si="8"/>
        <v>0</v>
      </c>
      <c r="S40" s="43">
        <f>COUNTIF(Vertices[Clustering Coefficient], "&gt;= " &amp; R40) - COUNTIF(Vertices[Clustering Coefficient], "&gt;=" &amp; R41)</f>
        <v>0</v>
      </c>
      <c r="T40" s="37" t="e">
        <f t="shared" ca="1" si="9"/>
        <v>#REF!</v>
      </c>
      <c r="U40" s="38" t="e">
        <f t="shared" ca="1" si="0"/>
        <v>#REF!</v>
      </c>
    </row>
    <row r="41" spans="1:21">
      <c r="D41" s="32">
        <f t="shared" si="1"/>
        <v>0</v>
      </c>
      <c r="E41" s="3">
        <f>COUNTIF(Vertices[Degree], "&gt;= " &amp; D41) - COUNTIF(Vertices[Degree], "&gt;=" &amp; D42)</f>
        <v>0</v>
      </c>
      <c r="F41" s="39">
        <f t="shared" si="2"/>
        <v>0</v>
      </c>
      <c r="G41" s="40">
        <f>COUNTIF(Vertices[In-Degree], "&gt;= " &amp; F41) - COUNTIF(Vertices[In-Degree], "&gt;=" &amp; F42)</f>
        <v>0</v>
      </c>
      <c r="H41" s="39">
        <f t="shared" si="3"/>
        <v>0</v>
      </c>
      <c r="I41" s="40">
        <f>COUNTIF(Vertices[Out-Degree], "&gt;= " &amp; H41) - COUNTIF(Vertices[Out-Degree], "&gt;=" &amp; H42)</f>
        <v>0</v>
      </c>
      <c r="J41" s="39">
        <f t="shared" si="4"/>
        <v>0</v>
      </c>
      <c r="K41" s="40">
        <f>COUNTIF(Vertices[Betweenness Centrality], "&gt;= " &amp; J41) - COUNTIF(Vertices[Betweenness Centrality], "&gt;=" &amp; J42)</f>
        <v>0</v>
      </c>
      <c r="L41" s="39">
        <f t="shared" si="5"/>
        <v>0</v>
      </c>
      <c r="M41" s="40">
        <f>COUNTIF(Vertices[Closeness Centrality], "&gt;= " &amp; L41) - COUNTIF(Vertices[Closeness Centrality], "&gt;=" &amp; L42)</f>
        <v>0</v>
      </c>
      <c r="N41" s="39">
        <f t="shared" si="6"/>
        <v>0</v>
      </c>
      <c r="O41" s="40">
        <f>COUNTIF(Vertices[Eigenvector Centrality], "&gt;= " &amp; N41) - COUNTIF(Vertices[Eigenvector Centrality], "&gt;=" &amp; N42)</f>
        <v>0</v>
      </c>
      <c r="P41" s="39">
        <f t="shared" si="7"/>
        <v>0</v>
      </c>
      <c r="Q41" s="40">
        <f>COUNTIF(Vertices[PageRank], "&gt;= " &amp; P41) - COUNTIF(Vertices[PageRank], "&gt;=" &amp; P42)</f>
        <v>0</v>
      </c>
      <c r="R41" s="39">
        <f t="shared" si="8"/>
        <v>0</v>
      </c>
      <c r="S41" s="44">
        <f>COUNTIF(Vertices[Clustering Coefficient], "&gt;= " &amp; R41) - COUNTIF(Vertices[Clustering Coefficient], "&gt;=" &amp; R42)</f>
        <v>0</v>
      </c>
      <c r="T41" s="39" t="e">
        <f t="shared" ca="1" si="9"/>
        <v>#REF!</v>
      </c>
      <c r="U41" s="40" t="e">
        <f t="shared" ca="1" si="0"/>
        <v>#REF!</v>
      </c>
    </row>
    <row r="42" spans="1:21">
      <c r="D42" s="32">
        <f t="shared" si="1"/>
        <v>0</v>
      </c>
      <c r="E42" s="3">
        <f>COUNTIF(Vertices[Degree], "&gt;= " &amp; D42) - COUNTIF(Vertices[Degree], "&gt;=" &amp; D43)</f>
        <v>0</v>
      </c>
      <c r="F42" s="37">
        <f t="shared" si="2"/>
        <v>0</v>
      </c>
      <c r="G42" s="38">
        <f>COUNTIF(Vertices[In-Degree], "&gt;= " &amp; F42) - COUNTIF(Vertices[In-Degree], "&gt;=" &amp; F43)</f>
        <v>0</v>
      </c>
      <c r="H42" s="37">
        <f t="shared" si="3"/>
        <v>0</v>
      </c>
      <c r="I42" s="38">
        <f>COUNTIF(Vertices[Out-Degree], "&gt;= " &amp; H42) - COUNTIF(Vertices[Out-Degree], "&gt;=" &amp; H43)</f>
        <v>0</v>
      </c>
      <c r="J42" s="37">
        <f t="shared" si="4"/>
        <v>0</v>
      </c>
      <c r="K42" s="38">
        <f>COUNTIF(Vertices[Betweenness Centrality], "&gt;= " &amp; J42) - COUNTIF(Vertices[Betweenness Centrality], "&gt;=" &amp; J43)</f>
        <v>0</v>
      </c>
      <c r="L42" s="37">
        <f t="shared" si="5"/>
        <v>0</v>
      </c>
      <c r="M42" s="38">
        <f>COUNTIF(Vertices[Closeness Centrality], "&gt;= " &amp; L42) - COUNTIF(Vertices[Closeness Centrality], "&gt;=" &amp; L43)</f>
        <v>0</v>
      </c>
      <c r="N42" s="37">
        <f t="shared" si="6"/>
        <v>0</v>
      </c>
      <c r="O42" s="38">
        <f>COUNTIF(Vertices[Eigenvector Centrality], "&gt;= " &amp; N42) - COUNTIF(Vertices[Eigenvector Centrality], "&gt;=" &amp; N43)</f>
        <v>0</v>
      </c>
      <c r="P42" s="37">
        <f t="shared" si="7"/>
        <v>0</v>
      </c>
      <c r="Q42" s="38">
        <f>COUNTIF(Vertices[PageRank], "&gt;= " &amp; P42) - COUNTIF(Vertices[PageRank], "&gt;=" &amp; P43)</f>
        <v>0</v>
      </c>
      <c r="R42" s="37">
        <f t="shared" si="8"/>
        <v>0</v>
      </c>
      <c r="S42" s="43">
        <f>COUNTIF(Vertices[Clustering Coefficient], "&gt;= " &amp; R42) - COUNTIF(Vertices[Clustering Coefficient], "&gt;=" &amp; R43)</f>
        <v>0</v>
      </c>
      <c r="T42" s="37" t="e">
        <f t="shared" ca="1" si="9"/>
        <v>#REF!</v>
      </c>
      <c r="U42" s="38" t="e">
        <f t="shared" ca="1" si="0"/>
        <v>#REF!</v>
      </c>
    </row>
    <row r="43" spans="1:21">
      <c r="A43" s="33" t="s">
        <v>80</v>
      </c>
      <c r="B43" s="46" t="str">
        <f>IF(COUNT(Vertices[Degree])&gt;0, D2, NoMetricMessage)</f>
        <v>Not Available</v>
      </c>
      <c r="D43" s="32">
        <f t="shared" si="1"/>
        <v>0</v>
      </c>
      <c r="E43" s="3">
        <f>COUNTIF(Vertices[Degree], "&gt;= " &amp; D43) - COUNTIF(Vertices[Degree], "&gt;=" &amp; D44)</f>
        <v>0</v>
      </c>
      <c r="F43" s="39">
        <f t="shared" si="2"/>
        <v>0</v>
      </c>
      <c r="G43" s="40">
        <f>COUNTIF(Vertices[In-Degree], "&gt;= " &amp; F43) - COUNTIF(Vertices[In-Degree], "&gt;=" &amp; F44)</f>
        <v>0</v>
      </c>
      <c r="H43" s="39">
        <f t="shared" si="3"/>
        <v>0</v>
      </c>
      <c r="I43" s="40">
        <f>COUNTIF(Vertices[Out-Degree], "&gt;= " &amp; H43) - COUNTIF(Vertices[Out-Degree], "&gt;=" &amp; H44)</f>
        <v>0</v>
      </c>
      <c r="J43" s="39">
        <f t="shared" si="4"/>
        <v>0</v>
      </c>
      <c r="K43" s="40">
        <f>COUNTIF(Vertices[Betweenness Centrality], "&gt;= " &amp; J43) - COUNTIF(Vertices[Betweenness Centrality], "&gt;=" &amp; J44)</f>
        <v>0</v>
      </c>
      <c r="L43" s="39">
        <f t="shared" si="5"/>
        <v>0</v>
      </c>
      <c r="M43" s="40">
        <f>COUNTIF(Vertices[Closeness Centrality], "&gt;= " &amp; L43) - COUNTIF(Vertices[Closeness Centrality], "&gt;=" &amp; L44)</f>
        <v>0</v>
      </c>
      <c r="N43" s="39">
        <f t="shared" si="6"/>
        <v>0</v>
      </c>
      <c r="O43" s="40">
        <f>COUNTIF(Vertices[Eigenvector Centrality], "&gt;= " &amp; N43) - COUNTIF(Vertices[Eigenvector Centrality], "&gt;=" &amp; N44)</f>
        <v>0</v>
      </c>
      <c r="P43" s="39">
        <f t="shared" si="7"/>
        <v>0</v>
      </c>
      <c r="Q43" s="40">
        <f>COUNTIF(Vertices[PageRank], "&gt;= " &amp; P43) - COUNTIF(Vertices[PageRank], "&gt;=" &amp; P44)</f>
        <v>0</v>
      </c>
      <c r="R43" s="39">
        <f t="shared" si="8"/>
        <v>0</v>
      </c>
      <c r="S43" s="44">
        <f>COUNTIF(Vertices[Clustering Coefficient], "&gt;= " &amp; R43) - COUNTIF(Vertices[Clustering Coefficient], "&gt;=" &amp; R44)</f>
        <v>0</v>
      </c>
      <c r="T43" s="39" t="e">
        <f t="shared" ca="1" si="9"/>
        <v>#REF!</v>
      </c>
      <c r="U43" s="40" t="e">
        <f t="shared" ca="1" si="0"/>
        <v>#REF!</v>
      </c>
    </row>
    <row r="44" spans="1:21">
      <c r="A44" s="33" t="s">
        <v>81</v>
      </c>
      <c r="B44" s="46" t="str">
        <f>IF(COUNT(Vertices[Degree])&gt;0, D45, NoMetricMessage)</f>
        <v>Not Available</v>
      </c>
      <c r="D44" s="32">
        <f t="shared" si="1"/>
        <v>0</v>
      </c>
      <c r="E44" s="3">
        <f>COUNTIF(Vertices[Degree], "&gt;= " &amp; D44) - COUNTIF(Vertices[Degree], "&gt;=" &amp; D45)</f>
        <v>0</v>
      </c>
      <c r="F44" s="37">
        <f t="shared" si="2"/>
        <v>0</v>
      </c>
      <c r="G44" s="38">
        <f>COUNTIF(Vertices[In-Degree], "&gt;= " &amp; F44) - COUNTIF(Vertices[In-Degree], "&gt;=" &amp; F45)</f>
        <v>0</v>
      </c>
      <c r="H44" s="37">
        <f t="shared" si="3"/>
        <v>0</v>
      </c>
      <c r="I44" s="38">
        <f>COUNTIF(Vertices[Out-Degree], "&gt;= " &amp; H44) - COUNTIF(Vertices[Out-Degree], "&gt;=" &amp; H45)</f>
        <v>0</v>
      </c>
      <c r="J44" s="37">
        <f t="shared" si="4"/>
        <v>0</v>
      </c>
      <c r="K44" s="38">
        <f>COUNTIF(Vertices[Betweenness Centrality], "&gt;= " &amp; J44) - COUNTIF(Vertices[Betweenness Centrality], "&gt;=" &amp; J45)</f>
        <v>0</v>
      </c>
      <c r="L44" s="37">
        <f t="shared" si="5"/>
        <v>0</v>
      </c>
      <c r="M44" s="38">
        <f>COUNTIF(Vertices[Closeness Centrality], "&gt;= " &amp; L44) - COUNTIF(Vertices[Closeness Centrality], "&gt;=" &amp; L45)</f>
        <v>0</v>
      </c>
      <c r="N44" s="37">
        <f t="shared" si="6"/>
        <v>0</v>
      </c>
      <c r="O44" s="38">
        <f>COUNTIF(Vertices[Eigenvector Centrality], "&gt;= " &amp; N44) - COUNTIF(Vertices[Eigenvector Centrality], "&gt;=" &amp; N45)</f>
        <v>0</v>
      </c>
      <c r="P44" s="37">
        <f t="shared" si="7"/>
        <v>0</v>
      </c>
      <c r="Q44" s="38">
        <f>COUNTIF(Vertices[PageRank], "&gt;= " &amp; P44) - COUNTIF(Vertices[PageRank], "&gt;=" &amp; P45)</f>
        <v>0</v>
      </c>
      <c r="R44" s="37">
        <f t="shared" si="8"/>
        <v>0</v>
      </c>
      <c r="S44" s="43">
        <f>COUNTIF(Vertices[Clustering Coefficient], "&gt;= " &amp; R44) - COUNTIF(Vertices[Clustering Coefficient], "&gt;=" &amp; R45)</f>
        <v>0</v>
      </c>
      <c r="T44" s="37" t="e">
        <f t="shared" ca="1" si="9"/>
        <v>#REF!</v>
      </c>
      <c r="U44" s="38" t="e">
        <f t="shared" ca="1" si="0"/>
        <v>#REF!</v>
      </c>
    </row>
    <row r="45" spans="1:21">
      <c r="A45" s="33" t="s">
        <v>82</v>
      </c>
      <c r="B45" s="47" t="str">
        <f>IFERROR(AVERAGE(Vertices[Degree]),NoMetricMessage)</f>
        <v>Not Available</v>
      </c>
      <c r="D45" s="32">
        <f>MAX(Vertices[Degree])</f>
        <v>0</v>
      </c>
      <c r="E45" s="3">
        <f>COUNTIF(Vertices[Degree], "&gt;= " &amp; D45) - COUNTIF(Vertices[Degree], "&gt;=" &amp; D46)</f>
        <v>0</v>
      </c>
      <c r="F45" s="41">
        <f>MAX(Vertices[In-Degree])</f>
        <v>0</v>
      </c>
      <c r="G45" s="42">
        <f>COUNTIF(Vertices[In-Degree], "&gt;= " &amp; F45) - COUNTIF(Vertices[In-Degree], "&gt;=" &amp; F46)</f>
        <v>0</v>
      </c>
      <c r="H45" s="41">
        <f>MAX(Vertices[Out-Degree])</f>
        <v>0</v>
      </c>
      <c r="I45" s="42">
        <f>COUNTIF(Vertices[Out-Degree], "&gt;= " &amp; H45) - COUNTIF(Vertices[Out-Degree], "&gt;=" &amp; H46)</f>
        <v>0</v>
      </c>
      <c r="J45" s="41">
        <f>MAX(Vertices[Betweenness Centrality])</f>
        <v>0</v>
      </c>
      <c r="K45" s="42">
        <f>COUNTIF(Vertices[Betweenness Centrality], "&gt;= " &amp; J45) - COUNTIF(Vertices[Betweenness Centrality], "&gt;=" &amp; J46)</f>
        <v>0</v>
      </c>
      <c r="L45" s="41">
        <f>MAX(Vertices[Closeness Centrality])</f>
        <v>0</v>
      </c>
      <c r="M45" s="42">
        <f>COUNTIF(Vertices[Closeness Centrality], "&gt;= " &amp; L45) - COUNTIF(Vertices[Closeness Centrality], "&gt;=" &amp; L46)</f>
        <v>0</v>
      </c>
      <c r="N45" s="41">
        <f>MAX(Vertices[Eigenvector Centrality])</f>
        <v>0</v>
      </c>
      <c r="O45" s="42">
        <f>COUNTIF(Vertices[Eigenvector Centrality], "&gt;= " &amp; N45) - COUNTIF(Vertices[Eigenvector Centrality], "&gt;=" &amp; N46)</f>
        <v>0</v>
      </c>
      <c r="P45" s="41">
        <f>MAX(Vertices[PageRank])</f>
        <v>0</v>
      </c>
      <c r="Q45" s="42">
        <f>COUNTIF(Vertices[PageRank], "&gt;= " &amp; P45) - COUNTIF(Vertices[PageRank], "&gt;=" &amp; P46)</f>
        <v>0</v>
      </c>
      <c r="R45" s="41">
        <f>MAX(Vertices[Clustering Coefficient])</f>
        <v>0</v>
      </c>
      <c r="S45" s="45">
        <f>COUNTIF(Vertices[Clustering Coefficient], "&gt;= " &amp; R45) - COUNTIF(Vertices[Clustering Coefficient], "&gt;=" &amp; R46)</f>
        <v>0</v>
      </c>
      <c r="T45" s="41" t="e">
        <f ca="1">MAX(INDIRECT(DynamicFilterSourceColumnRange))</f>
        <v>#REF!</v>
      </c>
      <c r="U45" s="42" t="e">
        <f t="shared" ca="1" si="0"/>
        <v>#REF!</v>
      </c>
    </row>
    <row r="46" spans="1:21">
      <c r="A46" s="33" t="s">
        <v>83</v>
      </c>
      <c r="B46" s="47" t="str">
        <f>IFERROR(MEDIAN(Vertices[Degree]),NoMetricMessage)</f>
        <v>Not Available</v>
      </c>
    </row>
    <row r="57" spans="1:2">
      <c r="A57" s="33" t="s">
        <v>87</v>
      </c>
      <c r="B57" s="46" t="str">
        <f>IF(COUNT(Vertices[In-Degree])&gt;0, F2, NoMetricMessage)</f>
        <v>Not Available</v>
      </c>
    </row>
    <row r="58" spans="1:2">
      <c r="A58" s="33" t="s">
        <v>88</v>
      </c>
      <c r="B58" s="46" t="str">
        <f>IF(COUNT(Vertices[In-Degree])&gt;0, F45, NoMetricMessage)</f>
        <v>Not Available</v>
      </c>
    </row>
    <row r="59" spans="1:2">
      <c r="A59" s="33" t="s">
        <v>89</v>
      </c>
      <c r="B59" s="47" t="str">
        <f>IFERROR(AVERAGE(Vertices[In-Degree]),NoMetricMessage)</f>
        <v>Not Available</v>
      </c>
    </row>
    <row r="60" spans="1:2">
      <c r="A60" s="33" t="s">
        <v>90</v>
      </c>
      <c r="B60" s="47" t="str">
        <f>IFERROR(MEDIAN(Vertices[In-Degree]),NoMetricMessage)</f>
        <v>Not Available</v>
      </c>
    </row>
    <row r="71" spans="1:2">
      <c r="A71" s="33" t="s">
        <v>93</v>
      </c>
      <c r="B71" s="46" t="str">
        <f>IF(COUNT(Vertices[Out-Degree])&gt;0, H2, NoMetricMessage)</f>
        <v>Not Available</v>
      </c>
    </row>
    <row r="72" spans="1:2">
      <c r="A72" s="33" t="s">
        <v>94</v>
      </c>
      <c r="B72" s="46" t="str">
        <f>IF(COUNT(Vertices[Out-Degree])&gt;0, H45, NoMetricMessage)</f>
        <v>Not Available</v>
      </c>
    </row>
    <row r="73" spans="1:2">
      <c r="A73" s="33" t="s">
        <v>95</v>
      </c>
      <c r="B73" s="47" t="str">
        <f>IFERROR(AVERAGE(Vertices[Out-Degree]),NoMetricMessage)</f>
        <v>Not Available</v>
      </c>
    </row>
    <row r="74" spans="1:2">
      <c r="A74" s="33" t="s">
        <v>96</v>
      </c>
      <c r="B74" s="47" t="str">
        <f>IFERROR(MEDIAN(Vertices[Out-Degree]),NoMetricMessage)</f>
        <v>Not Available</v>
      </c>
    </row>
    <row r="85" spans="1:2">
      <c r="A85" s="33" t="s">
        <v>99</v>
      </c>
      <c r="B85" s="47" t="str">
        <f>IF(COUNT(Vertices[Betweenness Centrality])&gt;0, J2, NoMetricMessage)</f>
        <v>Not Available</v>
      </c>
    </row>
    <row r="86" spans="1:2">
      <c r="A86" s="33" t="s">
        <v>100</v>
      </c>
      <c r="B86" s="47" t="str">
        <f>IF(COUNT(Vertices[Betweenness Centrality])&gt;0, J45, NoMetricMessage)</f>
        <v>Not Available</v>
      </c>
    </row>
    <row r="87" spans="1:2">
      <c r="A87" s="33" t="s">
        <v>101</v>
      </c>
      <c r="B87" s="47" t="str">
        <f>IFERROR(AVERAGE(Vertices[Betweenness Centrality]),NoMetricMessage)</f>
        <v>Not Available</v>
      </c>
    </row>
    <row r="88" spans="1:2">
      <c r="A88" s="33" t="s">
        <v>102</v>
      </c>
      <c r="B88" s="47" t="str">
        <f>IFERROR(MEDIAN(Vertices[Betweenness Centrality]),NoMetricMessage)</f>
        <v>Not Available</v>
      </c>
    </row>
    <row r="99" spans="1:2">
      <c r="A99" s="33" t="s">
        <v>105</v>
      </c>
      <c r="B99" s="47" t="str">
        <f>IF(COUNT(Vertices[Closeness Centrality])&gt;0, L2, NoMetricMessage)</f>
        <v>Not Available</v>
      </c>
    </row>
    <row r="100" spans="1:2">
      <c r="A100" s="33" t="s">
        <v>106</v>
      </c>
      <c r="B100" s="47" t="str">
        <f>IF(COUNT(Vertices[Closeness Centrality])&gt;0, L45, NoMetricMessage)</f>
        <v>Not Available</v>
      </c>
    </row>
    <row r="101" spans="1:2">
      <c r="A101" s="33" t="s">
        <v>107</v>
      </c>
      <c r="B101" s="47" t="str">
        <f>IFERROR(AVERAGE(Vertices[Closeness Centrality]),NoMetricMessage)</f>
        <v>Not Available</v>
      </c>
    </row>
    <row r="102" spans="1:2">
      <c r="A102" s="33" t="s">
        <v>108</v>
      </c>
      <c r="B102" s="47" t="str">
        <f>IFERROR(MEDIAN(Vertices[Closeness Centrality]),NoMetricMessage)</f>
        <v>Not Available</v>
      </c>
    </row>
    <row r="113" spans="1:2">
      <c r="A113" s="33" t="s">
        <v>111</v>
      </c>
      <c r="B113" s="47" t="str">
        <f>IF(COUNT(Vertices[Eigenvector Centrality])&gt;0, N2, NoMetricMessage)</f>
        <v>Not Available</v>
      </c>
    </row>
    <row r="114" spans="1:2">
      <c r="A114" s="33" t="s">
        <v>112</v>
      </c>
      <c r="B114" s="47" t="str">
        <f>IF(COUNT(Vertices[Eigenvector Centrality])&gt;0, N45, NoMetricMessage)</f>
        <v>Not Available</v>
      </c>
    </row>
    <row r="115" spans="1:2">
      <c r="A115" s="33" t="s">
        <v>113</v>
      </c>
      <c r="B115" s="47" t="str">
        <f>IFERROR(AVERAGE(Vertices[Eigenvector Centrality]),NoMetricMessage)</f>
        <v>Not Available</v>
      </c>
    </row>
    <row r="116" spans="1:2">
      <c r="A116" s="33" t="s">
        <v>114</v>
      </c>
      <c r="B116" s="47" t="str">
        <f>IFERROR(MEDIAN(Vertices[Eigenvector Centrality]),NoMetricMessage)</f>
        <v>Not Available</v>
      </c>
    </row>
    <row r="127" spans="1:2">
      <c r="A127" s="33" t="s">
        <v>138</v>
      </c>
      <c r="B127" s="47" t="str">
        <f>IF(COUNT(Vertices[PageRank])&gt;0, P2, NoMetricMessage)</f>
        <v>Not Available</v>
      </c>
    </row>
    <row r="128" spans="1:2">
      <c r="A128" s="33" t="s">
        <v>139</v>
      </c>
      <c r="B128" s="47" t="str">
        <f>IF(COUNT(Vertices[PageRank])&gt;0, P45, NoMetricMessage)</f>
        <v>Not Available</v>
      </c>
    </row>
    <row r="129" spans="1:2">
      <c r="A129" s="33" t="s">
        <v>140</v>
      </c>
      <c r="B129" s="47" t="str">
        <f>IFERROR(AVERAGE(Vertices[PageRank]),NoMetricMessage)</f>
        <v>Not Available</v>
      </c>
    </row>
    <row r="130" spans="1:2">
      <c r="A130" s="33" t="s">
        <v>141</v>
      </c>
      <c r="B130" s="47" t="str">
        <f>IFERROR(MEDIAN(Vertices[PageRank]),NoMetricMessage)</f>
        <v>Not Available</v>
      </c>
    </row>
    <row r="141" spans="1:2">
      <c r="A141" s="33" t="s">
        <v>117</v>
      </c>
      <c r="B141" s="47" t="str">
        <f>IF(COUNT(Vertices[Clustering Coefficient])&gt;0, R2, NoMetricMessage)</f>
        <v>Not Available</v>
      </c>
    </row>
    <row r="142" spans="1:2">
      <c r="A142" s="33" t="s">
        <v>118</v>
      </c>
      <c r="B142" s="47" t="str">
        <f>IF(COUNT(Vertices[Clustering Coefficient])&gt;0, R45, NoMetricMessage)</f>
        <v>Not Available</v>
      </c>
    </row>
    <row r="143" spans="1:2">
      <c r="A143" s="33" t="s">
        <v>119</v>
      </c>
      <c r="B143" s="47" t="str">
        <f>IFERROR(AVERAGE(Vertices[Clustering Coefficient]),NoMetricMessage)</f>
        <v>Not Available</v>
      </c>
    </row>
    <row r="144" spans="1:2">
      <c r="A144" s="33" t="s">
        <v>120</v>
      </c>
      <c r="B144" s="47" t="str">
        <f>IFERROR(MEDIAN(Vertices[Clustering Coefficient]),NoMetricMessage)</f>
        <v>Not Available</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4.4"/>
  <cols>
    <col min="1" max="1" width="10.44140625" style="1" bestFit="1" customWidth="1"/>
    <col min="2" max="2" width="12.44140625" style="1" bestFit="1" customWidth="1"/>
    <col min="3" max="3" width="22.88671875" bestFit="1" customWidth="1"/>
    <col min="4" max="4" width="16.88671875" bestFit="1" customWidth="1"/>
    <col min="5" max="6" width="16.88671875" customWidth="1"/>
    <col min="7" max="7" width="14.33203125" bestFit="1" customWidth="1"/>
    <col min="8" max="8" width="14.33203125" customWidth="1"/>
    <col min="10" max="10" width="39.109375" bestFit="1" customWidth="1"/>
    <col min="11" max="11" width="10.88671875" bestFit="1" customWidth="1"/>
    <col min="13" max="13" width="8.44140625" bestFit="1" customWidth="1"/>
    <col min="14" max="14" width="10" bestFit="1" customWidth="1"/>
    <col min="15" max="15" width="11.88671875" bestFit="1" customWidth="1"/>
    <col min="16" max="16" width="12.109375" bestFit="1" customWidth="1"/>
  </cols>
  <sheetData>
    <row r="1" spans="1:18" s="4" customFormat="1" ht="36" customHeight="1">
      <c r="A1" s="5" t="s">
        <v>5</v>
      </c>
      <c r="B1" s="5" t="s">
        <v>129</v>
      </c>
      <c r="C1" s="4" t="s">
        <v>6</v>
      </c>
      <c r="D1" s="4" t="s">
        <v>8</v>
      </c>
      <c r="E1" s="4" t="s">
        <v>160</v>
      </c>
      <c r="F1" s="5" t="s">
        <v>164</v>
      </c>
      <c r="G1" s="4" t="s">
        <v>13</v>
      </c>
      <c r="H1" s="4" t="s">
        <v>66</v>
      </c>
      <c r="J1" s="4" t="s">
        <v>17</v>
      </c>
      <c r="K1" s="4" t="s">
        <v>16</v>
      </c>
      <c r="M1" s="4" t="s">
        <v>21</v>
      </c>
      <c r="N1" s="4" t="s">
        <v>22</v>
      </c>
      <c r="O1" s="4" t="s">
        <v>23</v>
      </c>
      <c r="P1" s="4" t="s">
        <v>24</v>
      </c>
    </row>
    <row r="2" spans="1:18">
      <c r="A2" s="1" t="s">
        <v>50</v>
      </c>
      <c r="B2" s="1" t="s">
        <v>130</v>
      </c>
      <c r="C2" t="s">
        <v>53</v>
      </c>
      <c r="D2" t="s">
        <v>54</v>
      </c>
      <c r="E2" t="s">
        <v>54</v>
      </c>
      <c r="F2" s="1" t="s">
        <v>50</v>
      </c>
      <c r="G2" t="s">
        <v>64</v>
      </c>
      <c r="H2" t="s">
        <v>157</v>
      </c>
      <c r="J2" t="s">
        <v>18</v>
      </c>
      <c r="K2">
        <v>108</v>
      </c>
    </row>
    <row r="3" spans="1:18">
      <c r="A3" s="1" t="s">
        <v>51</v>
      </c>
      <c r="B3" s="1" t="s">
        <v>131</v>
      </c>
      <c r="C3" t="s">
        <v>51</v>
      </c>
      <c r="D3" t="s">
        <v>55</v>
      </c>
      <c r="E3" t="s">
        <v>55</v>
      </c>
      <c r="F3" s="1" t="s">
        <v>51</v>
      </c>
      <c r="G3" t="s">
        <v>65</v>
      </c>
      <c r="H3" t="s">
        <v>67</v>
      </c>
      <c r="J3" t="s">
        <v>29</v>
      </c>
      <c r="K3" t="s">
        <v>199</v>
      </c>
    </row>
    <row r="4" spans="1:18">
      <c r="A4" s="1" t="s">
        <v>52</v>
      </c>
      <c r="B4" s="1" t="s">
        <v>132</v>
      </c>
      <c r="C4" t="s">
        <v>52</v>
      </c>
      <c r="D4" t="s">
        <v>56</v>
      </c>
      <c r="E4" t="s">
        <v>56</v>
      </c>
      <c r="F4" s="1" t="s">
        <v>52</v>
      </c>
      <c r="G4">
        <v>0</v>
      </c>
      <c r="H4" t="s">
        <v>68</v>
      </c>
      <c r="J4" s="12" t="s">
        <v>77</v>
      </c>
      <c r="K4" s="12"/>
    </row>
    <row r="5" spans="1:18" ht="409.6">
      <c r="A5">
        <v>1</v>
      </c>
      <c r="B5" s="1" t="s">
        <v>133</v>
      </c>
      <c r="C5" t="s">
        <v>50</v>
      </c>
      <c r="D5" t="s">
        <v>57</v>
      </c>
      <c r="E5" t="s">
        <v>57</v>
      </c>
      <c r="F5">
        <v>1</v>
      </c>
      <c r="G5">
        <v>1</v>
      </c>
      <c r="H5" t="s">
        <v>69</v>
      </c>
      <c r="J5" t="s">
        <v>167</v>
      </c>
      <c r="K5" s="13" t="s">
        <v>200</v>
      </c>
    </row>
    <row r="6" spans="1:18">
      <c r="A6">
        <v>0</v>
      </c>
      <c r="B6" s="1" t="s">
        <v>134</v>
      </c>
      <c r="C6">
        <v>1</v>
      </c>
      <c r="D6" t="s">
        <v>58</v>
      </c>
      <c r="E6" t="s">
        <v>58</v>
      </c>
      <c r="F6">
        <v>0</v>
      </c>
      <c r="H6" t="s">
        <v>70</v>
      </c>
      <c r="J6" t="s">
        <v>168</v>
      </c>
      <c r="K6">
        <v>1</v>
      </c>
      <c r="R6" t="s">
        <v>128</v>
      </c>
    </row>
    <row r="7" spans="1:18">
      <c r="A7">
        <v>2</v>
      </c>
      <c r="B7">
        <v>1</v>
      </c>
      <c r="C7">
        <v>0</v>
      </c>
      <c r="D7" t="s">
        <v>59</v>
      </c>
      <c r="E7" t="s">
        <v>59</v>
      </c>
      <c r="F7">
        <v>2</v>
      </c>
      <c r="H7" t="s">
        <v>71</v>
      </c>
      <c r="J7" t="s">
        <v>169</v>
      </c>
      <c r="K7" t="s">
        <v>170</v>
      </c>
    </row>
    <row r="8" spans="1:18">
      <c r="A8"/>
      <c r="B8">
        <v>2</v>
      </c>
      <c r="C8">
        <v>2</v>
      </c>
      <c r="D8" t="s">
        <v>60</v>
      </c>
      <c r="E8" t="s">
        <v>60</v>
      </c>
      <c r="H8" t="s">
        <v>72</v>
      </c>
      <c r="J8" t="s">
        <v>171</v>
      </c>
      <c r="K8" t="s">
        <v>227</v>
      </c>
    </row>
    <row r="9" spans="1:18">
      <c r="A9"/>
      <c r="B9">
        <v>3</v>
      </c>
      <c r="C9">
        <v>4</v>
      </c>
      <c r="D9" t="s">
        <v>61</v>
      </c>
      <c r="E9" t="s">
        <v>61</v>
      </c>
      <c r="H9" t="s">
        <v>73</v>
      </c>
    </row>
    <row r="10" spans="1:18">
      <c r="A10"/>
      <c r="B10">
        <v>4</v>
      </c>
      <c r="D10" t="s">
        <v>62</v>
      </c>
      <c r="E10" t="s">
        <v>62</v>
      </c>
      <c r="H10" t="s">
        <v>74</v>
      </c>
    </row>
    <row r="11" spans="1:18">
      <c r="A11"/>
      <c r="B11">
        <v>5</v>
      </c>
      <c r="D11" t="s">
        <v>45</v>
      </c>
      <c r="E11">
        <v>1</v>
      </c>
      <c r="H11" t="s">
        <v>75</v>
      </c>
    </row>
    <row r="12" spans="1:18">
      <c r="A12"/>
      <c r="B12"/>
      <c r="D12" t="s">
        <v>63</v>
      </c>
      <c r="E12">
        <v>2</v>
      </c>
      <c r="H12">
        <v>0</v>
      </c>
    </row>
    <row r="13" spans="1:18">
      <c r="A13"/>
      <c r="B13"/>
      <c r="D13">
        <v>1</v>
      </c>
      <c r="E13">
        <v>3</v>
      </c>
      <c r="H13">
        <v>1</v>
      </c>
    </row>
    <row r="14" spans="1:18">
      <c r="D14">
        <v>2</v>
      </c>
      <c r="E14">
        <v>4</v>
      </c>
      <c r="H14">
        <v>2</v>
      </c>
    </row>
    <row r="15" spans="1:18">
      <c r="D15">
        <v>3</v>
      </c>
      <c r="E15">
        <v>5</v>
      </c>
      <c r="H15">
        <v>3</v>
      </c>
    </row>
    <row r="16" spans="1:18">
      <c r="D16">
        <v>4</v>
      </c>
      <c r="E16">
        <v>6</v>
      </c>
      <c r="H16">
        <v>4</v>
      </c>
    </row>
    <row r="17" spans="4:8">
      <c r="D17">
        <v>5</v>
      </c>
      <c r="E17">
        <v>7</v>
      </c>
      <c r="H17">
        <v>5</v>
      </c>
    </row>
    <row r="18" spans="4:8">
      <c r="D18">
        <v>6</v>
      </c>
      <c r="E18">
        <v>8</v>
      </c>
      <c r="H18">
        <v>6</v>
      </c>
    </row>
    <row r="19" spans="4:8">
      <c r="D19">
        <v>7</v>
      </c>
      <c r="E19">
        <v>9</v>
      </c>
      <c r="H19">
        <v>7</v>
      </c>
    </row>
    <row r="20" spans="4:8">
      <c r="D20">
        <v>8</v>
      </c>
      <c r="H20">
        <v>8</v>
      </c>
    </row>
    <row r="21" spans="4:8">
      <c r="D21">
        <v>9</v>
      </c>
      <c r="H21">
        <v>9</v>
      </c>
    </row>
    <row r="22" spans="4:8">
      <c r="D22">
        <v>10</v>
      </c>
    </row>
    <row r="23" spans="4:8">
      <c r="D23">
        <v>11</v>
      </c>
    </row>
  </sheetData>
  <dataConsolidate/>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57A8E06A-53AB-40EF-9577-A47498763C4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7</vt:i4>
      </vt:variant>
      <vt:variant>
        <vt:lpstr>Adlandırılmış Aralıklar</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fatih</dc:creator>
  <cp:lastModifiedBy>fatih</cp:lastModifiedBy>
  <dcterms:created xsi:type="dcterms:W3CDTF">2008-01-30T00:41:58Z</dcterms:created>
  <dcterms:modified xsi:type="dcterms:W3CDTF">2022-05-25T09:48:35Z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