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/>
  </bookViews>
  <sheets>
    <sheet name="Sayfa1" sheetId="1" r:id="rId1"/>
    <sheet name="Sayfa1 (2)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2" i="2" l="1"/>
  <c r="E12" i="2"/>
  <c r="F12" i="2" s="1"/>
  <c r="G12" i="2" s="1"/>
  <c r="K11" i="2"/>
  <c r="H11" i="2"/>
  <c r="I11" i="2" s="1"/>
  <c r="F11" i="2"/>
  <c r="G11" i="2" s="1"/>
  <c r="J11" i="2" s="1"/>
  <c r="E11" i="2"/>
  <c r="K10" i="2"/>
  <c r="E10" i="2"/>
  <c r="F10" i="2" s="1"/>
  <c r="G10" i="2" s="1"/>
  <c r="K9" i="2"/>
  <c r="I9" i="2"/>
  <c r="H9" i="2"/>
  <c r="E9" i="2"/>
  <c r="F9" i="2" s="1"/>
  <c r="G9" i="2" s="1"/>
  <c r="J9" i="2" s="1"/>
  <c r="K8" i="2"/>
  <c r="H8" i="2"/>
  <c r="I8" i="2" s="1"/>
  <c r="E8" i="2"/>
  <c r="F8" i="2" s="1"/>
  <c r="G8" i="2" s="1"/>
  <c r="J8" i="2" s="1"/>
  <c r="K7" i="2"/>
  <c r="E7" i="2"/>
  <c r="F7" i="2" s="1"/>
  <c r="G7" i="2" s="1"/>
  <c r="J7" i="2" s="1"/>
  <c r="K6" i="2"/>
  <c r="H6" i="2"/>
  <c r="I6" i="2" s="1"/>
  <c r="E6" i="2"/>
  <c r="F6" i="2" s="1"/>
  <c r="G6" i="2" s="1"/>
  <c r="J6" i="2" s="1"/>
  <c r="K5" i="2"/>
  <c r="E5" i="2"/>
  <c r="F5" i="2" s="1"/>
  <c r="G5" i="2" s="1"/>
  <c r="K4" i="2"/>
  <c r="H4" i="2"/>
  <c r="I4" i="2" s="1"/>
  <c r="E4" i="2"/>
  <c r="F4" i="2" s="1"/>
  <c r="G4" i="2" s="1"/>
  <c r="J4" i="2" s="1"/>
  <c r="K3" i="2"/>
  <c r="H7" i="2" s="1"/>
  <c r="I7" i="2" s="1"/>
  <c r="H3" i="2"/>
  <c r="I3" i="2" s="1"/>
  <c r="E3" i="2"/>
  <c r="F3" i="2" s="1"/>
  <c r="G3" i="2" s="1"/>
  <c r="J5" i="2" l="1"/>
  <c r="G13" i="2"/>
  <c r="J3" i="2"/>
  <c r="H10" i="2"/>
  <c r="I10" i="2" s="1"/>
  <c r="J10" i="2" s="1"/>
  <c r="H5" i="2"/>
  <c r="I5" i="2" s="1"/>
  <c r="H12" i="2"/>
  <c r="I12" i="2" s="1"/>
  <c r="J12" i="2" s="1"/>
  <c r="J13" i="2" l="1"/>
  <c r="H15" i="2"/>
  <c r="K2" i="1"/>
  <c r="H11" i="1" l="1"/>
  <c r="I11" i="1" s="1"/>
  <c r="E4" i="1"/>
  <c r="F4" i="1" s="1"/>
  <c r="G4" i="1" s="1"/>
  <c r="E5" i="1"/>
  <c r="F5" i="1" s="1"/>
  <c r="G5" i="1" s="1"/>
  <c r="E6" i="1"/>
  <c r="F6" i="1" s="1"/>
  <c r="G6" i="1" s="1"/>
  <c r="E7" i="1"/>
  <c r="F7" i="1" s="1"/>
  <c r="G7" i="1" s="1"/>
  <c r="E8" i="1"/>
  <c r="F8" i="1" s="1"/>
  <c r="G8" i="1" s="1"/>
  <c r="E9" i="1"/>
  <c r="F9" i="1" s="1"/>
  <c r="G9" i="1" s="1"/>
  <c r="E10" i="1"/>
  <c r="F10" i="1" s="1"/>
  <c r="G10" i="1" s="1"/>
  <c r="E11" i="1"/>
  <c r="F11" i="1" s="1"/>
  <c r="G11" i="1" s="1"/>
  <c r="E3" i="1"/>
  <c r="F3" i="1" s="1"/>
  <c r="G3" i="1" s="1"/>
  <c r="E2" i="1"/>
  <c r="F2" i="1" s="1"/>
  <c r="G2" i="1" s="1"/>
  <c r="G12" i="1" s="1"/>
  <c r="H14" i="1" s="1"/>
  <c r="H4" i="1" l="1"/>
  <c r="I4" i="1" s="1"/>
  <c r="H8" i="1"/>
  <c r="I8" i="1" s="1"/>
  <c r="H2" i="1"/>
  <c r="I2" i="1" s="1"/>
  <c r="J2" i="1" s="1"/>
  <c r="H5" i="1"/>
  <c r="I5" i="1" s="1"/>
  <c r="J5" i="1" s="1"/>
  <c r="H9" i="1"/>
  <c r="I9" i="1" s="1"/>
  <c r="J9" i="1" s="1"/>
  <c r="H6" i="1"/>
  <c r="I6" i="1" s="1"/>
  <c r="H10" i="1"/>
  <c r="I10" i="1" s="1"/>
  <c r="J10" i="1" s="1"/>
  <c r="H3" i="1"/>
  <c r="I3" i="1" s="1"/>
  <c r="J3" i="1" s="1"/>
  <c r="H7" i="1"/>
  <c r="I7" i="1" s="1"/>
  <c r="J7" i="1" s="1"/>
  <c r="J6" i="1"/>
  <c r="J11" i="1"/>
  <c r="J8" i="1"/>
  <c r="J4" i="1"/>
  <c r="J12" i="1" l="1"/>
</calcChain>
</file>

<file path=xl/sharedStrings.xml><?xml version="1.0" encoding="utf-8"?>
<sst xmlns="http://schemas.openxmlformats.org/spreadsheetml/2006/main" count="27" uniqueCount="13">
  <si>
    <t>t (s)</t>
  </si>
  <si>
    <t>Delta_m (g)</t>
  </si>
  <si>
    <t>m1 (g)</t>
  </si>
  <si>
    <t>m2 (g)</t>
  </si>
  <si>
    <t>Delta_V (m^3)</t>
  </si>
  <si>
    <t>Flow Rate (m^3 / s)</t>
  </si>
  <si>
    <t>D_0 (m)</t>
  </si>
  <si>
    <t>A_0 (m^2)</t>
  </si>
  <si>
    <t>Velocity (m/s)</t>
  </si>
  <si>
    <t>#</t>
  </si>
  <si>
    <t>Flow Rate Measurements of Instapark Sprayer (07/12/2018)</t>
  </si>
  <si>
    <t>Average Velocity</t>
  </si>
  <si>
    <t>Average Flow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</si>
</sst>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L13" sqref="L13"/>
    </sheetView>
  </sheetViews>
  <sheetFormatPr defaultRowHeight="14.4" x14ac:dyDescent="0.3"/>
  <cols>
    <col min="2" max="2" width="12.33203125" style="3" customWidth="1"/>
    <col min="3" max="3" width="14.44140625" style="3" customWidth="1"/>
    <col min="4" max="4" width="13.44140625" style="3" customWidth="1"/>
    <col min="5" max="5" width="17.88671875" style="3" customWidth="1"/>
    <col min="6" max="6" width="18.109375" style="3" customWidth="1"/>
    <col min="7" max="7" width="19.33203125" style="3" customWidth="1"/>
    <col min="8" max="8" width="12.109375" style="3" customWidth="1"/>
    <col min="9" max="9" width="22" style="3" customWidth="1"/>
    <col min="10" max="10" width="17.109375" style="3" customWidth="1"/>
    <col min="11" max="11" width="12.88671875" customWidth="1"/>
  </cols>
  <sheetData>
    <row r="1" spans="1:11" x14ac:dyDescent="0.3">
      <c r="A1" s="1" t="s">
        <v>9</v>
      </c>
      <c r="B1" s="2" t="s">
        <v>2</v>
      </c>
      <c r="C1" s="2" t="s">
        <v>3</v>
      </c>
      <c r="D1" s="2" t="s">
        <v>0</v>
      </c>
      <c r="E1" s="2" t="s">
        <v>1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6</v>
      </c>
    </row>
    <row r="2" spans="1:11" x14ac:dyDescent="0.3">
      <c r="A2" s="3">
        <v>1</v>
      </c>
      <c r="B2" s="3">
        <v>893.42</v>
      </c>
      <c r="C2" s="3">
        <v>880.7</v>
      </c>
      <c r="D2" s="3">
        <v>5.4</v>
      </c>
      <c r="E2" s="3">
        <f>B2-C2</f>
        <v>12.719999999999914</v>
      </c>
      <c r="F2" s="3">
        <f>E2/1000000</f>
        <v>1.2719999999999914E-5</v>
      </c>
      <c r="G2" s="3">
        <f>F2/D2</f>
        <v>2.3555555555555394E-6</v>
      </c>
      <c r="H2" s="3">
        <f xml:space="preserve"> K2</f>
        <v>5.0999999999999993E-4</v>
      </c>
      <c r="I2" s="4">
        <f xml:space="preserve"> PI()*POWER(H2/2,2)</f>
        <v>2.0428206229967622E-7</v>
      </c>
      <c r="J2" s="3">
        <f>G2/I2</f>
        <v>11.530897666873969</v>
      </c>
      <c r="K2" s="3">
        <f xml:space="preserve"> 510 * POWER(10,-6)</f>
        <v>5.0999999999999993E-4</v>
      </c>
    </row>
    <row r="3" spans="1:11" x14ac:dyDescent="0.3">
      <c r="A3" s="3">
        <v>2</v>
      </c>
      <c r="B3" s="3">
        <v>880.7</v>
      </c>
      <c r="C3" s="3">
        <v>868.93</v>
      </c>
      <c r="D3" s="3">
        <v>5.36</v>
      </c>
      <c r="E3" s="3">
        <f>B3-C3</f>
        <v>11.770000000000095</v>
      </c>
      <c r="F3" s="3">
        <f>E3/1000000</f>
        <v>1.1770000000000096E-5</v>
      </c>
      <c r="G3" s="3">
        <f>F3/D3</f>
        <v>2.1958955223880775E-6</v>
      </c>
      <c r="H3" s="3">
        <f xml:space="preserve"> K2</f>
        <v>5.0999999999999993E-4</v>
      </c>
      <c r="I3" s="4">
        <f xml:space="preserve"> PI()*POWER(H3/2,2)</f>
        <v>2.0428206229967622E-7</v>
      </c>
      <c r="J3" s="3">
        <f>G3/I3</f>
        <v>10.74933108501107</v>
      </c>
      <c r="K3" s="3"/>
    </row>
    <row r="4" spans="1:11" x14ac:dyDescent="0.3">
      <c r="A4" s="3">
        <v>3</v>
      </c>
      <c r="B4" s="3">
        <v>861.93</v>
      </c>
      <c r="C4" s="3">
        <v>856.95</v>
      </c>
      <c r="D4" s="3">
        <v>2.2599999999999998</v>
      </c>
      <c r="E4" s="3">
        <f t="shared" ref="E4:E11" si="0">B4-C4</f>
        <v>4.9799999999999045</v>
      </c>
      <c r="F4" s="3">
        <f t="shared" ref="F4:F11" si="1">E4/1000000</f>
        <v>4.9799999999999049E-6</v>
      </c>
      <c r="G4" s="3">
        <f t="shared" ref="G4:G11" si="2">F4/D4</f>
        <v>2.2035398230088078E-6</v>
      </c>
      <c r="H4" s="3">
        <f xml:space="preserve"> K2</f>
        <v>5.0999999999999993E-4</v>
      </c>
      <c r="I4" s="4">
        <f t="shared" ref="I4:I11" si="3" xml:space="preserve"> PI()*POWER(H4/2,2)</f>
        <v>2.0428206229967622E-7</v>
      </c>
      <c r="J4" s="3">
        <f t="shared" ref="J4:J11" si="4">G4/I4</f>
        <v>10.786751407356926</v>
      </c>
      <c r="K4" s="3"/>
    </row>
    <row r="5" spans="1:11" x14ac:dyDescent="0.3">
      <c r="A5" s="3">
        <v>4</v>
      </c>
      <c r="B5" s="3">
        <v>856.95</v>
      </c>
      <c r="C5" s="3">
        <v>849.85</v>
      </c>
      <c r="D5" s="3">
        <v>3.36</v>
      </c>
      <c r="E5" s="3">
        <f t="shared" si="0"/>
        <v>7.1000000000000227</v>
      </c>
      <c r="F5" s="3">
        <f t="shared" si="1"/>
        <v>7.1000000000000227E-6</v>
      </c>
      <c r="G5" s="3">
        <f t="shared" si="2"/>
        <v>2.1130952380952451E-6</v>
      </c>
      <c r="H5" s="3">
        <f xml:space="preserve"> K2</f>
        <v>5.0999999999999993E-4</v>
      </c>
      <c r="I5" s="4">
        <f t="shared" si="3"/>
        <v>2.0428206229967622E-7</v>
      </c>
      <c r="J5" s="3">
        <f t="shared" si="4"/>
        <v>10.344007762146987</v>
      </c>
      <c r="K5" s="3"/>
    </row>
    <row r="6" spans="1:11" x14ac:dyDescent="0.3">
      <c r="A6" s="3">
        <v>5</v>
      </c>
      <c r="B6" s="3">
        <v>839.54</v>
      </c>
      <c r="C6" s="3">
        <v>829.94</v>
      </c>
      <c r="D6" s="3">
        <v>4.3600000000000003</v>
      </c>
      <c r="E6" s="3">
        <f t="shared" si="0"/>
        <v>9.5999999999999091</v>
      </c>
      <c r="F6" s="3">
        <f t="shared" si="1"/>
        <v>9.5999999999999098E-6</v>
      </c>
      <c r="G6" s="3">
        <f t="shared" si="2"/>
        <v>2.2018348623853003E-6</v>
      </c>
      <c r="H6" s="3">
        <f xml:space="preserve"> K2</f>
        <v>5.0999999999999993E-4</v>
      </c>
      <c r="I6" s="4">
        <f t="shared" si="3"/>
        <v>2.0428206229967622E-7</v>
      </c>
      <c r="J6" s="3">
        <f t="shared" si="4"/>
        <v>10.778405297060633</v>
      </c>
      <c r="K6" s="3"/>
    </row>
    <row r="7" spans="1:11" x14ac:dyDescent="0.3">
      <c r="A7" s="3">
        <v>6</v>
      </c>
      <c r="B7" s="3">
        <v>829.94</v>
      </c>
      <c r="C7" s="3">
        <v>826.71</v>
      </c>
      <c r="D7" s="3">
        <v>1.5</v>
      </c>
      <c r="E7" s="3">
        <f t="shared" si="0"/>
        <v>3.2300000000000182</v>
      </c>
      <c r="F7" s="3">
        <f t="shared" si="1"/>
        <v>3.2300000000000182E-6</v>
      </c>
      <c r="G7" s="3">
        <f t="shared" si="2"/>
        <v>2.1533333333333455E-6</v>
      </c>
      <c r="H7" s="3">
        <f xml:space="preserve"> K2</f>
        <v>5.0999999999999993E-4</v>
      </c>
      <c r="I7" s="4">
        <f t="shared" si="3"/>
        <v>2.0428206229967622E-7</v>
      </c>
      <c r="J7" s="3">
        <f t="shared" si="4"/>
        <v>10.540980980378317</v>
      </c>
      <c r="K7" s="3"/>
    </row>
    <row r="8" spans="1:11" x14ac:dyDescent="0.3">
      <c r="A8" s="3">
        <v>7</v>
      </c>
      <c r="B8" s="3">
        <v>826.71</v>
      </c>
      <c r="C8" s="3">
        <v>824.57</v>
      </c>
      <c r="D8" s="3">
        <v>0.95</v>
      </c>
      <c r="E8" s="3">
        <f t="shared" si="0"/>
        <v>2.1399999999999864</v>
      </c>
      <c r="F8" s="3">
        <f t="shared" si="1"/>
        <v>2.1399999999999863E-6</v>
      </c>
      <c r="G8" s="3">
        <f t="shared" si="2"/>
        <v>2.2526315789473541E-6</v>
      </c>
      <c r="H8" s="3">
        <f xml:space="preserve"> K2</f>
        <v>5.0999999999999993E-4</v>
      </c>
      <c r="I8" s="4">
        <f t="shared" si="3"/>
        <v>2.0428206229967622E-7</v>
      </c>
      <c r="J8" s="3">
        <f t="shared" si="4"/>
        <v>11.027064998212152</v>
      </c>
      <c r="K8" s="3"/>
    </row>
    <row r="9" spans="1:11" x14ac:dyDescent="0.3">
      <c r="A9" s="3">
        <v>8</v>
      </c>
      <c r="B9" s="3">
        <v>824.57</v>
      </c>
      <c r="C9" s="3">
        <v>810.37</v>
      </c>
      <c r="D9" s="3">
        <v>6.45</v>
      </c>
      <c r="E9" s="3">
        <f t="shared" si="0"/>
        <v>14.200000000000045</v>
      </c>
      <c r="F9" s="3">
        <f t="shared" si="1"/>
        <v>1.4200000000000045E-5</v>
      </c>
      <c r="G9" s="3">
        <f t="shared" si="2"/>
        <v>2.2015503875969062E-6</v>
      </c>
      <c r="H9" s="3">
        <f xml:space="preserve"> K2</f>
        <v>5.0999999999999993E-4</v>
      </c>
      <c r="I9" s="4">
        <f t="shared" si="3"/>
        <v>2.0428206229967622E-7</v>
      </c>
      <c r="J9" s="3">
        <f t="shared" si="4"/>
        <v>10.777012738236859</v>
      </c>
      <c r="K9" s="3"/>
    </row>
    <row r="10" spans="1:11" x14ac:dyDescent="0.3">
      <c r="A10" s="3">
        <v>9</v>
      </c>
      <c r="B10" s="3">
        <v>810.37</v>
      </c>
      <c r="C10" s="3">
        <v>794.53</v>
      </c>
      <c r="D10" s="3">
        <v>7.3</v>
      </c>
      <c r="E10" s="3">
        <f t="shared" si="0"/>
        <v>15.840000000000032</v>
      </c>
      <c r="F10" s="3">
        <f t="shared" si="1"/>
        <v>1.5840000000000031E-5</v>
      </c>
      <c r="G10" s="3">
        <f t="shared" si="2"/>
        <v>2.1698630136986346E-6</v>
      </c>
      <c r="H10" s="3">
        <f xml:space="preserve"> K2</f>
        <v>5.0999999999999993E-4</v>
      </c>
      <c r="I10" s="4">
        <f t="shared" si="3"/>
        <v>2.0428206229967622E-7</v>
      </c>
      <c r="J10" s="3">
        <f t="shared" si="4"/>
        <v>10.62189694617193</v>
      </c>
      <c r="K10" s="3"/>
    </row>
    <row r="11" spans="1:11" x14ac:dyDescent="0.3">
      <c r="A11" s="3">
        <v>10</v>
      </c>
      <c r="B11" s="3">
        <v>786.9</v>
      </c>
      <c r="C11" s="3">
        <v>768.37</v>
      </c>
      <c r="D11" s="3">
        <v>8.4600000000000009</v>
      </c>
      <c r="E11" s="3">
        <f t="shared" si="0"/>
        <v>18.529999999999973</v>
      </c>
      <c r="F11" s="3">
        <f t="shared" si="1"/>
        <v>1.8529999999999973E-5</v>
      </c>
      <c r="G11" s="3">
        <f t="shared" si="2"/>
        <v>2.1903073286051978E-6</v>
      </c>
      <c r="H11" s="3">
        <f xml:space="preserve"> K2</f>
        <v>5.0999999999999993E-4</v>
      </c>
      <c r="I11" s="4">
        <f t="shared" si="3"/>
        <v>2.0428206229967622E-7</v>
      </c>
      <c r="J11" s="3">
        <f t="shared" si="4"/>
        <v>10.721975801243266</v>
      </c>
      <c r="K11" s="3"/>
    </row>
    <row r="12" spans="1:11" x14ac:dyDescent="0.3">
      <c r="F12" s="2" t="s">
        <v>12</v>
      </c>
      <c r="G12" s="3">
        <f>AVERAGE(G2:G11)</f>
        <v>2.2037606643614404E-6</v>
      </c>
      <c r="I12" s="2" t="s">
        <v>11</v>
      </c>
      <c r="J12" s="2">
        <f>AVERAGE(J2:J11)</f>
        <v>10.787832468269212</v>
      </c>
    </row>
    <row r="14" spans="1:11" x14ac:dyDescent="0.3">
      <c r="H14" s="3">
        <f>G12/I11</f>
        <v>10.787832468269208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K3" sqref="K3:K12"/>
    </sheetView>
  </sheetViews>
  <sheetFormatPr defaultRowHeight="14.4" x14ac:dyDescent="0.3"/>
  <cols>
    <col min="2" max="2" width="12.33203125" style="3" customWidth="1"/>
    <col min="3" max="3" width="14.44140625" style="3" customWidth="1"/>
    <col min="4" max="4" width="13.44140625" style="3" customWidth="1"/>
    <col min="5" max="5" width="17.88671875" style="3" customWidth="1"/>
    <col min="6" max="6" width="18.109375" style="3" customWidth="1"/>
    <col min="7" max="7" width="19.33203125" style="3" customWidth="1"/>
    <col min="8" max="8" width="12.109375" style="3" customWidth="1"/>
    <col min="9" max="9" width="22" style="3" customWidth="1"/>
    <col min="10" max="10" width="17.109375" style="3" customWidth="1"/>
    <col min="11" max="11" width="12.88671875" customWidth="1"/>
  </cols>
  <sheetData>
    <row r="1" spans="1:11" s="1" customFormat="1" x14ac:dyDescent="0.3">
      <c r="A1" s="5" t="s">
        <v>10</v>
      </c>
      <c r="B1" s="5"/>
      <c r="C1" s="5"/>
      <c r="D1" s="5"/>
      <c r="E1" s="5"/>
      <c r="F1" s="5"/>
      <c r="G1" s="5"/>
      <c r="H1" s="5"/>
      <c r="I1" s="5"/>
      <c r="J1" s="5"/>
    </row>
    <row r="2" spans="1:11" x14ac:dyDescent="0.3">
      <c r="A2" s="1" t="s">
        <v>9</v>
      </c>
      <c r="B2" s="2" t="s">
        <v>2</v>
      </c>
      <c r="C2" s="2" t="s">
        <v>3</v>
      </c>
      <c r="D2" s="2" t="s">
        <v>0</v>
      </c>
      <c r="E2" s="2" t="s">
        <v>1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6</v>
      </c>
    </row>
    <row r="3" spans="1:11" x14ac:dyDescent="0.3">
      <c r="A3" s="3">
        <v>1</v>
      </c>
      <c r="B3" s="3">
        <v>893.42</v>
      </c>
      <c r="C3" s="3">
        <v>880.7</v>
      </c>
      <c r="D3" s="3">
        <v>5.4</v>
      </c>
      <c r="E3" s="3">
        <f>B3-C3</f>
        <v>12.719999999999914</v>
      </c>
      <c r="F3" s="3">
        <f>E3/1000000</f>
        <v>1.2719999999999914E-5</v>
      </c>
      <c r="G3" s="3">
        <f>F3/D3</f>
        <v>2.3555555555555394E-6</v>
      </c>
      <c r="H3" s="3">
        <f xml:space="preserve"> K3</f>
        <v>5.0999999999999993E-4</v>
      </c>
      <c r="I3" s="4">
        <f xml:space="preserve"> PI()*POWER(H3/2,2)</f>
        <v>2.0428206229967622E-7</v>
      </c>
      <c r="J3" s="3">
        <f>G3/I3</f>
        <v>11.530897666873969</v>
      </c>
      <c r="K3" s="3">
        <f xml:space="preserve"> 510 * POWER(10,-6)</f>
        <v>5.0999999999999993E-4</v>
      </c>
    </row>
    <row r="4" spans="1:11" x14ac:dyDescent="0.3">
      <c r="A4" s="3">
        <v>2</v>
      </c>
      <c r="B4" s="3">
        <v>880.7</v>
      </c>
      <c r="C4" s="3">
        <v>868.93</v>
      </c>
      <c r="D4" s="3">
        <v>5.36</v>
      </c>
      <c r="E4" s="3">
        <f>B4-C4</f>
        <v>11.770000000000095</v>
      </c>
      <c r="F4" s="3">
        <f>E4/1000000</f>
        <v>1.1770000000000096E-5</v>
      </c>
      <c r="G4" s="3">
        <f>F4/D4</f>
        <v>2.1958955223880775E-6</v>
      </c>
      <c r="H4" s="3">
        <f xml:space="preserve"> K3</f>
        <v>5.0999999999999993E-4</v>
      </c>
      <c r="I4" s="4">
        <f xml:space="preserve"> PI()*POWER(H4/2,2)</f>
        <v>2.0428206229967622E-7</v>
      </c>
      <c r="J4" s="3">
        <f>G4/I4</f>
        <v>10.74933108501107</v>
      </c>
      <c r="K4" s="3">
        <f t="shared" ref="K4:K12" si="0" xml:space="preserve"> 510 * POWER(10,-6)</f>
        <v>5.0999999999999993E-4</v>
      </c>
    </row>
    <row r="5" spans="1:11" x14ac:dyDescent="0.3">
      <c r="A5" s="3">
        <v>3</v>
      </c>
      <c r="B5" s="3">
        <v>861.93</v>
      </c>
      <c r="C5" s="3">
        <v>856.95</v>
      </c>
      <c r="D5" s="3">
        <v>2.2599999999999998</v>
      </c>
      <c r="E5" s="3">
        <f t="shared" ref="E5:E12" si="1">B5-C5</f>
        <v>4.9799999999999045</v>
      </c>
      <c r="F5" s="3">
        <f t="shared" ref="F5:F12" si="2">E5/1000000</f>
        <v>4.9799999999999049E-6</v>
      </c>
      <c r="G5" s="3">
        <f t="shared" ref="G5:G12" si="3">F5/D5</f>
        <v>2.2035398230088078E-6</v>
      </c>
      <c r="H5" s="3">
        <f xml:space="preserve"> K3</f>
        <v>5.0999999999999993E-4</v>
      </c>
      <c r="I5" s="4">
        <f t="shared" ref="I5:I12" si="4" xml:space="preserve"> PI()*POWER(H5/2,2)</f>
        <v>2.0428206229967622E-7</v>
      </c>
      <c r="J5" s="3">
        <f t="shared" ref="J5:J12" si="5">G5/I5</f>
        <v>10.786751407356926</v>
      </c>
      <c r="K5" s="3">
        <f t="shared" si="0"/>
        <v>5.0999999999999993E-4</v>
      </c>
    </row>
    <row r="6" spans="1:11" x14ac:dyDescent="0.3">
      <c r="A6" s="3">
        <v>4</v>
      </c>
      <c r="B6" s="3">
        <v>856.95</v>
      </c>
      <c r="C6" s="3">
        <v>849.85</v>
      </c>
      <c r="D6" s="3">
        <v>3.36</v>
      </c>
      <c r="E6" s="3">
        <f t="shared" si="1"/>
        <v>7.1000000000000227</v>
      </c>
      <c r="F6" s="3">
        <f t="shared" si="2"/>
        <v>7.1000000000000227E-6</v>
      </c>
      <c r="G6" s="3">
        <f t="shared" si="3"/>
        <v>2.1130952380952451E-6</v>
      </c>
      <c r="H6" s="3">
        <f xml:space="preserve"> K3</f>
        <v>5.0999999999999993E-4</v>
      </c>
      <c r="I6" s="4">
        <f t="shared" si="4"/>
        <v>2.0428206229967622E-7</v>
      </c>
      <c r="J6" s="3">
        <f t="shared" si="5"/>
        <v>10.344007762146987</v>
      </c>
      <c r="K6" s="3">
        <f t="shared" si="0"/>
        <v>5.0999999999999993E-4</v>
      </c>
    </row>
    <row r="7" spans="1:11" x14ac:dyDescent="0.3">
      <c r="A7" s="3">
        <v>5</v>
      </c>
      <c r="B7" s="3">
        <v>839.54</v>
      </c>
      <c r="C7" s="3">
        <v>829.94</v>
      </c>
      <c r="D7" s="3">
        <v>4.3600000000000003</v>
      </c>
      <c r="E7" s="3">
        <f t="shared" si="1"/>
        <v>9.5999999999999091</v>
      </c>
      <c r="F7" s="3">
        <f t="shared" si="2"/>
        <v>9.5999999999999098E-6</v>
      </c>
      <c r="G7" s="3">
        <f t="shared" si="3"/>
        <v>2.2018348623853003E-6</v>
      </c>
      <c r="H7" s="3">
        <f xml:space="preserve"> K3</f>
        <v>5.0999999999999993E-4</v>
      </c>
      <c r="I7" s="4">
        <f t="shared" si="4"/>
        <v>2.0428206229967622E-7</v>
      </c>
      <c r="J7" s="3">
        <f t="shared" si="5"/>
        <v>10.778405297060633</v>
      </c>
      <c r="K7" s="3">
        <f t="shared" si="0"/>
        <v>5.0999999999999993E-4</v>
      </c>
    </row>
    <row r="8" spans="1:11" x14ac:dyDescent="0.3">
      <c r="A8" s="3">
        <v>6</v>
      </c>
      <c r="B8" s="3">
        <v>829.94</v>
      </c>
      <c r="C8" s="3">
        <v>826.71</v>
      </c>
      <c r="D8" s="3">
        <v>1.5</v>
      </c>
      <c r="E8" s="3">
        <f t="shared" si="1"/>
        <v>3.2300000000000182</v>
      </c>
      <c r="F8" s="3">
        <f t="shared" si="2"/>
        <v>3.2300000000000182E-6</v>
      </c>
      <c r="G8" s="3">
        <f t="shared" si="3"/>
        <v>2.1533333333333455E-6</v>
      </c>
      <c r="H8" s="3">
        <f xml:space="preserve"> K3</f>
        <v>5.0999999999999993E-4</v>
      </c>
      <c r="I8" s="4">
        <f t="shared" si="4"/>
        <v>2.0428206229967622E-7</v>
      </c>
      <c r="J8" s="3">
        <f t="shared" si="5"/>
        <v>10.540980980378317</v>
      </c>
      <c r="K8" s="3">
        <f t="shared" si="0"/>
        <v>5.0999999999999993E-4</v>
      </c>
    </row>
    <row r="9" spans="1:11" x14ac:dyDescent="0.3">
      <c r="A9" s="3">
        <v>7</v>
      </c>
      <c r="B9" s="3">
        <v>826.71</v>
      </c>
      <c r="C9" s="3">
        <v>824.57</v>
      </c>
      <c r="D9" s="3">
        <v>0.95</v>
      </c>
      <c r="E9" s="3">
        <f t="shared" si="1"/>
        <v>2.1399999999999864</v>
      </c>
      <c r="F9" s="3">
        <f t="shared" si="2"/>
        <v>2.1399999999999863E-6</v>
      </c>
      <c r="G9" s="3">
        <f t="shared" si="3"/>
        <v>2.2526315789473541E-6</v>
      </c>
      <c r="H9" s="3">
        <f xml:space="preserve"> K3</f>
        <v>5.0999999999999993E-4</v>
      </c>
      <c r="I9" s="4">
        <f t="shared" si="4"/>
        <v>2.0428206229967622E-7</v>
      </c>
      <c r="J9" s="3">
        <f t="shared" si="5"/>
        <v>11.027064998212152</v>
      </c>
      <c r="K9" s="3">
        <f t="shared" si="0"/>
        <v>5.0999999999999993E-4</v>
      </c>
    </row>
    <row r="10" spans="1:11" x14ac:dyDescent="0.3">
      <c r="A10" s="3">
        <v>8</v>
      </c>
      <c r="B10" s="3">
        <v>824.57</v>
      </c>
      <c r="C10" s="3">
        <v>810.37</v>
      </c>
      <c r="D10" s="3">
        <v>6.45</v>
      </c>
      <c r="E10" s="3">
        <f t="shared" si="1"/>
        <v>14.200000000000045</v>
      </c>
      <c r="F10" s="3">
        <f t="shared" si="2"/>
        <v>1.4200000000000045E-5</v>
      </c>
      <c r="G10" s="3">
        <f t="shared" si="3"/>
        <v>2.2015503875969062E-6</v>
      </c>
      <c r="H10" s="3">
        <f xml:space="preserve"> K3</f>
        <v>5.0999999999999993E-4</v>
      </c>
      <c r="I10" s="4">
        <f t="shared" si="4"/>
        <v>2.0428206229967622E-7</v>
      </c>
      <c r="J10" s="3">
        <f t="shared" si="5"/>
        <v>10.777012738236859</v>
      </c>
      <c r="K10" s="3">
        <f t="shared" si="0"/>
        <v>5.0999999999999993E-4</v>
      </c>
    </row>
    <row r="11" spans="1:11" x14ac:dyDescent="0.3">
      <c r="A11" s="3">
        <v>9</v>
      </c>
      <c r="B11" s="3">
        <v>810.37</v>
      </c>
      <c r="C11" s="3">
        <v>794.53</v>
      </c>
      <c r="D11" s="3">
        <v>7.3</v>
      </c>
      <c r="E11" s="3">
        <f t="shared" si="1"/>
        <v>15.840000000000032</v>
      </c>
      <c r="F11" s="3">
        <f t="shared" si="2"/>
        <v>1.5840000000000031E-5</v>
      </c>
      <c r="G11" s="3">
        <f t="shared" si="3"/>
        <v>2.1698630136986346E-6</v>
      </c>
      <c r="H11" s="3">
        <f xml:space="preserve"> K3</f>
        <v>5.0999999999999993E-4</v>
      </c>
      <c r="I11" s="4">
        <f t="shared" si="4"/>
        <v>2.0428206229967622E-7</v>
      </c>
      <c r="J11" s="3">
        <f t="shared" si="5"/>
        <v>10.62189694617193</v>
      </c>
      <c r="K11" s="3">
        <f t="shared" si="0"/>
        <v>5.0999999999999993E-4</v>
      </c>
    </row>
    <row r="12" spans="1:11" x14ac:dyDescent="0.3">
      <c r="A12" s="3">
        <v>10</v>
      </c>
      <c r="B12" s="3">
        <v>786.9</v>
      </c>
      <c r="C12" s="3">
        <v>768.37</v>
      </c>
      <c r="D12" s="3">
        <v>8.4600000000000009</v>
      </c>
      <c r="E12" s="3">
        <f t="shared" si="1"/>
        <v>18.529999999999973</v>
      </c>
      <c r="F12" s="3">
        <f t="shared" si="2"/>
        <v>1.8529999999999973E-5</v>
      </c>
      <c r="G12" s="3">
        <f t="shared" si="3"/>
        <v>2.1903073286051978E-6</v>
      </c>
      <c r="H12" s="3">
        <f xml:space="preserve"> K3</f>
        <v>5.0999999999999993E-4</v>
      </c>
      <c r="I12" s="4">
        <f t="shared" si="4"/>
        <v>2.0428206229967622E-7</v>
      </c>
      <c r="J12" s="3">
        <f t="shared" si="5"/>
        <v>10.721975801243266</v>
      </c>
      <c r="K12" s="3">
        <f t="shared" si="0"/>
        <v>5.0999999999999993E-4</v>
      </c>
    </row>
    <row r="13" spans="1:11" x14ac:dyDescent="0.3">
      <c r="F13" s="2" t="s">
        <v>12</v>
      </c>
      <c r="G13" s="3">
        <f>AVERAGE(G3:G12)</f>
        <v>2.2037606643614404E-6</v>
      </c>
      <c r="I13" s="2" t="s">
        <v>11</v>
      </c>
      <c r="J13" s="2">
        <f>AVERAGE(J3:J12)</f>
        <v>10.787832468269212</v>
      </c>
    </row>
    <row r="15" spans="1:11" x14ac:dyDescent="0.3">
      <c r="H15" s="3">
        <f>G13/I12</f>
        <v>10.787832468269208</v>
      </c>
    </row>
  </sheetData>
  <mergeCells count="1">
    <mergeCell ref="A1:J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2021-01-07T11:19:15Z</dcterms:modified>
</cp:coreProperties>
</file>