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Fatih/Desktop/VirtualInternship/JP_Morgan/"/>
    </mc:Choice>
  </mc:AlternateContent>
  <xr:revisionPtr revIDLastSave="0" documentId="13_ncr:1_{86056861-0ACF-4B4A-A91A-2F39CCCE18C2}" xr6:coauthVersionLast="47" xr6:coauthVersionMax="47" xr10:uidLastSave="{00000000-0000-0000-0000-000000000000}"/>
  <bookViews>
    <workbookView xWindow="1360" yWindow="500" windowWidth="23400" windowHeight="17500" xr2:uid="{88D75A90-26BD-438C-8A87-D80F31A6A432}"/>
  </bookViews>
  <sheets>
    <sheet name="Sheet1" sheetId="1" r:id="rId1"/>
    <sheet name="Sheet17" sheetId="17" r:id="rId2"/>
    <sheet name="Sheet18" sheetId="18" r:id="rId3"/>
    <sheet name="Data" sheetId="2" r:id="rId4"/>
    <sheet name="Product_lines" sheetId="3" r:id="rId5"/>
    <sheet name="Marketing_Promotion_Programs" sheetId="4" r:id="rId6"/>
    <sheet name="Product1_Sales_Volume(Units)" sheetId="5" r:id="rId7"/>
    <sheet name="Sheet19" sheetId="19" r:id="rId8"/>
    <sheet name="DASHBOARD" sheetId="14" r:id="rId9"/>
  </sheets>
  <definedNames>
    <definedName name="_xlchart.v1.0" hidden="1">Sheet17!$B$2:$B$61</definedName>
    <definedName name="_xlchart.v1.1" hidden="1">Sheet17!$C$2:$C$61</definedName>
    <definedName name="_xlchart.v1.10" hidden="1">Sheet17!$E$2:$E$61</definedName>
    <definedName name="_xlchart.v1.11" hidden="1">Sheet17!$F$2:$F$61</definedName>
    <definedName name="_xlchart.v1.12" hidden="1">Sheet17!$G$2:$G$61</definedName>
    <definedName name="_xlchart.v1.13" hidden="1">Sheet17!$H$2:$H$61</definedName>
    <definedName name="_xlchart.v1.2" hidden="1">Sheet17!$D$2:$D$61</definedName>
    <definedName name="_xlchart.v1.3" hidden="1">Sheet17!$E$2:$E$61</definedName>
    <definedName name="_xlchart.v1.4" hidden="1">Sheet17!$F$2:$F$61</definedName>
    <definedName name="_xlchart.v1.5" hidden="1">Sheet17!$G$2:$G$61</definedName>
    <definedName name="_xlchart.v1.6" hidden="1">Sheet17!$H$2:$H$61</definedName>
    <definedName name="_xlchart.v1.7" hidden="1">Sheet17!$B$2:$B$61</definedName>
    <definedName name="_xlchart.v1.8" hidden="1">Sheet17!$C$2:$C$61</definedName>
    <definedName name="_xlchart.v1.9" hidden="1">Sheet17!$D$2:$D$61</definedName>
    <definedName name="Slicer_Account_Type">#N/A</definedName>
  </definedNames>
  <calcPr calcId="191028"/>
  <pivotCaches>
    <pivotCache cacheId="125"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9" i="19" l="1"/>
  <c r="G37" i="19"/>
  <c r="G31" i="19"/>
  <c r="G38" i="19"/>
  <c r="G45" i="19"/>
  <c r="G41" i="19"/>
  <c r="G50" i="19"/>
  <c r="G9" i="19"/>
  <c r="G29" i="19"/>
  <c r="G34" i="19"/>
  <c r="G2" i="19"/>
  <c r="G13" i="19"/>
  <c r="G4" i="19"/>
  <c r="G26" i="19"/>
  <c r="G3" i="19"/>
  <c r="G27" i="19"/>
  <c r="G57" i="19"/>
  <c r="G33" i="19"/>
  <c r="G5" i="19"/>
  <c r="G8" i="19"/>
  <c r="G18" i="19"/>
  <c r="G54" i="19"/>
  <c r="G20" i="19"/>
  <c r="G6" i="19"/>
  <c r="G59" i="19"/>
  <c r="G58" i="19"/>
  <c r="G10" i="19"/>
  <c r="G36" i="19"/>
  <c r="G7" i="19"/>
  <c r="G22" i="19"/>
  <c r="G43" i="19"/>
  <c r="G42" i="19"/>
  <c r="G16" i="19"/>
  <c r="G25" i="19"/>
  <c r="G30" i="19"/>
  <c r="G39" i="19"/>
  <c r="G14" i="19"/>
  <c r="G53" i="19"/>
  <c r="G19" i="19"/>
  <c r="G40" i="19"/>
  <c r="G56" i="19"/>
  <c r="G35" i="19"/>
  <c r="G51" i="19"/>
  <c r="G47" i="19"/>
  <c r="G15" i="19"/>
  <c r="G24" i="19"/>
  <c r="G12" i="19"/>
  <c r="G21" i="19"/>
  <c r="G23" i="19"/>
  <c r="G17" i="19"/>
  <c r="G11" i="19"/>
  <c r="G46" i="19"/>
  <c r="G28" i="19"/>
  <c r="G52" i="19"/>
  <c r="G48" i="19"/>
  <c r="G61" i="19"/>
  <c r="G32" i="19"/>
  <c r="G44" i="19"/>
  <c r="G55" i="19"/>
  <c r="G60" i="19"/>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D62" i="17"/>
  <c r="E62" i="17"/>
  <c r="F62" i="17"/>
  <c r="G62" i="17"/>
  <c r="C62" i="17"/>
  <c r="J10" i="5"/>
  <c r="J9" i="5"/>
  <c r="J8" i="5"/>
  <c r="J7" i="5"/>
  <c r="J6" i="5"/>
  <c r="R53" i="2"/>
  <c r="R52" i="2"/>
  <c r="R51" i="2"/>
  <c r="R50" i="2"/>
  <c r="R49" i="2"/>
  <c r="R48" i="2"/>
  <c r="R61" i="2"/>
  <c r="R60" i="2"/>
  <c r="R59" i="2"/>
  <c r="R58" i="2"/>
  <c r="R57" i="2"/>
  <c r="R56" i="2"/>
  <c r="R55" i="2"/>
  <c r="R54" i="2"/>
  <c r="R47" i="2"/>
  <c r="R23" i="2"/>
  <c r="R22" i="2"/>
  <c r="R21" i="2"/>
  <c r="R20" i="2"/>
  <c r="R19" i="2"/>
  <c r="R18" i="2"/>
  <c r="R31" i="2"/>
  <c r="R30" i="2"/>
  <c r="R29" i="2"/>
  <c r="R28" i="2"/>
  <c r="R27" i="2"/>
  <c r="R26" i="2"/>
  <c r="R25" i="2"/>
  <c r="R24" i="2"/>
  <c r="R17" i="2"/>
  <c r="R8" i="2"/>
  <c r="R7" i="2"/>
  <c r="R6" i="2"/>
  <c r="R5" i="2"/>
  <c r="R4" i="2"/>
  <c r="R3" i="2"/>
  <c r="R16" i="2"/>
  <c r="R15" i="2"/>
  <c r="R14" i="2"/>
  <c r="R13" i="2"/>
  <c r="R12" i="2"/>
  <c r="R11" i="2"/>
  <c r="R10" i="2"/>
  <c r="R9" i="2"/>
  <c r="R2" i="2"/>
  <c r="R38" i="2"/>
  <c r="R37" i="2"/>
  <c r="R36" i="2"/>
  <c r="R35" i="2"/>
  <c r="R34" i="2"/>
  <c r="R33" i="2"/>
  <c r="R46" i="2"/>
  <c r="R45" i="2"/>
  <c r="R44" i="2"/>
  <c r="R43" i="2"/>
  <c r="R42" i="2"/>
  <c r="R41" i="2"/>
  <c r="R40" i="2"/>
  <c r="R39" i="2"/>
  <c r="R32" i="2"/>
  <c r="R12" i="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sharedStrings.xml><?xml version="1.0" encoding="utf-8"?>
<sst xmlns="http://schemas.openxmlformats.org/spreadsheetml/2006/main" count="2728" uniqueCount="280">
  <si>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</si>
  <si>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</si>
  <si>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</si>
  <si>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</si>
  <si>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</si>
  <si>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</si>
  <si>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</si>
  <si>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</si>
  <si>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</si>
  <si>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</si>
  <si>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</si>
  <si>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</si>
  <si>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</si>
  <si>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</si>
  <si>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</si>
  <si>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</si>
  <si>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</si>
  <si>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</si>
  <si>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</si>
  <si>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</si>
  <si>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</si>
  <si>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</si>
  <si>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</si>
  <si>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</si>
  <si>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</si>
  <si>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</si>
  <si>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</si>
  <si>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</si>
  <si>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</si>
  <si>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</si>
  <si>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</si>
  <si>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</si>
  <si>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</si>
  <si>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</si>
  <si>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</si>
  <si>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</si>
  <si>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</si>
  <si>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</si>
  <si>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</si>
  <si>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</si>
  <si>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</si>
  <si>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</si>
  <si>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</si>
  <si>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</si>
  <si>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</si>
  <si>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</si>
  <si>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</si>
  <si>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</si>
  <si>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</si>
  <si>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</si>
  <si>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</si>
  <si>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</si>
  <si>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</si>
  <si>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</si>
  <si>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</si>
  <si>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</si>
  <si>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</si>
  <si>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</si>
  <si>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</si>
  <si>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</si>
  <si>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</si>
  <si>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</si>
  <si>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</si>
  <si>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</si>
  <si>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</si>
  <si>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</si>
  <si>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</si>
  <si>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</si>
  <si>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</si>
  <si>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</si>
  <si>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</si>
  <si>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</si>
  <si>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</si>
  <si>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</si>
  <si>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</si>
  <si>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</si>
  <si>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</si>
  <si>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</si>
  <si>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</si>
  <si>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</si>
  <si>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</si>
  <si>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</si>
  <si>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</si>
  <si>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</si>
  <si>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</si>
  <si>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</si>
  <si>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</si>
  <si>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</si>
  <si>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</si>
  <si>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</si>
  <si>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</si>
  <si>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</si>
  <si>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</si>
  <si>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</si>
  <si>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</si>
  <si>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</si>
  <si>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</si>
  <si>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</si>
  <si>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</si>
  <si>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</si>
  <si>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</si>
  <si>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</si>
  <si>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</si>
  <si>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</si>
  <si>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</si>
  <si>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</si>
  <si>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</si>
  <si>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</si>
  <si>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</si>
  <si>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</si>
  <si>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</si>
  <si>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</si>
  <si>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</si>
  <si>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</si>
  <si>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</si>
  <si>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</si>
  <si>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</si>
  <si>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</si>
  <si>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</si>
  <si>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</si>
  <si>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</si>
  <si>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</si>
  <si>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</si>
  <si>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</si>
  <si>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</si>
  <si>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</si>
  <si>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</si>
  <si>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</si>
  <si>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</si>
  <si>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</si>
  <si>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</si>
  <si>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</si>
  <si>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</si>
  <si>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</si>
  <si>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</si>
  <si>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</si>
  <si>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</si>
  <si>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</si>
  <si>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</si>
  <si>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</si>
  <si>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</si>
  <si>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</si>
  <si>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</si>
  <si>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</si>
  <si>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</si>
  <si>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</si>
  <si>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</si>
  <si>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</si>
  <si>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</si>
  <si>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</si>
  <si>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</si>
  <si>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</si>
  <si>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</si>
  <si>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</si>
  <si>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</si>
  <si>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</si>
  <si>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</si>
  <si>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</si>
  <si>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</si>
  <si>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</si>
  <si>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</si>
  <si>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</si>
  <si>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</si>
  <si>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</si>
  <si>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</si>
  <si>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</si>
  <si>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</si>
  <si>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</si>
  <si>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</si>
  <si>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</si>
  <si>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</si>
  <si>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</si>
  <si>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</si>
  <si>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</si>
  <si>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</si>
  <si>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</si>
  <si>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</si>
  <si>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</si>
  <si>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</si>
  <si>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</si>
  <si>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</si>
  <si>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</si>
  <si>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</si>
  <si>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</si>
  <si>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</si>
  <si>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</si>
  <si>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</si>
  <si>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</si>
  <si>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</si>
  <si>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</si>
  <si>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</si>
  <si>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</si>
  <si>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</si>
  <si>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</si>
  <si>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</si>
  <si>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</si>
  <si>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</si>
  <si>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</si>
  <si>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</si>
  <si>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</si>
  <si>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</si>
  <si>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</si>
  <si>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</si>
  <si>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</si>
  <si>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</si>
  <si>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</si>
  <si>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</si>
  <si>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</si>
  <si>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</si>
  <si>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</si>
  <si>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</si>
  <si>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</si>
  <si>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</si>
  <si>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</si>
  <si>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</si>
  <si>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</si>
  <si>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</si>
  <si>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</si>
  <si>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</si>
  <si>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</si>
  <si>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</si>
  <si>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</si>
  <si>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</si>
  <si>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</si>
  <si>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</si>
  <si>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</si>
  <si>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</si>
  <si>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</si>
  <si>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</si>
  <si>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</si>
  <si>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</si>
  <si>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</si>
  <si>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</si>
  <si>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</si>
  <si>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</si>
  <si>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</si>
  <si>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</si>
  <si>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</si>
  <si>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</si>
  <si>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</si>
  <si>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</si>
  <si>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</si>
  <si>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</si>
  <si>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</si>
  <si>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</si>
  <si>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</si>
  <si>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</si>
  <si>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</si>
  <si>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</si>
  <si>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</si>
  <si>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</si>
  <si>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</si>
  <si>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</si>
  <si>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</si>
  <si>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</si>
  <si>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</si>
  <si>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</si>
  <si>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</si>
  <si>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</si>
  <si>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</si>
  <si>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</si>
  <si>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</si>
  <si>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</si>
  <si>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Year</t>
  </si>
  <si>
    <t>Row Labels</t>
  </si>
  <si>
    <t>Grand Total</t>
  </si>
  <si>
    <t>2017</t>
  </si>
  <si>
    <t>2018</t>
  </si>
  <si>
    <t>2019</t>
  </si>
  <si>
    <t>2020</t>
  </si>
  <si>
    <t>2021</t>
  </si>
  <si>
    <t>Total</t>
  </si>
  <si>
    <t>Totsl Sales</t>
  </si>
  <si>
    <t>Total Unit Sales</t>
  </si>
  <si>
    <t>Sum of Field1</t>
  </si>
  <si>
    <t>2020 Total Unit Sales</t>
  </si>
  <si>
    <t>2017 Total Unit Sales</t>
  </si>
  <si>
    <t>2018 Total Unit Sales</t>
  </si>
  <si>
    <t>2019 Total Unit Sales</t>
  </si>
  <si>
    <t>2021 Total Unit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</si>
</sst>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9">
    <dxf>
      <numFmt numFmtId="0" formatCode="General"/>
    </dxf>
    <dxf>
      <font>
        <b/>
        <i val="0"/>
        <strike val="0"/>
        <condense val="0"/>
        <extend val="0"/>
        <outline val="0"/>
        <shadow val="0"/>
        <u val="none"/>
        <vertAlign val="baseline"/>
        <sz val="11"/>
        <color theme="1"/>
        <name val="Calibri"/>
        <family val="2"/>
        <scheme val="minor"/>
      </font>
    </dxf>
    <dxf>
      <numFmt numFmtId="13" formatCode="0%"/>
    </dxf>
    <dxf>
      <numFmt numFmtId="13" formatCode="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Sheet1!$M$3:$M$4</c:f>
              <c:strCache>
                <c:ptCount val="2"/>
                <c:pt idx="0">
                  <c:v>Product 1 Sales Volume (units)</c:v>
                </c:pt>
                <c:pt idx="1">
                  <c:v>2017</c:v>
                </c:pt>
              </c:strCache>
            </c:strRef>
          </c:tx>
          <c:spPr>
            <a:solidFill>
              <a:schemeClr val="accent1"/>
            </a:solidFill>
            <a:ln>
              <a:noFill/>
            </a:ln>
            <a:effectLst/>
          </c:spPr>
          <c:invertIfNegative val="0"/>
          <c:cat>
            <c:strRef>
              <c:extLst>
                <c:ext xmlns:c15="http://schemas.microsoft.com/office/drawing/2012/chart" uri="{02D57815-91ED-43cb-92C2-25804820EDAC}">
                  <c15:fullRef>
                    <c15:sqref>Sheet1!$A$5:$L$64</c15:sqref>
                  </c15:fullRef>
                  <c15:levelRef>
                    <c15:sqref>Sheet1!$A$5:$A$64</c15:sqref>
                  </c15:levelRef>
                </c:ext>
              </c:extLst>
              <c:f>Sheet1!$A$5:$A$64</c:f>
              <c:strCache>
                <c:ptCount val="60"/>
                <c:pt idx="0">
                  <c:v>SB 1</c:v>
                </c:pt>
                <c:pt idx="1">
                  <c:v>SB 2</c:v>
                </c:pt>
                <c:pt idx="2">
                  <c:v>SB 3</c:v>
                </c:pt>
                <c:pt idx="3">
                  <c:v>SB 4</c:v>
                </c:pt>
                <c:pt idx="4">
                  <c:v>SB 5</c:v>
                </c:pt>
                <c:pt idx="5">
                  <c:v>SB 6</c:v>
                </c:pt>
                <c:pt idx="6">
                  <c:v>SB 7</c:v>
                </c:pt>
                <c:pt idx="7">
                  <c:v>SB 8</c:v>
                </c:pt>
                <c:pt idx="8">
                  <c:v>SB 9</c:v>
                </c:pt>
                <c:pt idx="9">
                  <c:v>SB 10</c:v>
                </c:pt>
                <c:pt idx="10">
                  <c:v>SB 11</c:v>
                </c:pt>
                <c:pt idx="11">
                  <c:v>SB 12</c:v>
                </c:pt>
                <c:pt idx="12">
                  <c:v>SB 13</c:v>
                </c:pt>
                <c:pt idx="13">
                  <c:v>SB 14</c:v>
                </c:pt>
                <c:pt idx="14">
                  <c:v>SB 15</c:v>
                </c:pt>
                <c:pt idx="15">
                  <c:v>MB 1</c:v>
                </c:pt>
                <c:pt idx="16">
                  <c:v>MB 2</c:v>
                </c:pt>
                <c:pt idx="17">
                  <c:v>MB 3</c:v>
                </c:pt>
                <c:pt idx="18">
                  <c:v>MB 4</c:v>
                </c:pt>
                <c:pt idx="19">
                  <c:v>MB 5</c:v>
                </c:pt>
                <c:pt idx="20">
                  <c:v>MB 6</c:v>
                </c:pt>
                <c:pt idx="21">
                  <c:v>MB 7</c:v>
                </c:pt>
                <c:pt idx="22">
                  <c:v>MB 8</c:v>
                </c:pt>
                <c:pt idx="23">
                  <c:v>MB 9</c:v>
                </c:pt>
                <c:pt idx="24">
                  <c:v>MB 10</c:v>
                </c:pt>
                <c:pt idx="25">
                  <c:v>MB 11</c:v>
                </c:pt>
                <c:pt idx="26">
                  <c:v>MB 12</c:v>
                </c:pt>
                <c:pt idx="27">
                  <c:v>MB 13</c:v>
                </c:pt>
                <c:pt idx="28">
                  <c:v>MB 14</c:v>
                </c:pt>
                <c:pt idx="29">
                  <c:v>MB 15</c:v>
                </c:pt>
                <c:pt idx="30">
                  <c:v>OR 1</c:v>
                </c:pt>
                <c:pt idx="31">
                  <c:v>OR 2</c:v>
                </c:pt>
                <c:pt idx="32">
                  <c:v>OR 3</c:v>
                </c:pt>
                <c:pt idx="33">
                  <c:v>OR 4</c:v>
                </c:pt>
                <c:pt idx="34">
                  <c:v>OR 5</c:v>
                </c:pt>
                <c:pt idx="35">
                  <c:v>OR 6</c:v>
                </c:pt>
                <c:pt idx="36">
                  <c:v>OR 7</c:v>
                </c:pt>
                <c:pt idx="37">
                  <c:v>OR 8</c:v>
                </c:pt>
                <c:pt idx="38">
                  <c:v>OR 9</c:v>
                </c:pt>
                <c:pt idx="39">
                  <c:v>OR 10</c:v>
                </c:pt>
                <c:pt idx="40">
                  <c:v>OR 11</c:v>
                </c:pt>
                <c:pt idx="41">
                  <c:v>OR 12</c:v>
                </c:pt>
                <c:pt idx="42">
                  <c:v>OR 13</c:v>
                </c:pt>
                <c:pt idx="43">
                  <c:v>OR 14</c:v>
                </c:pt>
                <c:pt idx="44">
                  <c:v>OR 15</c:v>
                </c:pt>
                <c:pt idx="45">
                  <c:v>WD 1</c:v>
                </c:pt>
                <c:pt idx="46">
                  <c:v>WD 2</c:v>
                </c:pt>
                <c:pt idx="47">
                  <c:v>WD 3</c:v>
                </c:pt>
                <c:pt idx="48">
                  <c:v>WD 4</c:v>
                </c:pt>
                <c:pt idx="49">
                  <c:v>WD 5</c:v>
                </c:pt>
                <c:pt idx="50">
                  <c:v>WD 6</c:v>
                </c:pt>
                <c:pt idx="51">
                  <c:v>WD 7</c:v>
                </c:pt>
                <c:pt idx="52">
                  <c:v>WD 8</c:v>
                </c:pt>
                <c:pt idx="53">
                  <c:v>WD 9</c:v>
                </c:pt>
                <c:pt idx="54">
                  <c:v>WD 10</c:v>
                </c:pt>
                <c:pt idx="55">
                  <c:v>WD 11</c:v>
                </c:pt>
                <c:pt idx="56">
                  <c:v>WD 12</c:v>
                </c:pt>
                <c:pt idx="57">
                  <c:v>WD 13</c:v>
                </c:pt>
                <c:pt idx="58">
                  <c:v>WD 14</c:v>
                </c:pt>
                <c:pt idx="59">
                  <c:v>WD 15</c:v>
                </c:pt>
              </c:strCache>
            </c:strRef>
          </c:cat>
          <c:val>
            <c:numRef>
              <c:f>Sheet1!$M$5:$M$64</c:f>
              <c:numCache>
                <c:formatCode>General</c:formatCode>
                <c:ptCount val="60"/>
                <c:pt idx="0">
                  <c:v>1982</c:v>
                </c:pt>
                <c:pt idx="1">
                  <c:v>2786</c:v>
                </c:pt>
                <c:pt idx="2">
                  <c:v>1209</c:v>
                </c:pt>
                <c:pt idx="3">
                  <c:v>906</c:v>
                </c:pt>
                <c:pt idx="4">
                  <c:v>1421</c:v>
                </c:pt>
                <c:pt idx="5">
                  <c:v>2341</c:v>
                </c:pt>
                <c:pt idx="6">
                  <c:v>9252</c:v>
                </c:pt>
                <c:pt idx="7">
                  <c:v>1581</c:v>
                </c:pt>
                <c:pt idx="8">
                  <c:v>9766</c:v>
                </c:pt>
                <c:pt idx="9">
                  <c:v>1530</c:v>
                </c:pt>
                <c:pt idx="10">
                  <c:v>7555</c:v>
                </c:pt>
                <c:pt idx="11">
                  <c:v>1532</c:v>
                </c:pt>
                <c:pt idx="12">
                  <c:v>24</c:v>
                </c:pt>
                <c:pt idx="13">
                  <c:v>861</c:v>
                </c:pt>
                <c:pt idx="14">
                  <c:v>9058</c:v>
                </c:pt>
                <c:pt idx="15">
                  <c:v>3501</c:v>
                </c:pt>
                <c:pt idx="16">
                  <c:v>3916</c:v>
                </c:pt>
                <c:pt idx="17">
                  <c:v>700</c:v>
                </c:pt>
                <c:pt idx="18">
                  <c:v>9773</c:v>
                </c:pt>
                <c:pt idx="19">
                  <c:v>73</c:v>
                </c:pt>
                <c:pt idx="20">
                  <c:v>238</c:v>
                </c:pt>
                <c:pt idx="21">
                  <c:v>1368</c:v>
                </c:pt>
                <c:pt idx="22">
                  <c:v>8331</c:v>
                </c:pt>
                <c:pt idx="23">
                  <c:v>1779</c:v>
                </c:pt>
                <c:pt idx="24">
                  <c:v>570</c:v>
                </c:pt>
                <c:pt idx="25">
                  <c:v>6156</c:v>
                </c:pt>
                <c:pt idx="26">
                  <c:v>209</c:v>
                </c:pt>
                <c:pt idx="27">
                  <c:v>6309</c:v>
                </c:pt>
                <c:pt idx="28">
                  <c:v>712</c:v>
                </c:pt>
                <c:pt idx="29">
                  <c:v>2390</c:v>
                </c:pt>
                <c:pt idx="30">
                  <c:v>2519</c:v>
                </c:pt>
                <c:pt idx="31">
                  <c:v>138</c:v>
                </c:pt>
                <c:pt idx="32">
                  <c:v>8873</c:v>
                </c:pt>
                <c:pt idx="33">
                  <c:v>3297</c:v>
                </c:pt>
                <c:pt idx="34">
                  <c:v>1092</c:v>
                </c:pt>
                <c:pt idx="35">
                  <c:v>2541</c:v>
                </c:pt>
                <c:pt idx="36">
                  <c:v>742</c:v>
                </c:pt>
                <c:pt idx="37">
                  <c:v>7703</c:v>
                </c:pt>
                <c:pt idx="38">
                  <c:v>488</c:v>
                </c:pt>
                <c:pt idx="39">
                  <c:v>376</c:v>
                </c:pt>
                <c:pt idx="40">
                  <c:v>7840</c:v>
                </c:pt>
                <c:pt idx="41">
                  <c:v>1038</c:v>
                </c:pt>
                <c:pt idx="42">
                  <c:v>8891</c:v>
                </c:pt>
                <c:pt idx="43">
                  <c:v>1290</c:v>
                </c:pt>
                <c:pt idx="44">
                  <c:v>431</c:v>
                </c:pt>
                <c:pt idx="45">
                  <c:v>8156</c:v>
                </c:pt>
                <c:pt idx="46">
                  <c:v>299</c:v>
                </c:pt>
                <c:pt idx="47">
                  <c:v>1323</c:v>
                </c:pt>
                <c:pt idx="48">
                  <c:v>8466</c:v>
                </c:pt>
                <c:pt idx="49">
                  <c:v>870</c:v>
                </c:pt>
                <c:pt idx="50">
                  <c:v>1497</c:v>
                </c:pt>
                <c:pt idx="51">
                  <c:v>1082</c:v>
                </c:pt>
                <c:pt idx="52">
                  <c:v>9791</c:v>
                </c:pt>
                <c:pt idx="53">
                  <c:v>1357</c:v>
                </c:pt>
                <c:pt idx="54">
                  <c:v>576</c:v>
                </c:pt>
                <c:pt idx="55">
                  <c:v>128</c:v>
                </c:pt>
                <c:pt idx="56">
                  <c:v>8034</c:v>
                </c:pt>
                <c:pt idx="57">
                  <c:v>1263</c:v>
                </c:pt>
                <c:pt idx="58">
                  <c:v>1032</c:v>
                </c:pt>
                <c:pt idx="59">
                  <c:v>1014</c:v>
                </c:pt>
              </c:numCache>
            </c:numRef>
          </c:val>
          <c:extLst>
            <c:ext xmlns:c16="http://schemas.microsoft.com/office/drawing/2014/chart" uri="{C3380CC4-5D6E-409C-BE32-E72D297353CC}">
              <c16:uniqueId val="{00000000-21BA-0B4A-B3B8-D5F17B48C696}"/>
            </c:ext>
          </c:extLst>
        </c:ser>
        <c:ser>
          <c:idx val="1"/>
          <c:order val="1"/>
          <c:tx>
            <c:strRef>
              <c:f>Sheet1!$N$3:$N$4</c:f>
              <c:strCache>
                <c:ptCount val="2"/>
                <c:pt idx="0">
                  <c:v>Product 1 Sales Volume (units)</c:v>
                </c:pt>
                <c:pt idx="1">
                  <c:v>2018</c:v>
                </c:pt>
              </c:strCache>
            </c:strRef>
          </c:tx>
          <c:spPr>
            <a:solidFill>
              <a:schemeClr val="accent2"/>
            </a:solidFill>
            <a:ln>
              <a:noFill/>
            </a:ln>
            <a:effectLst/>
          </c:spPr>
          <c:invertIfNegative val="0"/>
          <c:cat>
            <c:strRef>
              <c:extLst>
                <c:ext xmlns:c15="http://schemas.microsoft.com/office/drawing/2012/chart" uri="{02D57815-91ED-43cb-92C2-25804820EDAC}">
                  <c15:fullRef>
                    <c15:sqref>Sheet1!$A$5:$L$64</c15:sqref>
                  </c15:fullRef>
                  <c15:levelRef>
                    <c15:sqref>Sheet1!$A$5:$A$64</c15:sqref>
                  </c15:levelRef>
                </c:ext>
              </c:extLst>
              <c:f>Sheet1!$A$5:$A$64</c:f>
              <c:strCache>
                <c:ptCount val="60"/>
                <c:pt idx="0">
                  <c:v>SB 1</c:v>
                </c:pt>
                <c:pt idx="1">
                  <c:v>SB 2</c:v>
                </c:pt>
                <c:pt idx="2">
                  <c:v>SB 3</c:v>
                </c:pt>
                <c:pt idx="3">
                  <c:v>SB 4</c:v>
                </c:pt>
                <c:pt idx="4">
                  <c:v>SB 5</c:v>
                </c:pt>
                <c:pt idx="5">
                  <c:v>SB 6</c:v>
                </c:pt>
                <c:pt idx="6">
                  <c:v>SB 7</c:v>
                </c:pt>
                <c:pt idx="7">
                  <c:v>SB 8</c:v>
                </c:pt>
                <c:pt idx="8">
                  <c:v>SB 9</c:v>
                </c:pt>
                <c:pt idx="9">
                  <c:v>SB 10</c:v>
                </c:pt>
                <c:pt idx="10">
                  <c:v>SB 11</c:v>
                </c:pt>
                <c:pt idx="11">
                  <c:v>SB 12</c:v>
                </c:pt>
                <c:pt idx="12">
                  <c:v>SB 13</c:v>
                </c:pt>
                <c:pt idx="13">
                  <c:v>SB 14</c:v>
                </c:pt>
                <c:pt idx="14">
                  <c:v>SB 15</c:v>
                </c:pt>
                <c:pt idx="15">
                  <c:v>MB 1</c:v>
                </c:pt>
                <c:pt idx="16">
                  <c:v>MB 2</c:v>
                </c:pt>
                <c:pt idx="17">
                  <c:v>MB 3</c:v>
                </c:pt>
                <c:pt idx="18">
                  <c:v>MB 4</c:v>
                </c:pt>
                <c:pt idx="19">
                  <c:v>MB 5</c:v>
                </c:pt>
                <c:pt idx="20">
                  <c:v>MB 6</c:v>
                </c:pt>
                <c:pt idx="21">
                  <c:v>MB 7</c:v>
                </c:pt>
                <c:pt idx="22">
                  <c:v>MB 8</c:v>
                </c:pt>
                <c:pt idx="23">
                  <c:v>MB 9</c:v>
                </c:pt>
                <c:pt idx="24">
                  <c:v>MB 10</c:v>
                </c:pt>
                <c:pt idx="25">
                  <c:v>MB 11</c:v>
                </c:pt>
                <c:pt idx="26">
                  <c:v>MB 12</c:v>
                </c:pt>
                <c:pt idx="27">
                  <c:v>MB 13</c:v>
                </c:pt>
                <c:pt idx="28">
                  <c:v>MB 14</c:v>
                </c:pt>
                <c:pt idx="29">
                  <c:v>MB 15</c:v>
                </c:pt>
                <c:pt idx="30">
                  <c:v>OR 1</c:v>
                </c:pt>
                <c:pt idx="31">
                  <c:v>OR 2</c:v>
                </c:pt>
                <c:pt idx="32">
                  <c:v>OR 3</c:v>
                </c:pt>
                <c:pt idx="33">
                  <c:v>OR 4</c:v>
                </c:pt>
                <c:pt idx="34">
                  <c:v>OR 5</c:v>
                </c:pt>
                <c:pt idx="35">
                  <c:v>OR 6</c:v>
                </c:pt>
                <c:pt idx="36">
                  <c:v>OR 7</c:v>
                </c:pt>
                <c:pt idx="37">
                  <c:v>OR 8</c:v>
                </c:pt>
                <c:pt idx="38">
                  <c:v>OR 9</c:v>
                </c:pt>
                <c:pt idx="39">
                  <c:v>OR 10</c:v>
                </c:pt>
                <c:pt idx="40">
                  <c:v>OR 11</c:v>
                </c:pt>
                <c:pt idx="41">
                  <c:v>OR 12</c:v>
                </c:pt>
                <c:pt idx="42">
                  <c:v>OR 13</c:v>
                </c:pt>
                <c:pt idx="43">
                  <c:v>OR 14</c:v>
                </c:pt>
                <c:pt idx="44">
                  <c:v>OR 15</c:v>
                </c:pt>
                <c:pt idx="45">
                  <c:v>WD 1</c:v>
                </c:pt>
                <c:pt idx="46">
                  <c:v>WD 2</c:v>
                </c:pt>
                <c:pt idx="47">
                  <c:v>WD 3</c:v>
                </c:pt>
                <c:pt idx="48">
                  <c:v>WD 4</c:v>
                </c:pt>
                <c:pt idx="49">
                  <c:v>WD 5</c:v>
                </c:pt>
                <c:pt idx="50">
                  <c:v>WD 6</c:v>
                </c:pt>
                <c:pt idx="51">
                  <c:v>WD 7</c:v>
                </c:pt>
                <c:pt idx="52">
                  <c:v>WD 8</c:v>
                </c:pt>
                <c:pt idx="53">
                  <c:v>WD 9</c:v>
                </c:pt>
                <c:pt idx="54">
                  <c:v>WD 10</c:v>
                </c:pt>
                <c:pt idx="55">
                  <c:v>WD 11</c:v>
                </c:pt>
                <c:pt idx="56">
                  <c:v>WD 12</c:v>
                </c:pt>
                <c:pt idx="57">
                  <c:v>WD 13</c:v>
                </c:pt>
                <c:pt idx="58">
                  <c:v>WD 14</c:v>
                </c:pt>
                <c:pt idx="59">
                  <c:v>WD 15</c:v>
                </c:pt>
              </c:strCache>
            </c:strRef>
          </c:cat>
          <c:val>
            <c:numRef>
              <c:f>Sheet1!$N$5:$N$64</c:f>
              <c:numCache>
                <c:formatCode>General</c:formatCode>
                <c:ptCount val="60"/>
                <c:pt idx="0">
                  <c:v>5388</c:v>
                </c:pt>
                <c:pt idx="1">
                  <c:v>3804</c:v>
                </c:pt>
                <c:pt idx="2">
                  <c:v>1534</c:v>
                </c:pt>
                <c:pt idx="3">
                  <c:v>1251</c:v>
                </c:pt>
                <c:pt idx="4">
                  <c:v>1893</c:v>
                </c:pt>
                <c:pt idx="5">
                  <c:v>6105</c:v>
                </c:pt>
                <c:pt idx="6">
                  <c:v>8499</c:v>
                </c:pt>
                <c:pt idx="7">
                  <c:v>4799</c:v>
                </c:pt>
                <c:pt idx="8">
                  <c:v>8049</c:v>
                </c:pt>
                <c:pt idx="9">
                  <c:v>1620</c:v>
                </c:pt>
                <c:pt idx="10">
                  <c:v>6551</c:v>
                </c:pt>
                <c:pt idx="11">
                  <c:v>2678</c:v>
                </c:pt>
                <c:pt idx="12">
                  <c:v>1797</c:v>
                </c:pt>
                <c:pt idx="13">
                  <c:v>1314</c:v>
                </c:pt>
                <c:pt idx="14">
                  <c:v>4839</c:v>
                </c:pt>
                <c:pt idx="15">
                  <c:v>7079</c:v>
                </c:pt>
                <c:pt idx="16">
                  <c:v>4218</c:v>
                </c:pt>
                <c:pt idx="17">
                  <c:v>5721</c:v>
                </c:pt>
                <c:pt idx="18">
                  <c:v>9179</c:v>
                </c:pt>
                <c:pt idx="19">
                  <c:v>3485</c:v>
                </c:pt>
                <c:pt idx="20">
                  <c:v>1235</c:v>
                </c:pt>
                <c:pt idx="21">
                  <c:v>3447</c:v>
                </c:pt>
                <c:pt idx="22">
                  <c:v>7667</c:v>
                </c:pt>
                <c:pt idx="23">
                  <c:v>2124</c:v>
                </c:pt>
                <c:pt idx="24">
                  <c:v>1322</c:v>
                </c:pt>
                <c:pt idx="25">
                  <c:v>6110</c:v>
                </c:pt>
                <c:pt idx="26">
                  <c:v>621</c:v>
                </c:pt>
                <c:pt idx="27">
                  <c:v>6227</c:v>
                </c:pt>
                <c:pt idx="28">
                  <c:v>4182</c:v>
                </c:pt>
                <c:pt idx="29">
                  <c:v>2415</c:v>
                </c:pt>
                <c:pt idx="30">
                  <c:v>3938</c:v>
                </c:pt>
                <c:pt idx="31">
                  <c:v>286</c:v>
                </c:pt>
                <c:pt idx="32">
                  <c:v>8484</c:v>
                </c:pt>
                <c:pt idx="33">
                  <c:v>4866</c:v>
                </c:pt>
                <c:pt idx="34">
                  <c:v>3140</c:v>
                </c:pt>
                <c:pt idx="35">
                  <c:v>3794</c:v>
                </c:pt>
                <c:pt idx="36">
                  <c:v>3751</c:v>
                </c:pt>
                <c:pt idx="37">
                  <c:v>6957</c:v>
                </c:pt>
                <c:pt idx="38">
                  <c:v>5535</c:v>
                </c:pt>
                <c:pt idx="39">
                  <c:v>889</c:v>
                </c:pt>
                <c:pt idx="40">
                  <c:v>5804</c:v>
                </c:pt>
                <c:pt idx="41">
                  <c:v>3615</c:v>
                </c:pt>
                <c:pt idx="42">
                  <c:v>5952</c:v>
                </c:pt>
                <c:pt idx="43">
                  <c:v>4033</c:v>
                </c:pt>
                <c:pt idx="44">
                  <c:v>6231</c:v>
                </c:pt>
                <c:pt idx="45">
                  <c:v>1245</c:v>
                </c:pt>
                <c:pt idx="46">
                  <c:v>657</c:v>
                </c:pt>
                <c:pt idx="47">
                  <c:v>4963</c:v>
                </c:pt>
                <c:pt idx="48">
                  <c:v>4079</c:v>
                </c:pt>
                <c:pt idx="49">
                  <c:v>2428</c:v>
                </c:pt>
                <c:pt idx="50">
                  <c:v>1768</c:v>
                </c:pt>
                <c:pt idx="51">
                  <c:v>3353</c:v>
                </c:pt>
                <c:pt idx="52">
                  <c:v>9610</c:v>
                </c:pt>
                <c:pt idx="53">
                  <c:v>4189</c:v>
                </c:pt>
                <c:pt idx="54">
                  <c:v>2628</c:v>
                </c:pt>
                <c:pt idx="55">
                  <c:v>416</c:v>
                </c:pt>
                <c:pt idx="56">
                  <c:v>6541</c:v>
                </c:pt>
                <c:pt idx="57">
                  <c:v>2517</c:v>
                </c:pt>
                <c:pt idx="58">
                  <c:v>3919</c:v>
                </c:pt>
                <c:pt idx="59">
                  <c:v>2254</c:v>
                </c:pt>
              </c:numCache>
            </c:numRef>
          </c:val>
          <c:extLst>
            <c:ext xmlns:c16="http://schemas.microsoft.com/office/drawing/2014/chart" uri="{C3380CC4-5D6E-409C-BE32-E72D297353CC}">
              <c16:uniqueId val="{00000001-21BA-0B4A-B3B8-D5F17B48C696}"/>
            </c:ext>
          </c:extLst>
        </c:ser>
        <c:ser>
          <c:idx val="2"/>
          <c:order val="2"/>
          <c:tx>
            <c:strRef>
              <c:f>Sheet1!$O$3:$O$4</c:f>
              <c:strCache>
                <c:ptCount val="2"/>
                <c:pt idx="0">
                  <c:v>Product 1 Sales Volume (units)</c:v>
                </c:pt>
                <c:pt idx="1">
                  <c:v>2019</c:v>
                </c:pt>
              </c:strCache>
            </c:strRef>
          </c:tx>
          <c:spPr>
            <a:solidFill>
              <a:schemeClr val="accent3"/>
            </a:solidFill>
            <a:ln>
              <a:noFill/>
            </a:ln>
            <a:effectLst/>
          </c:spPr>
          <c:invertIfNegative val="0"/>
          <c:cat>
            <c:strRef>
              <c:extLst>
                <c:ext xmlns:c15="http://schemas.microsoft.com/office/drawing/2012/chart" uri="{02D57815-91ED-43cb-92C2-25804820EDAC}">
                  <c15:fullRef>
                    <c15:sqref>Sheet1!$A$5:$L$64</c15:sqref>
                  </c15:fullRef>
                  <c15:levelRef>
                    <c15:sqref>Sheet1!$A$5:$A$64</c15:sqref>
                  </c15:levelRef>
                </c:ext>
              </c:extLst>
              <c:f>Sheet1!$A$5:$A$64</c:f>
              <c:strCache>
                <c:ptCount val="60"/>
                <c:pt idx="0">
                  <c:v>SB 1</c:v>
                </c:pt>
                <c:pt idx="1">
                  <c:v>SB 2</c:v>
                </c:pt>
                <c:pt idx="2">
                  <c:v>SB 3</c:v>
                </c:pt>
                <c:pt idx="3">
                  <c:v>SB 4</c:v>
                </c:pt>
                <c:pt idx="4">
                  <c:v>SB 5</c:v>
                </c:pt>
                <c:pt idx="5">
                  <c:v>SB 6</c:v>
                </c:pt>
                <c:pt idx="6">
                  <c:v>SB 7</c:v>
                </c:pt>
                <c:pt idx="7">
                  <c:v>SB 8</c:v>
                </c:pt>
                <c:pt idx="8">
                  <c:v>SB 9</c:v>
                </c:pt>
                <c:pt idx="9">
                  <c:v>SB 10</c:v>
                </c:pt>
                <c:pt idx="10">
                  <c:v>SB 11</c:v>
                </c:pt>
                <c:pt idx="11">
                  <c:v>SB 12</c:v>
                </c:pt>
                <c:pt idx="12">
                  <c:v>SB 13</c:v>
                </c:pt>
                <c:pt idx="13">
                  <c:v>SB 14</c:v>
                </c:pt>
                <c:pt idx="14">
                  <c:v>SB 15</c:v>
                </c:pt>
                <c:pt idx="15">
                  <c:v>MB 1</c:v>
                </c:pt>
                <c:pt idx="16">
                  <c:v>MB 2</c:v>
                </c:pt>
                <c:pt idx="17">
                  <c:v>MB 3</c:v>
                </c:pt>
                <c:pt idx="18">
                  <c:v>MB 4</c:v>
                </c:pt>
                <c:pt idx="19">
                  <c:v>MB 5</c:v>
                </c:pt>
                <c:pt idx="20">
                  <c:v>MB 6</c:v>
                </c:pt>
                <c:pt idx="21">
                  <c:v>MB 7</c:v>
                </c:pt>
                <c:pt idx="22">
                  <c:v>MB 8</c:v>
                </c:pt>
                <c:pt idx="23">
                  <c:v>MB 9</c:v>
                </c:pt>
                <c:pt idx="24">
                  <c:v>MB 10</c:v>
                </c:pt>
                <c:pt idx="25">
                  <c:v>MB 11</c:v>
                </c:pt>
                <c:pt idx="26">
                  <c:v>MB 12</c:v>
                </c:pt>
                <c:pt idx="27">
                  <c:v>MB 13</c:v>
                </c:pt>
                <c:pt idx="28">
                  <c:v>MB 14</c:v>
                </c:pt>
                <c:pt idx="29">
                  <c:v>MB 15</c:v>
                </c:pt>
                <c:pt idx="30">
                  <c:v>OR 1</c:v>
                </c:pt>
                <c:pt idx="31">
                  <c:v>OR 2</c:v>
                </c:pt>
                <c:pt idx="32">
                  <c:v>OR 3</c:v>
                </c:pt>
                <c:pt idx="33">
                  <c:v>OR 4</c:v>
                </c:pt>
                <c:pt idx="34">
                  <c:v>OR 5</c:v>
                </c:pt>
                <c:pt idx="35">
                  <c:v>OR 6</c:v>
                </c:pt>
                <c:pt idx="36">
                  <c:v>OR 7</c:v>
                </c:pt>
                <c:pt idx="37">
                  <c:v>OR 8</c:v>
                </c:pt>
                <c:pt idx="38">
                  <c:v>OR 9</c:v>
                </c:pt>
                <c:pt idx="39">
                  <c:v>OR 10</c:v>
                </c:pt>
                <c:pt idx="40">
                  <c:v>OR 11</c:v>
                </c:pt>
                <c:pt idx="41">
                  <c:v>OR 12</c:v>
                </c:pt>
                <c:pt idx="42">
                  <c:v>OR 13</c:v>
                </c:pt>
                <c:pt idx="43">
                  <c:v>OR 14</c:v>
                </c:pt>
                <c:pt idx="44">
                  <c:v>OR 15</c:v>
                </c:pt>
                <c:pt idx="45">
                  <c:v>WD 1</c:v>
                </c:pt>
                <c:pt idx="46">
                  <c:v>WD 2</c:v>
                </c:pt>
                <c:pt idx="47">
                  <c:v>WD 3</c:v>
                </c:pt>
                <c:pt idx="48">
                  <c:v>WD 4</c:v>
                </c:pt>
                <c:pt idx="49">
                  <c:v>WD 5</c:v>
                </c:pt>
                <c:pt idx="50">
                  <c:v>WD 6</c:v>
                </c:pt>
                <c:pt idx="51">
                  <c:v>WD 7</c:v>
                </c:pt>
                <c:pt idx="52">
                  <c:v>WD 8</c:v>
                </c:pt>
                <c:pt idx="53">
                  <c:v>WD 9</c:v>
                </c:pt>
                <c:pt idx="54">
                  <c:v>WD 10</c:v>
                </c:pt>
                <c:pt idx="55">
                  <c:v>WD 11</c:v>
                </c:pt>
                <c:pt idx="56">
                  <c:v>WD 12</c:v>
                </c:pt>
                <c:pt idx="57">
                  <c:v>WD 13</c:v>
                </c:pt>
                <c:pt idx="58">
                  <c:v>WD 14</c:v>
                </c:pt>
                <c:pt idx="59">
                  <c:v>WD 15</c:v>
                </c:pt>
              </c:strCache>
            </c:strRef>
          </c:cat>
          <c:val>
            <c:numRef>
              <c:f>Sheet1!$O$5:$O$64</c:f>
              <c:numCache>
                <c:formatCode>General</c:formatCode>
                <c:ptCount val="60"/>
                <c:pt idx="0">
                  <c:v>7063</c:v>
                </c:pt>
                <c:pt idx="1">
                  <c:v>4121</c:v>
                </c:pt>
                <c:pt idx="2">
                  <c:v>1634</c:v>
                </c:pt>
                <c:pt idx="3">
                  <c:v>2897</c:v>
                </c:pt>
                <c:pt idx="4">
                  <c:v>2722</c:v>
                </c:pt>
                <c:pt idx="5">
                  <c:v>7777</c:v>
                </c:pt>
                <c:pt idx="6">
                  <c:v>991</c:v>
                </c:pt>
                <c:pt idx="7">
                  <c:v>6582</c:v>
                </c:pt>
                <c:pt idx="8">
                  <c:v>5556</c:v>
                </c:pt>
                <c:pt idx="9">
                  <c:v>2027</c:v>
                </c:pt>
                <c:pt idx="10">
                  <c:v>5188</c:v>
                </c:pt>
                <c:pt idx="11">
                  <c:v>4068</c:v>
                </c:pt>
                <c:pt idx="12">
                  <c:v>3548</c:v>
                </c:pt>
                <c:pt idx="13">
                  <c:v>1810</c:v>
                </c:pt>
                <c:pt idx="14">
                  <c:v>4776</c:v>
                </c:pt>
                <c:pt idx="15">
                  <c:v>7438</c:v>
                </c:pt>
                <c:pt idx="16">
                  <c:v>5072</c:v>
                </c:pt>
                <c:pt idx="17">
                  <c:v>6247</c:v>
                </c:pt>
                <c:pt idx="18">
                  <c:v>8390</c:v>
                </c:pt>
                <c:pt idx="19">
                  <c:v>4592</c:v>
                </c:pt>
                <c:pt idx="20">
                  <c:v>1822</c:v>
                </c:pt>
                <c:pt idx="21">
                  <c:v>4535</c:v>
                </c:pt>
                <c:pt idx="22">
                  <c:v>5952</c:v>
                </c:pt>
                <c:pt idx="23">
                  <c:v>2844</c:v>
                </c:pt>
                <c:pt idx="24">
                  <c:v>7279</c:v>
                </c:pt>
                <c:pt idx="25">
                  <c:v>5791</c:v>
                </c:pt>
                <c:pt idx="26">
                  <c:v>3098</c:v>
                </c:pt>
                <c:pt idx="27">
                  <c:v>5123</c:v>
                </c:pt>
                <c:pt idx="28">
                  <c:v>6087</c:v>
                </c:pt>
                <c:pt idx="29">
                  <c:v>3461</c:v>
                </c:pt>
                <c:pt idx="30">
                  <c:v>5190</c:v>
                </c:pt>
                <c:pt idx="31">
                  <c:v>6750</c:v>
                </c:pt>
                <c:pt idx="32">
                  <c:v>7883</c:v>
                </c:pt>
                <c:pt idx="33">
                  <c:v>4928</c:v>
                </c:pt>
                <c:pt idx="34">
                  <c:v>4123</c:v>
                </c:pt>
                <c:pt idx="35">
                  <c:v>3984</c:v>
                </c:pt>
                <c:pt idx="36">
                  <c:v>4423</c:v>
                </c:pt>
                <c:pt idx="37">
                  <c:v>3898</c:v>
                </c:pt>
                <c:pt idx="38">
                  <c:v>5775</c:v>
                </c:pt>
                <c:pt idx="39">
                  <c:v>4373</c:v>
                </c:pt>
                <c:pt idx="40">
                  <c:v>4259</c:v>
                </c:pt>
                <c:pt idx="41">
                  <c:v>3712</c:v>
                </c:pt>
                <c:pt idx="42">
                  <c:v>5914</c:v>
                </c:pt>
                <c:pt idx="43">
                  <c:v>6956</c:v>
                </c:pt>
                <c:pt idx="44">
                  <c:v>7478</c:v>
                </c:pt>
                <c:pt idx="45">
                  <c:v>791</c:v>
                </c:pt>
                <c:pt idx="46">
                  <c:v>6238</c:v>
                </c:pt>
                <c:pt idx="47">
                  <c:v>6292</c:v>
                </c:pt>
                <c:pt idx="48">
                  <c:v>2797</c:v>
                </c:pt>
                <c:pt idx="49">
                  <c:v>7386</c:v>
                </c:pt>
                <c:pt idx="50">
                  <c:v>2804</c:v>
                </c:pt>
                <c:pt idx="51">
                  <c:v>6351</c:v>
                </c:pt>
                <c:pt idx="52">
                  <c:v>7534</c:v>
                </c:pt>
                <c:pt idx="53">
                  <c:v>5407</c:v>
                </c:pt>
                <c:pt idx="54">
                  <c:v>3612</c:v>
                </c:pt>
                <c:pt idx="55">
                  <c:v>747</c:v>
                </c:pt>
                <c:pt idx="56">
                  <c:v>3311</c:v>
                </c:pt>
                <c:pt idx="57">
                  <c:v>8042</c:v>
                </c:pt>
                <c:pt idx="58">
                  <c:v>4466</c:v>
                </c:pt>
                <c:pt idx="59">
                  <c:v>4534</c:v>
                </c:pt>
              </c:numCache>
            </c:numRef>
          </c:val>
          <c:extLst>
            <c:ext xmlns:c16="http://schemas.microsoft.com/office/drawing/2014/chart" uri="{C3380CC4-5D6E-409C-BE32-E72D297353CC}">
              <c16:uniqueId val="{00000002-21BA-0B4A-B3B8-D5F17B48C696}"/>
            </c:ext>
          </c:extLst>
        </c:ser>
        <c:ser>
          <c:idx val="3"/>
          <c:order val="3"/>
          <c:tx>
            <c:strRef>
              <c:f>Sheet1!$P$3:$P$4</c:f>
              <c:strCache>
                <c:ptCount val="2"/>
                <c:pt idx="0">
                  <c:v>Product 1 Sales Volume (units)</c:v>
                </c:pt>
                <c:pt idx="1">
                  <c:v>2020</c:v>
                </c:pt>
              </c:strCache>
            </c:strRef>
          </c:tx>
          <c:spPr>
            <a:solidFill>
              <a:schemeClr val="accent4"/>
            </a:solidFill>
            <a:ln>
              <a:noFill/>
            </a:ln>
            <a:effectLst/>
          </c:spPr>
          <c:invertIfNegative val="0"/>
          <c:cat>
            <c:strRef>
              <c:extLst>
                <c:ext xmlns:c15="http://schemas.microsoft.com/office/drawing/2012/chart" uri="{02D57815-91ED-43cb-92C2-25804820EDAC}">
                  <c15:fullRef>
                    <c15:sqref>Sheet1!$A$5:$L$64</c15:sqref>
                  </c15:fullRef>
                  <c15:levelRef>
                    <c15:sqref>Sheet1!$A$5:$A$64</c15:sqref>
                  </c15:levelRef>
                </c:ext>
              </c:extLst>
              <c:f>Sheet1!$A$5:$A$64</c:f>
              <c:strCache>
                <c:ptCount val="60"/>
                <c:pt idx="0">
                  <c:v>SB 1</c:v>
                </c:pt>
                <c:pt idx="1">
                  <c:v>SB 2</c:v>
                </c:pt>
                <c:pt idx="2">
                  <c:v>SB 3</c:v>
                </c:pt>
                <c:pt idx="3">
                  <c:v>SB 4</c:v>
                </c:pt>
                <c:pt idx="4">
                  <c:v>SB 5</c:v>
                </c:pt>
                <c:pt idx="5">
                  <c:v>SB 6</c:v>
                </c:pt>
                <c:pt idx="6">
                  <c:v>SB 7</c:v>
                </c:pt>
                <c:pt idx="7">
                  <c:v>SB 8</c:v>
                </c:pt>
                <c:pt idx="8">
                  <c:v>SB 9</c:v>
                </c:pt>
                <c:pt idx="9">
                  <c:v>SB 10</c:v>
                </c:pt>
                <c:pt idx="10">
                  <c:v>SB 11</c:v>
                </c:pt>
                <c:pt idx="11">
                  <c:v>SB 12</c:v>
                </c:pt>
                <c:pt idx="12">
                  <c:v>SB 13</c:v>
                </c:pt>
                <c:pt idx="13">
                  <c:v>SB 14</c:v>
                </c:pt>
                <c:pt idx="14">
                  <c:v>SB 15</c:v>
                </c:pt>
                <c:pt idx="15">
                  <c:v>MB 1</c:v>
                </c:pt>
                <c:pt idx="16">
                  <c:v>MB 2</c:v>
                </c:pt>
                <c:pt idx="17">
                  <c:v>MB 3</c:v>
                </c:pt>
                <c:pt idx="18">
                  <c:v>MB 4</c:v>
                </c:pt>
                <c:pt idx="19">
                  <c:v>MB 5</c:v>
                </c:pt>
                <c:pt idx="20">
                  <c:v>MB 6</c:v>
                </c:pt>
                <c:pt idx="21">
                  <c:v>MB 7</c:v>
                </c:pt>
                <c:pt idx="22">
                  <c:v>MB 8</c:v>
                </c:pt>
                <c:pt idx="23">
                  <c:v>MB 9</c:v>
                </c:pt>
                <c:pt idx="24">
                  <c:v>MB 10</c:v>
                </c:pt>
                <c:pt idx="25">
                  <c:v>MB 11</c:v>
                </c:pt>
                <c:pt idx="26">
                  <c:v>MB 12</c:v>
                </c:pt>
                <c:pt idx="27">
                  <c:v>MB 13</c:v>
                </c:pt>
                <c:pt idx="28">
                  <c:v>MB 14</c:v>
                </c:pt>
                <c:pt idx="29">
                  <c:v>MB 15</c:v>
                </c:pt>
                <c:pt idx="30">
                  <c:v>OR 1</c:v>
                </c:pt>
                <c:pt idx="31">
                  <c:v>OR 2</c:v>
                </c:pt>
                <c:pt idx="32">
                  <c:v>OR 3</c:v>
                </c:pt>
                <c:pt idx="33">
                  <c:v>OR 4</c:v>
                </c:pt>
                <c:pt idx="34">
                  <c:v>OR 5</c:v>
                </c:pt>
                <c:pt idx="35">
                  <c:v>OR 6</c:v>
                </c:pt>
                <c:pt idx="36">
                  <c:v>OR 7</c:v>
                </c:pt>
                <c:pt idx="37">
                  <c:v>OR 8</c:v>
                </c:pt>
                <c:pt idx="38">
                  <c:v>OR 9</c:v>
                </c:pt>
                <c:pt idx="39">
                  <c:v>OR 10</c:v>
                </c:pt>
                <c:pt idx="40">
                  <c:v>OR 11</c:v>
                </c:pt>
                <c:pt idx="41">
                  <c:v>OR 12</c:v>
                </c:pt>
                <c:pt idx="42">
                  <c:v>OR 13</c:v>
                </c:pt>
                <c:pt idx="43">
                  <c:v>OR 14</c:v>
                </c:pt>
                <c:pt idx="44">
                  <c:v>OR 15</c:v>
                </c:pt>
                <c:pt idx="45">
                  <c:v>WD 1</c:v>
                </c:pt>
                <c:pt idx="46">
                  <c:v>WD 2</c:v>
                </c:pt>
                <c:pt idx="47">
                  <c:v>WD 3</c:v>
                </c:pt>
                <c:pt idx="48">
                  <c:v>WD 4</c:v>
                </c:pt>
                <c:pt idx="49">
                  <c:v>WD 5</c:v>
                </c:pt>
                <c:pt idx="50">
                  <c:v>WD 6</c:v>
                </c:pt>
                <c:pt idx="51">
                  <c:v>WD 7</c:v>
                </c:pt>
                <c:pt idx="52">
                  <c:v>WD 8</c:v>
                </c:pt>
                <c:pt idx="53">
                  <c:v>WD 9</c:v>
                </c:pt>
                <c:pt idx="54">
                  <c:v>WD 10</c:v>
                </c:pt>
                <c:pt idx="55">
                  <c:v>WD 11</c:v>
                </c:pt>
                <c:pt idx="56">
                  <c:v>WD 12</c:v>
                </c:pt>
                <c:pt idx="57">
                  <c:v>WD 13</c:v>
                </c:pt>
                <c:pt idx="58">
                  <c:v>WD 14</c:v>
                </c:pt>
                <c:pt idx="59">
                  <c:v>WD 15</c:v>
                </c:pt>
              </c:strCache>
            </c:strRef>
          </c:cat>
          <c:val>
            <c:numRef>
              <c:f>Sheet1!$P$5:$P$64</c:f>
              <c:numCache>
                <c:formatCode>General</c:formatCode>
                <c:ptCount val="60"/>
                <c:pt idx="0">
                  <c:v>7208</c:v>
                </c:pt>
                <c:pt idx="1">
                  <c:v>6210</c:v>
                </c:pt>
                <c:pt idx="2">
                  <c:v>4302</c:v>
                </c:pt>
                <c:pt idx="3">
                  <c:v>4499</c:v>
                </c:pt>
                <c:pt idx="4">
                  <c:v>4410</c:v>
                </c:pt>
                <c:pt idx="5">
                  <c:v>7891</c:v>
                </c:pt>
                <c:pt idx="6">
                  <c:v>448</c:v>
                </c:pt>
                <c:pt idx="7">
                  <c:v>9024</c:v>
                </c:pt>
                <c:pt idx="8">
                  <c:v>5202</c:v>
                </c:pt>
                <c:pt idx="9">
                  <c:v>4881</c:v>
                </c:pt>
                <c:pt idx="10">
                  <c:v>3436</c:v>
                </c:pt>
                <c:pt idx="11">
                  <c:v>4278</c:v>
                </c:pt>
                <c:pt idx="12">
                  <c:v>3668</c:v>
                </c:pt>
                <c:pt idx="13">
                  <c:v>6510</c:v>
                </c:pt>
                <c:pt idx="14">
                  <c:v>4024</c:v>
                </c:pt>
                <c:pt idx="15">
                  <c:v>7443</c:v>
                </c:pt>
                <c:pt idx="16">
                  <c:v>5201</c:v>
                </c:pt>
                <c:pt idx="17">
                  <c:v>8495</c:v>
                </c:pt>
                <c:pt idx="18">
                  <c:v>8256</c:v>
                </c:pt>
                <c:pt idx="19">
                  <c:v>5143</c:v>
                </c:pt>
                <c:pt idx="20">
                  <c:v>7074</c:v>
                </c:pt>
                <c:pt idx="21">
                  <c:v>5476</c:v>
                </c:pt>
                <c:pt idx="22">
                  <c:v>1998</c:v>
                </c:pt>
                <c:pt idx="23">
                  <c:v>6877</c:v>
                </c:pt>
                <c:pt idx="24">
                  <c:v>8443</c:v>
                </c:pt>
                <c:pt idx="25">
                  <c:v>1759</c:v>
                </c:pt>
                <c:pt idx="26">
                  <c:v>7118</c:v>
                </c:pt>
                <c:pt idx="27">
                  <c:v>4968</c:v>
                </c:pt>
                <c:pt idx="28">
                  <c:v>7494</c:v>
                </c:pt>
                <c:pt idx="29">
                  <c:v>3850</c:v>
                </c:pt>
                <c:pt idx="30">
                  <c:v>8203</c:v>
                </c:pt>
                <c:pt idx="31">
                  <c:v>8254</c:v>
                </c:pt>
                <c:pt idx="32">
                  <c:v>7499</c:v>
                </c:pt>
                <c:pt idx="33">
                  <c:v>8451</c:v>
                </c:pt>
                <c:pt idx="34">
                  <c:v>4366</c:v>
                </c:pt>
                <c:pt idx="35">
                  <c:v>8803</c:v>
                </c:pt>
                <c:pt idx="36">
                  <c:v>8733</c:v>
                </c:pt>
                <c:pt idx="37">
                  <c:v>1857</c:v>
                </c:pt>
                <c:pt idx="38">
                  <c:v>7661</c:v>
                </c:pt>
                <c:pt idx="39">
                  <c:v>6803</c:v>
                </c:pt>
                <c:pt idx="40">
                  <c:v>4243</c:v>
                </c:pt>
                <c:pt idx="41">
                  <c:v>5819</c:v>
                </c:pt>
                <c:pt idx="42">
                  <c:v>5405</c:v>
                </c:pt>
                <c:pt idx="43">
                  <c:v>7929</c:v>
                </c:pt>
                <c:pt idx="44">
                  <c:v>8039</c:v>
                </c:pt>
                <c:pt idx="45">
                  <c:v>338</c:v>
                </c:pt>
                <c:pt idx="46">
                  <c:v>8922</c:v>
                </c:pt>
                <c:pt idx="47">
                  <c:v>6728</c:v>
                </c:pt>
                <c:pt idx="48">
                  <c:v>2245</c:v>
                </c:pt>
                <c:pt idx="49">
                  <c:v>8835</c:v>
                </c:pt>
                <c:pt idx="50">
                  <c:v>5718</c:v>
                </c:pt>
                <c:pt idx="51">
                  <c:v>8550</c:v>
                </c:pt>
                <c:pt idx="52">
                  <c:v>5080</c:v>
                </c:pt>
                <c:pt idx="53">
                  <c:v>6233</c:v>
                </c:pt>
                <c:pt idx="54">
                  <c:v>5066</c:v>
                </c:pt>
                <c:pt idx="55">
                  <c:v>1028</c:v>
                </c:pt>
                <c:pt idx="56">
                  <c:v>3254</c:v>
                </c:pt>
                <c:pt idx="57">
                  <c:v>8222</c:v>
                </c:pt>
                <c:pt idx="58">
                  <c:v>5568</c:v>
                </c:pt>
                <c:pt idx="59">
                  <c:v>6796</c:v>
                </c:pt>
              </c:numCache>
            </c:numRef>
          </c:val>
          <c:extLst>
            <c:ext xmlns:c16="http://schemas.microsoft.com/office/drawing/2014/chart" uri="{C3380CC4-5D6E-409C-BE32-E72D297353CC}">
              <c16:uniqueId val="{00000003-21BA-0B4A-B3B8-D5F17B48C696}"/>
            </c:ext>
          </c:extLst>
        </c:ser>
        <c:ser>
          <c:idx val="4"/>
          <c:order val="4"/>
          <c:tx>
            <c:strRef>
              <c:f>Sheet1!$Q$3:$Q$4</c:f>
              <c:strCache>
                <c:ptCount val="2"/>
                <c:pt idx="0">
                  <c:v>Product 1 Sales Volume (units)</c:v>
                </c:pt>
                <c:pt idx="1">
                  <c:v>2021</c:v>
                </c:pt>
              </c:strCache>
            </c:strRef>
          </c:tx>
          <c:spPr>
            <a:solidFill>
              <a:schemeClr val="accent5"/>
            </a:solidFill>
            <a:ln>
              <a:noFill/>
            </a:ln>
            <a:effectLst/>
          </c:spPr>
          <c:invertIfNegative val="0"/>
          <c:cat>
            <c:strRef>
              <c:extLst>
                <c:ext xmlns:c15="http://schemas.microsoft.com/office/drawing/2012/chart" uri="{02D57815-91ED-43cb-92C2-25804820EDAC}">
                  <c15:fullRef>
                    <c15:sqref>Sheet1!$A$5:$L$64</c15:sqref>
                  </c15:fullRef>
                  <c15:levelRef>
                    <c15:sqref>Sheet1!$A$5:$A$64</c15:sqref>
                  </c15:levelRef>
                </c:ext>
              </c:extLst>
              <c:f>Sheet1!$A$5:$A$64</c:f>
              <c:strCache>
                <c:ptCount val="60"/>
                <c:pt idx="0">
                  <c:v>SB 1</c:v>
                </c:pt>
                <c:pt idx="1">
                  <c:v>SB 2</c:v>
                </c:pt>
                <c:pt idx="2">
                  <c:v>SB 3</c:v>
                </c:pt>
                <c:pt idx="3">
                  <c:v>SB 4</c:v>
                </c:pt>
                <c:pt idx="4">
                  <c:v>SB 5</c:v>
                </c:pt>
                <c:pt idx="5">
                  <c:v>SB 6</c:v>
                </c:pt>
                <c:pt idx="6">
                  <c:v>SB 7</c:v>
                </c:pt>
                <c:pt idx="7">
                  <c:v>SB 8</c:v>
                </c:pt>
                <c:pt idx="8">
                  <c:v>SB 9</c:v>
                </c:pt>
                <c:pt idx="9">
                  <c:v>SB 10</c:v>
                </c:pt>
                <c:pt idx="10">
                  <c:v>SB 11</c:v>
                </c:pt>
                <c:pt idx="11">
                  <c:v>SB 12</c:v>
                </c:pt>
                <c:pt idx="12">
                  <c:v>SB 13</c:v>
                </c:pt>
                <c:pt idx="13">
                  <c:v>SB 14</c:v>
                </c:pt>
                <c:pt idx="14">
                  <c:v>SB 15</c:v>
                </c:pt>
                <c:pt idx="15">
                  <c:v>MB 1</c:v>
                </c:pt>
                <c:pt idx="16">
                  <c:v>MB 2</c:v>
                </c:pt>
                <c:pt idx="17">
                  <c:v>MB 3</c:v>
                </c:pt>
                <c:pt idx="18">
                  <c:v>MB 4</c:v>
                </c:pt>
                <c:pt idx="19">
                  <c:v>MB 5</c:v>
                </c:pt>
                <c:pt idx="20">
                  <c:v>MB 6</c:v>
                </c:pt>
                <c:pt idx="21">
                  <c:v>MB 7</c:v>
                </c:pt>
                <c:pt idx="22">
                  <c:v>MB 8</c:v>
                </c:pt>
                <c:pt idx="23">
                  <c:v>MB 9</c:v>
                </c:pt>
                <c:pt idx="24">
                  <c:v>MB 10</c:v>
                </c:pt>
                <c:pt idx="25">
                  <c:v>MB 11</c:v>
                </c:pt>
                <c:pt idx="26">
                  <c:v>MB 12</c:v>
                </c:pt>
                <c:pt idx="27">
                  <c:v>MB 13</c:v>
                </c:pt>
                <c:pt idx="28">
                  <c:v>MB 14</c:v>
                </c:pt>
                <c:pt idx="29">
                  <c:v>MB 15</c:v>
                </c:pt>
                <c:pt idx="30">
                  <c:v>OR 1</c:v>
                </c:pt>
                <c:pt idx="31">
                  <c:v>OR 2</c:v>
                </c:pt>
                <c:pt idx="32">
                  <c:v>OR 3</c:v>
                </c:pt>
                <c:pt idx="33">
                  <c:v>OR 4</c:v>
                </c:pt>
                <c:pt idx="34">
                  <c:v>OR 5</c:v>
                </c:pt>
                <c:pt idx="35">
                  <c:v>OR 6</c:v>
                </c:pt>
                <c:pt idx="36">
                  <c:v>OR 7</c:v>
                </c:pt>
                <c:pt idx="37">
                  <c:v>OR 8</c:v>
                </c:pt>
                <c:pt idx="38">
                  <c:v>OR 9</c:v>
                </c:pt>
                <c:pt idx="39">
                  <c:v>OR 10</c:v>
                </c:pt>
                <c:pt idx="40">
                  <c:v>OR 11</c:v>
                </c:pt>
                <c:pt idx="41">
                  <c:v>OR 12</c:v>
                </c:pt>
                <c:pt idx="42">
                  <c:v>OR 13</c:v>
                </c:pt>
                <c:pt idx="43">
                  <c:v>OR 14</c:v>
                </c:pt>
                <c:pt idx="44">
                  <c:v>OR 15</c:v>
                </c:pt>
                <c:pt idx="45">
                  <c:v>WD 1</c:v>
                </c:pt>
                <c:pt idx="46">
                  <c:v>WD 2</c:v>
                </c:pt>
                <c:pt idx="47">
                  <c:v>WD 3</c:v>
                </c:pt>
                <c:pt idx="48">
                  <c:v>WD 4</c:v>
                </c:pt>
                <c:pt idx="49">
                  <c:v>WD 5</c:v>
                </c:pt>
                <c:pt idx="50">
                  <c:v>WD 6</c:v>
                </c:pt>
                <c:pt idx="51">
                  <c:v>WD 7</c:v>
                </c:pt>
                <c:pt idx="52">
                  <c:v>WD 8</c:v>
                </c:pt>
                <c:pt idx="53">
                  <c:v>WD 9</c:v>
                </c:pt>
                <c:pt idx="54">
                  <c:v>WD 10</c:v>
                </c:pt>
                <c:pt idx="55">
                  <c:v>WD 11</c:v>
                </c:pt>
                <c:pt idx="56">
                  <c:v>WD 12</c:v>
                </c:pt>
                <c:pt idx="57">
                  <c:v>WD 13</c:v>
                </c:pt>
                <c:pt idx="58">
                  <c:v>WD 14</c:v>
                </c:pt>
                <c:pt idx="59">
                  <c:v>WD 15</c:v>
                </c:pt>
              </c:strCache>
            </c:strRef>
          </c:cat>
          <c:val>
            <c:numRef>
              <c:f>Sheet1!$Q$5:$Q$64</c:f>
              <c:numCache>
                <c:formatCode>General</c:formatCode>
                <c:ptCount val="60"/>
                <c:pt idx="0">
                  <c:v>9093</c:v>
                </c:pt>
                <c:pt idx="1">
                  <c:v>6909</c:v>
                </c:pt>
                <c:pt idx="2">
                  <c:v>9768</c:v>
                </c:pt>
                <c:pt idx="3">
                  <c:v>9428</c:v>
                </c:pt>
                <c:pt idx="4">
                  <c:v>5873</c:v>
                </c:pt>
                <c:pt idx="5">
                  <c:v>8758</c:v>
                </c:pt>
                <c:pt idx="6">
                  <c:v>211</c:v>
                </c:pt>
                <c:pt idx="7">
                  <c:v>9759</c:v>
                </c:pt>
                <c:pt idx="8">
                  <c:v>2373</c:v>
                </c:pt>
                <c:pt idx="9">
                  <c:v>6002</c:v>
                </c:pt>
                <c:pt idx="10">
                  <c:v>2359</c:v>
                </c:pt>
                <c:pt idx="11">
                  <c:v>5382</c:v>
                </c:pt>
                <c:pt idx="12">
                  <c:v>8592</c:v>
                </c:pt>
                <c:pt idx="13">
                  <c:v>9271</c:v>
                </c:pt>
                <c:pt idx="14">
                  <c:v>369</c:v>
                </c:pt>
                <c:pt idx="15">
                  <c:v>9225</c:v>
                </c:pt>
                <c:pt idx="16">
                  <c:v>7588</c:v>
                </c:pt>
                <c:pt idx="17">
                  <c:v>9236</c:v>
                </c:pt>
                <c:pt idx="18">
                  <c:v>3815</c:v>
                </c:pt>
                <c:pt idx="19">
                  <c:v>8100</c:v>
                </c:pt>
                <c:pt idx="20">
                  <c:v>8207</c:v>
                </c:pt>
                <c:pt idx="21">
                  <c:v>9983</c:v>
                </c:pt>
                <c:pt idx="22">
                  <c:v>375</c:v>
                </c:pt>
                <c:pt idx="23">
                  <c:v>9570</c:v>
                </c:pt>
                <c:pt idx="24">
                  <c:v>9571</c:v>
                </c:pt>
                <c:pt idx="25">
                  <c:v>969</c:v>
                </c:pt>
                <c:pt idx="26">
                  <c:v>8433</c:v>
                </c:pt>
                <c:pt idx="27">
                  <c:v>3857</c:v>
                </c:pt>
                <c:pt idx="28">
                  <c:v>8599</c:v>
                </c:pt>
                <c:pt idx="29">
                  <c:v>4657</c:v>
                </c:pt>
                <c:pt idx="30">
                  <c:v>8780</c:v>
                </c:pt>
                <c:pt idx="31">
                  <c:v>8656</c:v>
                </c:pt>
                <c:pt idx="32">
                  <c:v>6592</c:v>
                </c:pt>
                <c:pt idx="33">
                  <c:v>9585</c:v>
                </c:pt>
                <c:pt idx="34">
                  <c:v>9482</c:v>
                </c:pt>
                <c:pt idx="35">
                  <c:v>9338</c:v>
                </c:pt>
                <c:pt idx="36">
                  <c:v>9909</c:v>
                </c:pt>
                <c:pt idx="37">
                  <c:v>1512</c:v>
                </c:pt>
                <c:pt idx="38">
                  <c:v>9206</c:v>
                </c:pt>
                <c:pt idx="39">
                  <c:v>7578</c:v>
                </c:pt>
                <c:pt idx="40">
                  <c:v>907</c:v>
                </c:pt>
                <c:pt idx="41">
                  <c:v>9589</c:v>
                </c:pt>
                <c:pt idx="42">
                  <c:v>4031</c:v>
                </c:pt>
                <c:pt idx="43">
                  <c:v>8834</c:v>
                </c:pt>
                <c:pt idx="44">
                  <c:v>8271</c:v>
                </c:pt>
                <c:pt idx="45">
                  <c:v>44</c:v>
                </c:pt>
                <c:pt idx="46">
                  <c:v>9081</c:v>
                </c:pt>
                <c:pt idx="47">
                  <c:v>8202</c:v>
                </c:pt>
                <c:pt idx="48">
                  <c:v>1696</c:v>
                </c:pt>
                <c:pt idx="49">
                  <c:v>9766</c:v>
                </c:pt>
                <c:pt idx="50">
                  <c:v>9822</c:v>
                </c:pt>
                <c:pt idx="51">
                  <c:v>9272</c:v>
                </c:pt>
                <c:pt idx="52">
                  <c:v>4936</c:v>
                </c:pt>
                <c:pt idx="53">
                  <c:v>9681</c:v>
                </c:pt>
                <c:pt idx="54">
                  <c:v>5156</c:v>
                </c:pt>
                <c:pt idx="55">
                  <c:v>6357</c:v>
                </c:pt>
                <c:pt idx="56">
                  <c:v>2687</c:v>
                </c:pt>
                <c:pt idx="57">
                  <c:v>9686</c:v>
                </c:pt>
                <c:pt idx="58">
                  <c:v>6476</c:v>
                </c:pt>
                <c:pt idx="59">
                  <c:v>7730</c:v>
                </c:pt>
              </c:numCache>
            </c:numRef>
          </c:val>
          <c:extLst>
            <c:ext xmlns:c16="http://schemas.microsoft.com/office/drawing/2014/chart" uri="{C3380CC4-5D6E-409C-BE32-E72D297353CC}">
              <c16:uniqueId val="{00000004-21BA-0B4A-B3B8-D5F17B48C696}"/>
            </c:ext>
          </c:extLst>
        </c:ser>
        <c:ser>
          <c:idx val="5"/>
          <c:order val="5"/>
          <c:tx>
            <c:strRef>
              <c:f>Sheet1!$R$3:$R$4</c:f>
              <c:strCache>
                <c:ptCount val="2"/>
                <c:pt idx="0">
                  <c:v>Product 1 Sales Volume (units)</c:v>
                </c:pt>
                <c:pt idx="1">
                  <c:v>5 YR CAGR</c:v>
                </c:pt>
              </c:strCache>
            </c:strRef>
          </c:tx>
          <c:spPr>
            <a:solidFill>
              <a:schemeClr val="accent6"/>
            </a:solidFill>
            <a:ln>
              <a:noFill/>
            </a:ln>
            <a:effectLst/>
          </c:spPr>
          <c:invertIfNegative val="0"/>
          <c:cat>
            <c:strRef>
              <c:extLst>
                <c:ext xmlns:c15="http://schemas.microsoft.com/office/drawing/2012/chart" uri="{02D57815-91ED-43cb-92C2-25804820EDAC}">
                  <c15:fullRef>
                    <c15:sqref>Sheet1!$A$5:$L$64</c15:sqref>
                  </c15:fullRef>
                  <c15:levelRef>
                    <c15:sqref>Sheet1!$A$5:$A$64</c15:sqref>
                  </c15:levelRef>
                </c:ext>
              </c:extLst>
              <c:f>Sheet1!$A$5:$A$64</c:f>
              <c:strCache>
                <c:ptCount val="60"/>
                <c:pt idx="0">
                  <c:v>SB 1</c:v>
                </c:pt>
                <c:pt idx="1">
                  <c:v>SB 2</c:v>
                </c:pt>
                <c:pt idx="2">
                  <c:v>SB 3</c:v>
                </c:pt>
                <c:pt idx="3">
                  <c:v>SB 4</c:v>
                </c:pt>
                <c:pt idx="4">
                  <c:v>SB 5</c:v>
                </c:pt>
                <c:pt idx="5">
                  <c:v>SB 6</c:v>
                </c:pt>
                <c:pt idx="6">
                  <c:v>SB 7</c:v>
                </c:pt>
                <c:pt idx="7">
                  <c:v>SB 8</c:v>
                </c:pt>
                <c:pt idx="8">
                  <c:v>SB 9</c:v>
                </c:pt>
                <c:pt idx="9">
                  <c:v>SB 10</c:v>
                </c:pt>
                <c:pt idx="10">
                  <c:v>SB 11</c:v>
                </c:pt>
                <c:pt idx="11">
                  <c:v>SB 12</c:v>
                </c:pt>
                <c:pt idx="12">
                  <c:v>SB 13</c:v>
                </c:pt>
                <c:pt idx="13">
                  <c:v>SB 14</c:v>
                </c:pt>
                <c:pt idx="14">
                  <c:v>SB 15</c:v>
                </c:pt>
                <c:pt idx="15">
                  <c:v>MB 1</c:v>
                </c:pt>
                <c:pt idx="16">
                  <c:v>MB 2</c:v>
                </c:pt>
                <c:pt idx="17">
                  <c:v>MB 3</c:v>
                </c:pt>
                <c:pt idx="18">
                  <c:v>MB 4</c:v>
                </c:pt>
                <c:pt idx="19">
                  <c:v>MB 5</c:v>
                </c:pt>
                <c:pt idx="20">
                  <c:v>MB 6</c:v>
                </c:pt>
                <c:pt idx="21">
                  <c:v>MB 7</c:v>
                </c:pt>
                <c:pt idx="22">
                  <c:v>MB 8</c:v>
                </c:pt>
                <c:pt idx="23">
                  <c:v>MB 9</c:v>
                </c:pt>
                <c:pt idx="24">
                  <c:v>MB 10</c:v>
                </c:pt>
                <c:pt idx="25">
                  <c:v>MB 11</c:v>
                </c:pt>
                <c:pt idx="26">
                  <c:v>MB 12</c:v>
                </c:pt>
                <c:pt idx="27">
                  <c:v>MB 13</c:v>
                </c:pt>
                <c:pt idx="28">
                  <c:v>MB 14</c:v>
                </c:pt>
                <c:pt idx="29">
                  <c:v>MB 15</c:v>
                </c:pt>
                <c:pt idx="30">
                  <c:v>OR 1</c:v>
                </c:pt>
                <c:pt idx="31">
                  <c:v>OR 2</c:v>
                </c:pt>
                <c:pt idx="32">
                  <c:v>OR 3</c:v>
                </c:pt>
                <c:pt idx="33">
                  <c:v>OR 4</c:v>
                </c:pt>
                <c:pt idx="34">
                  <c:v>OR 5</c:v>
                </c:pt>
                <c:pt idx="35">
                  <c:v>OR 6</c:v>
                </c:pt>
                <c:pt idx="36">
                  <c:v>OR 7</c:v>
                </c:pt>
                <c:pt idx="37">
                  <c:v>OR 8</c:v>
                </c:pt>
                <c:pt idx="38">
                  <c:v>OR 9</c:v>
                </c:pt>
                <c:pt idx="39">
                  <c:v>OR 10</c:v>
                </c:pt>
                <c:pt idx="40">
                  <c:v>OR 11</c:v>
                </c:pt>
                <c:pt idx="41">
                  <c:v>OR 12</c:v>
                </c:pt>
                <c:pt idx="42">
                  <c:v>OR 13</c:v>
                </c:pt>
                <c:pt idx="43">
                  <c:v>OR 14</c:v>
                </c:pt>
                <c:pt idx="44">
                  <c:v>OR 15</c:v>
                </c:pt>
                <c:pt idx="45">
                  <c:v>WD 1</c:v>
                </c:pt>
                <c:pt idx="46">
                  <c:v>WD 2</c:v>
                </c:pt>
                <c:pt idx="47">
                  <c:v>WD 3</c:v>
                </c:pt>
                <c:pt idx="48">
                  <c:v>WD 4</c:v>
                </c:pt>
                <c:pt idx="49">
                  <c:v>WD 5</c:v>
                </c:pt>
                <c:pt idx="50">
                  <c:v>WD 6</c:v>
                </c:pt>
                <c:pt idx="51">
                  <c:v>WD 7</c:v>
                </c:pt>
                <c:pt idx="52">
                  <c:v>WD 8</c:v>
                </c:pt>
                <c:pt idx="53">
                  <c:v>WD 9</c:v>
                </c:pt>
                <c:pt idx="54">
                  <c:v>WD 10</c:v>
                </c:pt>
                <c:pt idx="55">
                  <c:v>WD 11</c:v>
                </c:pt>
                <c:pt idx="56">
                  <c:v>WD 12</c:v>
                </c:pt>
                <c:pt idx="57">
                  <c:v>WD 13</c:v>
                </c:pt>
                <c:pt idx="58">
                  <c:v>WD 14</c:v>
                </c:pt>
                <c:pt idx="59">
                  <c:v>WD 15</c:v>
                </c:pt>
              </c:strCache>
            </c:strRef>
          </c:cat>
          <c:val>
            <c:numRef>
              <c:f>Sheet1!$R$5:$R$64</c:f>
              <c:numCache>
                <c:formatCode>0%</c:formatCode>
                <c:ptCount val="60"/>
                <c:pt idx="0">
                  <c:v>0.46352749292411066</c:v>
                </c:pt>
                <c:pt idx="1">
                  <c:v>0.25489826874508914</c:v>
                </c:pt>
                <c:pt idx="2">
                  <c:v>0.68595057009486848</c:v>
                </c:pt>
                <c:pt idx="3">
                  <c:v>0.79606828454142997</c:v>
                </c:pt>
                <c:pt idx="4">
                  <c:v>0.42582583880267388</c:v>
                </c:pt>
                <c:pt idx="5">
                  <c:v>0.390755806385503</c:v>
                </c:pt>
                <c:pt idx="6">
                  <c:v>-0.61139202601329412</c:v>
                </c:pt>
                <c:pt idx="7">
                  <c:v>0.57622554654037406</c:v>
                </c:pt>
                <c:pt idx="8">
                  <c:v>-0.29790601141591733</c:v>
                </c:pt>
                <c:pt idx="9">
                  <c:v>0.40734683274409145</c:v>
                </c:pt>
                <c:pt idx="10">
                  <c:v>-0.25247905109930902</c:v>
                </c:pt>
                <c:pt idx="11">
                  <c:v>0.3690560602470212</c:v>
                </c:pt>
                <c:pt idx="12">
                  <c:v>3.3498147004699526</c:v>
                </c:pt>
                <c:pt idx="13">
                  <c:v>0.81146879617010592</c:v>
                </c:pt>
                <c:pt idx="14">
                  <c:v>-0.55073921414194782</c:v>
                </c:pt>
                <c:pt idx="15">
                  <c:v>0.27407081068210992</c:v>
                </c:pt>
                <c:pt idx="16">
                  <c:v>0.17983468576187267</c:v>
                </c:pt>
                <c:pt idx="17">
                  <c:v>0.90588403033885334</c:v>
                </c:pt>
                <c:pt idx="18">
                  <c:v>-0.20956409258224717</c:v>
                </c:pt>
                <c:pt idx="19">
                  <c:v>2.2455667067018901</c:v>
                </c:pt>
                <c:pt idx="20">
                  <c:v>1.4232703532020747</c:v>
                </c:pt>
                <c:pt idx="21">
                  <c:v>0.64359095818904954</c:v>
                </c:pt>
                <c:pt idx="22">
                  <c:v>-0.53938981874158332</c:v>
                </c:pt>
                <c:pt idx="23">
                  <c:v>0.52294422157633269</c:v>
                </c:pt>
                <c:pt idx="24">
                  <c:v>1.0242801438529217</c:v>
                </c:pt>
                <c:pt idx="25">
                  <c:v>-0.37012221518144006</c:v>
                </c:pt>
                <c:pt idx="26">
                  <c:v>1.5203389637502625</c:v>
                </c:pt>
                <c:pt idx="27">
                  <c:v>-0.11575568185753915</c:v>
                </c:pt>
                <c:pt idx="28">
                  <c:v>0.86419779018759768</c:v>
                </c:pt>
                <c:pt idx="29">
                  <c:v>0.18148193130433588</c:v>
                </c:pt>
                <c:pt idx="30">
                  <c:v>0.36636455401735013</c:v>
                </c:pt>
                <c:pt idx="31">
                  <c:v>1.8142296888697582</c:v>
                </c:pt>
                <c:pt idx="32">
                  <c:v>-7.1596691853915484E-2</c:v>
                </c:pt>
                <c:pt idx="33">
                  <c:v>0.30577482876902251</c:v>
                </c:pt>
                <c:pt idx="34">
                  <c:v>0.71660086943635504</c:v>
                </c:pt>
                <c:pt idx="35">
                  <c:v>0.38456165928272146</c:v>
                </c:pt>
                <c:pt idx="36">
                  <c:v>0.91164163510334228</c:v>
                </c:pt>
                <c:pt idx="37">
                  <c:v>-0.33438519484677687</c:v>
                </c:pt>
                <c:pt idx="38">
                  <c:v>1.084072328017021</c:v>
                </c:pt>
                <c:pt idx="39">
                  <c:v>1.1188084145320056</c:v>
                </c:pt>
                <c:pt idx="40">
                  <c:v>-0.41679289513417705</c:v>
                </c:pt>
                <c:pt idx="41">
                  <c:v>0.74338775485751718</c:v>
                </c:pt>
                <c:pt idx="42">
                  <c:v>-0.17943016656995925</c:v>
                </c:pt>
                <c:pt idx="43">
                  <c:v>0.61767741115573149</c:v>
                </c:pt>
                <c:pt idx="44">
                  <c:v>1.0930046233022455</c:v>
                </c:pt>
                <c:pt idx="45">
                  <c:v>-0.72898466539472961</c:v>
                </c:pt>
                <c:pt idx="46">
                  <c:v>1.3475541667800686</c:v>
                </c:pt>
                <c:pt idx="47">
                  <c:v>0.57793816418173161</c:v>
                </c:pt>
                <c:pt idx="48">
                  <c:v>-0.33098339677163802</c:v>
                </c:pt>
                <c:pt idx="49">
                  <c:v>0.83041416010220881</c:v>
                </c:pt>
                <c:pt idx="50">
                  <c:v>0.60045892388204325</c:v>
                </c:pt>
                <c:pt idx="51">
                  <c:v>0.71094693671276654</c:v>
                </c:pt>
                <c:pt idx="52">
                  <c:v>-0.15736979056747447</c:v>
                </c:pt>
                <c:pt idx="53">
                  <c:v>0.63431246502429839</c:v>
                </c:pt>
                <c:pt idx="54">
                  <c:v>0.72970725225475852</c:v>
                </c:pt>
                <c:pt idx="55">
                  <c:v>1.6546701130112136</c:v>
                </c:pt>
                <c:pt idx="56">
                  <c:v>-0.23952671916055424</c:v>
                </c:pt>
                <c:pt idx="57">
                  <c:v>0.66412244620782168</c:v>
                </c:pt>
                <c:pt idx="58">
                  <c:v>0.58272982283102692</c:v>
                </c:pt>
                <c:pt idx="59">
                  <c:v>0.66163405613342663</c:v>
                </c:pt>
              </c:numCache>
            </c:numRef>
          </c:val>
          <c:extLst>
            <c:ext xmlns:c16="http://schemas.microsoft.com/office/drawing/2014/chart" uri="{C3380CC4-5D6E-409C-BE32-E72D297353CC}">
              <c16:uniqueId val="{00000005-21BA-0B4A-B3B8-D5F17B48C696}"/>
            </c:ext>
          </c:extLst>
        </c:ser>
        <c:dLbls>
          <c:showLegendKey val="0"/>
          <c:showVal val="0"/>
          <c:showCatName val="0"/>
          <c:showSerName val="0"/>
          <c:showPercent val="0"/>
          <c:showBubbleSize val="0"/>
        </c:dLbls>
        <c:gapWidth val="150"/>
        <c:overlap val="100"/>
        <c:axId val="810939695"/>
        <c:axId val="811218543"/>
      </c:barChart>
      <c:catAx>
        <c:axId val="81093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18543"/>
        <c:crosses val="autoZero"/>
        <c:auto val="1"/>
        <c:lblAlgn val="ctr"/>
        <c:lblOffset val="100"/>
        <c:noMultiLvlLbl val="0"/>
      </c:catAx>
      <c:valAx>
        <c:axId val="81121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9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4.xlsx]Sheet18!PivotTable26</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Unit Sales By Account Type and Year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Sheet18!$B$1</c:f>
              <c:strCache>
                <c:ptCount val="1"/>
                <c:pt idx="0">
                  <c:v>2017 Total Unit Sales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Sheet18!$B$2:$B$6</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4009-EC42-8D8F-CA27D885763A}"/>
            </c:ext>
          </c:extLst>
        </c:ser>
        <c:ser>
          <c:idx val="1"/>
          <c:order val="1"/>
          <c:tx>
            <c:strRef>
              <c:f>Sheet18!$C$1</c:f>
              <c:strCache>
                <c:ptCount val="1"/>
                <c:pt idx="0">
                  <c:v>2018 Total Unit Sales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Sheet18!$C$2:$C$6</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2-4009-EC42-8D8F-CA27D885763A}"/>
            </c:ext>
          </c:extLst>
        </c:ser>
        <c:ser>
          <c:idx val="2"/>
          <c:order val="2"/>
          <c:tx>
            <c:strRef>
              <c:f>Sheet18!$D$1</c:f>
              <c:strCache>
                <c:ptCount val="1"/>
                <c:pt idx="0">
                  <c:v>2019 Total Unit Sales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Sheet18!$D$2:$D$6</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3-4009-EC42-8D8F-CA27D885763A}"/>
            </c:ext>
          </c:extLst>
        </c:ser>
        <c:ser>
          <c:idx val="3"/>
          <c:order val="3"/>
          <c:tx>
            <c:strRef>
              <c:f>Sheet18!$E$1</c:f>
              <c:strCache>
                <c:ptCount val="1"/>
                <c:pt idx="0">
                  <c:v>2020 Total Unit Sales</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Sheet18!$E$2:$E$6</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4-4009-EC42-8D8F-CA27D885763A}"/>
            </c:ext>
          </c:extLst>
        </c:ser>
        <c:ser>
          <c:idx val="4"/>
          <c:order val="4"/>
          <c:tx>
            <c:strRef>
              <c:f>Sheet18!$F$1</c:f>
              <c:strCache>
                <c:ptCount val="1"/>
                <c:pt idx="0">
                  <c:v>2021 Total Unit Sales</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Sheet18!$F$2:$F$6</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5-4009-EC42-8D8F-CA27D885763A}"/>
            </c:ext>
          </c:extLst>
        </c:ser>
        <c:ser>
          <c:idx val="5"/>
          <c:order val="5"/>
          <c:tx>
            <c:strRef>
              <c:f>Sheet18!$G$1</c:f>
              <c:strCache>
                <c:ptCount val="1"/>
                <c:pt idx="0">
                  <c:v>Sum of Field1</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Sheet18!$G$2:$G$6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7-4009-EC42-8D8F-CA27D885763A}"/>
            </c:ext>
          </c:extLst>
        </c:ser>
        <c:dLbls>
          <c:dLblPos val="outEnd"/>
          <c:showLegendKey val="0"/>
          <c:showVal val="0"/>
          <c:showCatName val="0"/>
          <c:showSerName val="0"/>
          <c:showPercent val="0"/>
          <c:showBubbleSize val="0"/>
        </c:dLbls>
        <c:gapWidth val="150"/>
        <c:axId val="58425280"/>
        <c:axId val="58426928"/>
      </c:barChart>
      <c:catAx>
        <c:axId val="5842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426928"/>
        <c:crosses val="autoZero"/>
        <c:auto val="1"/>
        <c:lblAlgn val="ctr"/>
        <c:lblOffset val="100"/>
        <c:noMultiLvlLbl val="0"/>
      </c:catAx>
      <c:valAx>
        <c:axId val="584269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425280"/>
        <c:crosses val="autoZero"/>
        <c:crossBetween val="between"/>
      </c:valAx>
      <c:spPr>
        <a:noFill/>
        <a:ln>
          <a:noFill/>
        </a:ln>
        <a:effectLst/>
      </c:spPr>
    </c:plotArea>
    <c:legend>
      <c:legendPos val="r"/>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Unit Sales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'Product1_Sales_Volume(Units)'!$J$5</c:f>
              <c:strCache>
                <c:ptCount val="1"/>
                <c:pt idx="0">
                  <c:v>Totsl Sales</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'Product1_Sales_Volume(Units)'!$I$6:$I$10</c:f>
              <c:numCache>
                <c:formatCode>General</c:formatCode>
                <c:ptCount val="5"/>
                <c:pt idx="0">
                  <c:v>2017</c:v>
                </c:pt>
                <c:pt idx="1">
                  <c:v>2018</c:v>
                </c:pt>
                <c:pt idx="2">
                  <c:v>2019</c:v>
                </c:pt>
                <c:pt idx="3">
                  <c:v>2020</c:v>
                </c:pt>
                <c:pt idx="4">
                  <c:v>2021</c:v>
                </c:pt>
              </c:numCache>
            </c:numRef>
          </c:cat>
          <c:val>
            <c:numRef>
              <c:f>'Product1_Sales_Volume(Units)'!$J$6:$J$10</c:f>
              <c:numCache>
                <c:formatCode>General</c:formatCode>
                <c:ptCount val="5"/>
                <c:pt idx="0">
                  <c:v>189976</c:v>
                </c:pt>
                <c:pt idx="1">
                  <c:v>242995</c:v>
                </c:pt>
                <c:pt idx="2">
                  <c:v>288449</c:v>
                </c:pt>
                <c:pt idx="3">
                  <c:v>350234</c:v>
                </c:pt>
                <c:pt idx="4">
                  <c:v>409194</c:v>
                </c:pt>
              </c:numCache>
            </c:numRef>
          </c:val>
          <c:smooth val="0"/>
          <c:extLst>
            <c:ext xmlns:c16="http://schemas.microsoft.com/office/drawing/2014/chart" uri="{C3380CC4-5D6E-409C-BE32-E72D297353CC}">
              <c16:uniqueId val="{00000000-F90F-EA4B-BA88-8CBF20CF3594}"/>
            </c:ext>
          </c:extLst>
        </c:ser>
        <c:dLbls>
          <c:showLegendKey val="0"/>
          <c:showVal val="1"/>
          <c:showCatName val="0"/>
          <c:showSerName val="0"/>
          <c:showPercent val="0"/>
          <c:showBubbleSize val="0"/>
        </c:dLbls>
        <c:smooth val="0"/>
        <c:axId val="1210978719"/>
        <c:axId val="1210762847"/>
      </c:lineChart>
      <c:catAx>
        <c:axId val="12109787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0762847"/>
        <c:crosses val="autoZero"/>
        <c:auto val="1"/>
        <c:lblAlgn val="ctr"/>
        <c:lblOffset val="100"/>
        <c:noMultiLvlLbl val="0"/>
      </c:catAx>
      <c:valAx>
        <c:axId val="12107628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0978719"/>
        <c:crosses val="autoZero"/>
        <c:crossBetween val="between"/>
      </c:valAx>
      <c:spPr>
        <a:noFill/>
        <a:ln w="25400">
          <a:noFill/>
        </a:ln>
        <a:effectLst/>
      </c:spPr>
    </c:plotArea>
    <c:plotVisOnly val="1"/>
    <c:dispBlanksAs val="gap"/>
    <c:showDLblsOverMax val="0"/>
  </c:chart>
  <c:spPr>
    <a:solidFill>
      <a:schemeClr val="bg1"/>
    </a:solidFill>
    <a:ln w="76200"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Worst Performing Accounts By 5</a:t>
            </a:r>
            <a:r>
              <a:rPr lang="en-US" baseline="0"/>
              <a:t> YR CAGR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2"/>
            </a:solidFill>
            <a:ln>
              <a:noFill/>
            </a:ln>
            <a:effectLst/>
          </c:spPr>
          <c:invertIfNegative val="0"/>
          <c:cat>
            <c:strRef>
              <c:f>'Product1_Sales_Volume(Units)'!$A$2:$A$11</c:f>
              <c:strCache>
                <c:ptCount val="10"/>
                <c:pt idx="0">
                  <c:v>WD 1</c:v>
                </c:pt>
                <c:pt idx="1">
                  <c:v>SB 7</c:v>
                </c:pt>
                <c:pt idx="2">
                  <c:v>SB 15</c:v>
                </c:pt>
                <c:pt idx="3">
                  <c:v>MB 8</c:v>
                </c:pt>
                <c:pt idx="4">
                  <c:v>OR 11</c:v>
                </c:pt>
                <c:pt idx="5">
                  <c:v>MB 11</c:v>
                </c:pt>
                <c:pt idx="6">
                  <c:v>OR 8</c:v>
                </c:pt>
                <c:pt idx="7">
                  <c:v>WD 4</c:v>
                </c:pt>
                <c:pt idx="8">
                  <c:v>SB 9</c:v>
                </c:pt>
                <c:pt idx="9">
                  <c:v>SB 11</c:v>
                </c:pt>
              </c:strCache>
            </c:strRef>
          </c:cat>
          <c:val>
            <c:numRef>
              <c:f>'Product1_Sales_Volume(Units)'!$G$2:$G$11</c:f>
              <c:numCache>
                <c:formatCode>0%</c:formatCode>
                <c:ptCount val="10"/>
                <c:pt idx="0">
                  <c:v>-0.72898466539472961</c:v>
                </c:pt>
                <c:pt idx="1">
                  <c:v>-0.61139202601329412</c:v>
                </c:pt>
                <c:pt idx="2">
                  <c:v>-0.55073921414194782</c:v>
                </c:pt>
                <c:pt idx="3">
                  <c:v>-0.53938981874158332</c:v>
                </c:pt>
                <c:pt idx="4">
                  <c:v>-0.41679289513417705</c:v>
                </c:pt>
                <c:pt idx="5">
                  <c:v>-0.37012221518144006</c:v>
                </c:pt>
                <c:pt idx="6">
                  <c:v>-0.33438519484677687</c:v>
                </c:pt>
                <c:pt idx="7">
                  <c:v>-0.33098339677163802</c:v>
                </c:pt>
                <c:pt idx="8">
                  <c:v>-0.29790601141591733</c:v>
                </c:pt>
                <c:pt idx="9">
                  <c:v>-0.25247905109930902</c:v>
                </c:pt>
              </c:numCache>
            </c:numRef>
          </c:val>
          <c:extLst>
            <c:ext xmlns:c16="http://schemas.microsoft.com/office/drawing/2014/chart" uri="{C3380CC4-5D6E-409C-BE32-E72D297353CC}">
              <c16:uniqueId val="{00000000-8619-9042-B540-6AB11333C5B9}"/>
            </c:ext>
          </c:extLst>
        </c:ser>
        <c:dLbls>
          <c:showLegendKey val="0"/>
          <c:showVal val="0"/>
          <c:showCatName val="0"/>
          <c:showSerName val="0"/>
          <c:showPercent val="0"/>
          <c:showBubbleSize val="0"/>
        </c:dLbls>
        <c:gapWidth val="55"/>
        <c:overlap val="100"/>
        <c:axId val="1308263343"/>
        <c:axId val="1308148975"/>
      </c:barChart>
      <c:catAx>
        <c:axId val="130826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glow>
              <a:schemeClr val="accent1">
                <a:alpha val="81769"/>
              </a:schemeClr>
            </a:glow>
            <a:softEdge rad="25400"/>
          </a:effectLst>
        </c:spPr>
        <c:txPr>
          <a:bodyPr rot="0" spcFirstLastPara="1" vertOverflow="ellipsis" vert="horz" wrap="square" anchor="t" anchorCtr="0"/>
          <a:lstStyle/>
          <a:p>
            <a:pPr>
              <a:defRPr sz="900" b="0" i="0" u="none" strike="noStrike" kern="1200" baseline="0">
                <a:ln>
                  <a:noFill/>
                </a:ln>
                <a:solidFill>
                  <a:schemeClr val="tx1">
                    <a:lumMod val="65000"/>
                    <a:lumOff val="35000"/>
                  </a:schemeClr>
                </a:solidFill>
                <a:effectLst>
                  <a:glow rad="114300">
                    <a:schemeClr val="bg1"/>
                  </a:glow>
                  <a:outerShdw blurRad="50800" dist="38100" dir="2700000" algn="tl" rotWithShape="0">
                    <a:prstClr val="black">
                      <a:alpha val="40000"/>
                    </a:prstClr>
                  </a:outerShdw>
                </a:effectLst>
                <a:latin typeface="+mn-lt"/>
                <a:ea typeface="+mn-ea"/>
                <a:cs typeface="+mn-cs"/>
              </a:defRPr>
            </a:pPr>
            <a:endParaRPr lang="en-US"/>
          </a:p>
        </c:txPr>
        <c:crossAx val="1308148975"/>
        <c:crosses val="autoZero"/>
        <c:auto val="0"/>
        <c:lblAlgn val="ctr"/>
        <c:lblOffset val="100"/>
        <c:noMultiLvlLbl val="0"/>
      </c:catAx>
      <c:valAx>
        <c:axId val="1308148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26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ln>
                  <a:noFill/>
                </a:ln>
                <a:solidFill>
                  <a:schemeClr val="dk1"/>
                </a:solidFill>
                <a:latin typeface="+mj-lt"/>
                <a:ea typeface="+mj-ea"/>
                <a:cs typeface="+mj-cs"/>
              </a:defRPr>
            </a:pPr>
            <a:r>
              <a:rPr lang="en-US"/>
              <a:t>Top 10 Accounts by Unit Sales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ln>
                <a:noFill/>
              </a:ln>
              <a:solidFill>
                <a:schemeClr val="dk1"/>
              </a:solidFill>
              <a:latin typeface="+mj-lt"/>
              <a:ea typeface="+mj-ea"/>
              <a:cs typeface="+mj-cs"/>
            </a:defRPr>
          </a:pPr>
          <a:endParaRPr lang="en-US"/>
        </a:p>
      </c:txPr>
    </c:title>
    <c:autoTitleDeleted val="0"/>
    <c:plotArea>
      <c:layout/>
      <c:barChart>
        <c:barDir val="col"/>
        <c:grouping val="clustered"/>
        <c:varyColors val="0"/>
        <c:ser>
          <c:idx val="5"/>
          <c:order val="0"/>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Sheet19!$A$2:$A$11</c:f>
              <c:strCache>
                <c:ptCount val="10"/>
                <c:pt idx="0">
                  <c:v>MB 4</c:v>
                </c:pt>
                <c:pt idx="1">
                  <c:v>OR 3</c:v>
                </c:pt>
                <c:pt idx="2">
                  <c:v>WD 8</c:v>
                </c:pt>
                <c:pt idx="3">
                  <c:v>MB 1</c:v>
                </c:pt>
                <c:pt idx="4">
                  <c:v>SB 6</c:v>
                </c:pt>
                <c:pt idx="5">
                  <c:v>SB 8</c:v>
                </c:pt>
                <c:pt idx="6">
                  <c:v>OR 4</c:v>
                </c:pt>
                <c:pt idx="7">
                  <c:v>SB 9</c:v>
                </c:pt>
                <c:pt idx="8">
                  <c:v>SB 1</c:v>
                </c:pt>
                <c:pt idx="9">
                  <c:v>OR 15</c:v>
                </c:pt>
              </c:strCache>
            </c:strRef>
          </c:cat>
          <c:val>
            <c:numRef>
              <c:f>Sheet19!$G$2:$G$11</c:f>
              <c:numCache>
                <c:formatCode>General</c:formatCode>
                <c:ptCount val="10"/>
                <c:pt idx="0">
                  <c:v>39413</c:v>
                </c:pt>
                <c:pt idx="1">
                  <c:v>39331</c:v>
                </c:pt>
                <c:pt idx="2">
                  <c:v>36951</c:v>
                </c:pt>
                <c:pt idx="3">
                  <c:v>34686</c:v>
                </c:pt>
                <c:pt idx="4">
                  <c:v>32872</c:v>
                </c:pt>
                <c:pt idx="5">
                  <c:v>31745</c:v>
                </c:pt>
                <c:pt idx="6">
                  <c:v>31127</c:v>
                </c:pt>
                <c:pt idx="7">
                  <c:v>30946</c:v>
                </c:pt>
                <c:pt idx="8">
                  <c:v>30734</c:v>
                </c:pt>
                <c:pt idx="9">
                  <c:v>30450</c:v>
                </c:pt>
              </c:numCache>
            </c:numRef>
          </c:val>
          <c:extLst>
            <c:ext xmlns:c16="http://schemas.microsoft.com/office/drawing/2014/chart" uri="{C3380CC4-5D6E-409C-BE32-E72D297353CC}">
              <c16:uniqueId val="{00000005-5412-B143-9AE7-18B6FA7C6869}"/>
            </c:ext>
          </c:extLst>
        </c:ser>
        <c:dLbls>
          <c:dLblPos val="outEnd"/>
          <c:showLegendKey val="0"/>
          <c:showVal val="1"/>
          <c:showCatName val="0"/>
          <c:showSerName val="0"/>
          <c:showPercent val="0"/>
          <c:showBubbleSize val="0"/>
        </c:dLbls>
        <c:gapWidth val="80"/>
        <c:overlap val="25"/>
        <c:axId val="276743056"/>
        <c:axId val="276168928"/>
      </c:barChart>
      <c:catAx>
        <c:axId val="27674305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ln>
                  <a:noFill/>
                </a:ln>
                <a:solidFill>
                  <a:schemeClr val="dk1"/>
                </a:solidFill>
                <a:latin typeface="+mn-lt"/>
                <a:ea typeface="+mn-ea"/>
                <a:cs typeface="+mn-cs"/>
              </a:defRPr>
            </a:pPr>
            <a:endParaRPr lang="en-US"/>
          </a:p>
        </c:txPr>
        <c:crossAx val="276168928"/>
        <c:crosses val="autoZero"/>
        <c:auto val="1"/>
        <c:lblAlgn val="ctr"/>
        <c:lblOffset val="100"/>
        <c:noMultiLvlLbl val="0"/>
      </c:catAx>
      <c:valAx>
        <c:axId val="27616892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27674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ln>
            <a:noFill/>
          </a:ln>
          <a:solidFill>
            <a:schemeClr val="dk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Unit Sales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7.9159490701960142E-2"/>
          <c:y val="0.14304703232106861"/>
          <c:w val="0.88679795610655054"/>
          <c:h val="0.77863533513009076"/>
        </c:manualLayout>
      </c:layout>
      <c:lineChart>
        <c:grouping val="standard"/>
        <c:varyColors val="0"/>
        <c:ser>
          <c:idx val="0"/>
          <c:order val="0"/>
          <c:tx>
            <c:strRef>
              <c:f>'Product1_Sales_Volume(Units)'!$J$5</c:f>
              <c:strCache>
                <c:ptCount val="1"/>
                <c:pt idx="0">
                  <c:v>Totsl Sales</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'Product1_Sales_Volume(Units)'!$I$6:$I$10</c:f>
              <c:numCache>
                <c:formatCode>General</c:formatCode>
                <c:ptCount val="5"/>
                <c:pt idx="0">
                  <c:v>2017</c:v>
                </c:pt>
                <c:pt idx="1">
                  <c:v>2018</c:v>
                </c:pt>
                <c:pt idx="2">
                  <c:v>2019</c:v>
                </c:pt>
                <c:pt idx="3">
                  <c:v>2020</c:v>
                </c:pt>
                <c:pt idx="4">
                  <c:v>2021</c:v>
                </c:pt>
              </c:numCache>
            </c:numRef>
          </c:cat>
          <c:val>
            <c:numRef>
              <c:f>'Product1_Sales_Volume(Units)'!$J$6:$J$10</c:f>
              <c:numCache>
                <c:formatCode>General</c:formatCode>
                <c:ptCount val="5"/>
                <c:pt idx="0">
                  <c:v>189976</c:v>
                </c:pt>
                <c:pt idx="1">
                  <c:v>242995</c:v>
                </c:pt>
                <c:pt idx="2">
                  <c:v>288449</c:v>
                </c:pt>
                <c:pt idx="3">
                  <c:v>350234</c:v>
                </c:pt>
                <c:pt idx="4">
                  <c:v>409194</c:v>
                </c:pt>
              </c:numCache>
            </c:numRef>
          </c:val>
          <c:smooth val="0"/>
          <c:extLst>
            <c:ext xmlns:c16="http://schemas.microsoft.com/office/drawing/2014/chart" uri="{C3380CC4-5D6E-409C-BE32-E72D297353CC}">
              <c16:uniqueId val="{00000000-8EC9-E542-AA43-EA04801624DC}"/>
            </c:ext>
          </c:extLst>
        </c:ser>
        <c:dLbls>
          <c:showLegendKey val="0"/>
          <c:showVal val="1"/>
          <c:showCatName val="0"/>
          <c:showSerName val="0"/>
          <c:showPercent val="0"/>
          <c:showBubbleSize val="0"/>
        </c:dLbls>
        <c:smooth val="0"/>
        <c:axId val="1210978719"/>
        <c:axId val="1210762847"/>
      </c:lineChart>
      <c:catAx>
        <c:axId val="121097871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0762847"/>
        <c:crosses val="autoZero"/>
        <c:auto val="1"/>
        <c:lblAlgn val="ctr"/>
        <c:lblOffset val="100"/>
        <c:noMultiLvlLbl val="0"/>
      </c:catAx>
      <c:valAx>
        <c:axId val="12107628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0978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Worst Performing Accounts By 5 YR CAGR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256275835805582E-2"/>
          <c:y val="0.15212998517850462"/>
          <c:w val="0.92345740873299931"/>
          <c:h val="0.83593518512955289"/>
        </c:manualLayout>
      </c:layout>
      <c:barChart>
        <c:barDir val="col"/>
        <c:grouping val="stack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'Product1_Sales_Volume(Units)'!$A$2:$A$11</c:f>
              <c:strCache>
                <c:ptCount val="10"/>
                <c:pt idx="0">
                  <c:v>WD 1</c:v>
                </c:pt>
                <c:pt idx="1">
                  <c:v>SB 7</c:v>
                </c:pt>
                <c:pt idx="2">
                  <c:v>SB 15</c:v>
                </c:pt>
                <c:pt idx="3">
                  <c:v>MB 8</c:v>
                </c:pt>
                <c:pt idx="4">
                  <c:v>OR 11</c:v>
                </c:pt>
                <c:pt idx="5">
                  <c:v>MB 11</c:v>
                </c:pt>
                <c:pt idx="6">
                  <c:v>OR 8</c:v>
                </c:pt>
                <c:pt idx="7">
                  <c:v>WD 4</c:v>
                </c:pt>
                <c:pt idx="8">
                  <c:v>SB 9</c:v>
                </c:pt>
                <c:pt idx="9">
                  <c:v>SB 11</c:v>
                </c:pt>
              </c:strCache>
            </c:strRef>
          </c:cat>
          <c:val>
            <c:numRef>
              <c:f>'Product1_Sales_Volume(Units)'!$G$2:$G$11</c:f>
              <c:numCache>
                <c:formatCode>0%</c:formatCode>
                <c:ptCount val="10"/>
                <c:pt idx="0">
                  <c:v>-0.72898466539472961</c:v>
                </c:pt>
                <c:pt idx="1">
                  <c:v>-0.61139202601329412</c:v>
                </c:pt>
                <c:pt idx="2">
                  <c:v>-0.55073921414194782</c:v>
                </c:pt>
                <c:pt idx="3">
                  <c:v>-0.53938981874158332</c:v>
                </c:pt>
                <c:pt idx="4">
                  <c:v>-0.41679289513417705</c:v>
                </c:pt>
                <c:pt idx="5">
                  <c:v>-0.37012221518144006</c:v>
                </c:pt>
                <c:pt idx="6">
                  <c:v>-0.33438519484677687</c:v>
                </c:pt>
                <c:pt idx="7">
                  <c:v>-0.33098339677163802</c:v>
                </c:pt>
                <c:pt idx="8">
                  <c:v>-0.29790601141591733</c:v>
                </c:pt>
                <c:pt idx="9">
                  <c:v>-0.25247905109930902</c:v>
                </c:pt>
              </c:numCache>
            </c:numRef>
          </c:val>
          <c:extLst>
            <c:ext xmlns:c16="http://schemas.microsoft.com/office/drawing/2014/chart" uri="{C3380CC4-5D6E-409C-BE32-E72D297353CC}">
              <c16:uniqueId val="{00000000-0EEF-1D43-AB86-98861645277F}"/>
            </c:ext>
          </c:extLst>
        </c:ser>
        <c:dLbls>
          <c:dLblPos val="ctr"/>
          <c:showLegendKey val="0"/>
          <c:showVal val="1"/>
          <c:showCatName val="0"/>
          <c:showSerName val="0"/>
          <c:showPercent val="0"/>
          <c:showBubbleSize val="0"/>
        </c:dLbls>
        <c:gapWidth val="150"/>
        <c:overlap val="100"/>
        <c:axId val="1308263343"/>
        <c:axId val="1308148975"/>
      </c:barChart>
      <c:catAx>
        <c:axId val="1308263343"/>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148975"/>
        <c:crosses val="autoZero"/>
        <c:auto val="0"/>
        <c:lblAlgn val="ctr"/>
        <c:lblOffset val="100"/>
        <c:noMultiLvlLbl val="0"/>
      </c:catAx>
      <c:valAx>
        <c:axId val="1308148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26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4.xlsx]Sheet18!PivotTable26</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Unit Sales By Account Type and Year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Sheet18!$B$1</c:f>
              <c:strCache>
                <c:ptCount val="1"/>
                <c:pt idx="0">
                  <c:v>2017 Total Unit Sales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Sheet18!$B$2:$B$6</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C2E0-0146-96D9-6EBC238C55ED}"/>
            </c:ext>
          </c:extLst>
        </c:ser>
        <c:ser>
          <c:idx val="1"/>
          <c:order val="1"/>
          <c:tx>
            <c:strRef>
              <c:f>Sheet18!$C$1</c:f>
              <c:strCache>
                <c:ptCount val="1"/>
                <c:pt idx="0">
                  <c:v>2018 Total Unit Sales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Sheet18!$C$2:$C$6</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1-C2E0-0146-96D9-6EBC238C55ED}"/>
            </c:ext>
          </c:extLst>
        </c:ser>
        <c:ser>
          <c:idx val="2"/>
          <c:order val="2"/>
          <c:tx>
            <c:strRef>
              <c:f>Sheet18!$D$1</c:f>
              <c:strCache>
                <c:ptCount val="1"/>
                <c:pt idx="0">
                  <c:v>2019 Total Unit Sales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Sheet18!$D$2:$D$6</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2-C2E0-0146-96D9-6EBC238C55ED}"/>
            </c:ext>
          </c:extLst>
        </c:ser>
        <c:ser>
          <c:idx val="3"/>
          <c:order val="3"/>
          <c:tx>
            <c:strRef>
              <c:f>Sheet18!$E$1</c:f>
              <c:strCache>
                <c:ptCount val="1"/>
                <c:pt idx="0">
                  <c:v>2020 Total Unit Sales</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Sheet18!$E$2:$E$6</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3-C2E0-0146-96D9-6EBC238C55ED}"/>
            </c:ext>
          </c:extLst>
        </c:ser>
        <c:ser>
          <c:idx val="4"/>
          <c:order val="4"/>
          <c:tx>
            <c:strRef>
              <c:f>Sheet18!$F$1</c:f>
              <c:strCache>
                <c:ptCount val="1"/>
                <c:pt idx="0">
                  <c:v>2021 Total Unit Sales</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Sheet18!$F$2:$F$6</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4-C2E0-0146-96D9-6EBC238C55ED}"/>
            </c:ext>
          </c:extLst>
        </c:ser>
        <c:ser>
          <c:idx val="5"/>
          <c:order val="5"/>
          <c:tx>
            <c:strRef>
              <c:f>Sheet18!$G$1</c:f>
              <c:strCache>
                <c:ptCount val="1"/>
                <c:pt idx="0">
                  <c:v>Sum of Field1</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Sheet18!$A$2:$A$6</c:f>
              <c:strCache>
                <c:ptCount val="4"/>
                <c:pt idx="0">
                  <c:v>Medium Business</c:v>
                </c:pt>
                <c:pt idx="1">
                  <c:v>Online Retailer</c:v>
                </c:pt>
                <c:pt idx="2">
                  <c:v>Small Business</c:v>
                </c:pt>
                <c:pt idx="3">
                  <c:v>Wholesale Distributor</c:v>
                </c:pt>
              </c:strCache>
            </c:strRef>
          </c:cat>
          <c:val>
            <c:numRef>
              <c:f>Sheet18!$G$2:$G$6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5-C2E0-0146-96D9-6EBC238C55ED}"/>
            </c:ext>
          </c:extLst>
        </c:ser>
        <c:dLbls>
          <c:showLegendKey val="0"/>
          <c:showVal val="0"/>
          <c:showCatName val="0"/>
          <c:showSerName val="0"/>
          <c:showPercent val="0"/>
          <c:showBubbleSize val="0"/>
        </c:dLbls>
        <c:gapWidth val="100"/>
        <c:overlap val="-24"/>
        <c:axId val="58425280"/>
        <c:axId val="58426928"/>
      </c:barChart>
      <c:catAx>
        <c:axId val="5842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426928"/>
        <c:crosses val="autoZero"/>
        <c:auto val="1"/>
        <c:lblAlgn val="ctr"/>
        <c:lblOffset val="100"/>
        <c:noMultiLvlLbl val="0"/>
      </c:catAx>
      <c:valAx>
        <c:axId val="5842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425280"/>
        <c:crosses val="autoZero"/>
        <c:crossBetween val="between"/>
      </c:valAx>
      <c:spPr>
        <a:noFill/>
        <a:ln>
          <a:noFill/>
        </a:ln>
        <a:effectLst/>
      </c:spPr>
    </c:plotArea>
    <c:legend>
      <c:legendPos val="r"/>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10 Accounts by Unit Sales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5"/>
          <c:order val="0"/>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Sheet19!$A$2:$A$11</c:f>
              <c:strCache>
                <c:ptCount val="10"/>
                <c:pt idx="0">
                  <c:v>MB 4</c:v>
                </c:pt>
                <c:pt idx="1">
                  <c:v>OR 3</c:v>
                </c:pt>
                <c:pt idx="2">
                  <c:v>WD 8</c:v>
                </c:pt>
                <c:pt idx="3">
                  <c:v>MB 1</c:v>
                </c:pt>
                <c:pt idx="4">
                  <c:v>SB 6</c:v>
                </c:pt>
                <c:pt idx="5">
                  <c:v>SB 8</c:v>
                </c:pt>
                <c:pt idx="6">
                  <c:v>OR 4</c:v>
                </c:pt>
                <c:pt idx="7">
                  <c:v>SB 9</c:v>
                </c:pt>
                <c:pt idx="8">
                  <c:v>SB 1</c:v>
                </c:pt>
                <c:pt idx="9">
                  <c:v>OR 15</c:v>
                </c:pt>
              </c:strCache>
            </c:strRef>
          </c:cat>
          <c:val>
            <c:numRef>
              <c:f>Sheet19!$G$2:$G$11</c:f>
              <c:numCache>
                <c:formatCode>General</c:formatCode>
                <c:ptCount val="10"/>
                <c:pt idx="0">
                  <c:v>39413</c:v>
                </c:pt>
                <c:pt idx="1">
                  <c:v>39331</c:v>
                </c:pt>
                <c:pt idx="2">
                  <c:v>36951</c:v>
                </c:pt>
                <c:pt idx="3">
                  <c:v>34686</c:v>
                </c:pt>
                <c:pt idx="4">
                  <c:v>32872</c:v>
                </c:pt>
                <c:pt idx="5">
                  <c:v>31745</c:v>
                </c:pt>
                <c:pt idx="6">
                  <c:v>31127</c:v>
                </c:pt>
                <c:pt idx="7">
                  <c:v>30946</c:v>
                </c:pt>
                <c:pt idx="8">
                  <c:v>30734</c:v>
                </c:pt>
                <c:pt idx="9">
                  <c:v>30450</c:v>
                </c:pt>
              </c:numCache>
            </c:numRef>
          </c:val>
          <c:extLst>
            <c:ext xmlns:c16="http://schemas.microsoft.com/office/drawing/2014/chart" uri="{C3380CC4-5D6E-409C-BE32-E72D297353CC}">
              <c16:uniqueId val="{00000000-063D-074A-9CF7-44CF09A8A246}"/>
            </c:ext>
          </c:extLst>
        </c:ser>
        <c:dLbls>
          <c:dLblPos val="outEnd"/>
          <c:showLegendKey val="0"/>
          <c:showVal val="1"/>
          <c:showCatName val="0"/>
          <c:showSerName val="0"/>
          <c:showPercent val="0"/>
          <c:showBubbleSize val="0"/>
        </c:dLbls>
        <c:gapWidth val="80"/>
        <c:overlap val="25"/>
        <c:axId val="276743056"/>
        <c:axId val="276168928"/>
      </c:barChart>
      <c:catAx>
        <c:axId val="27674305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76168928"/>
        <c:crosses val="autoZero"/>
        <c:auto val="1"/>
        <c:lblAlgn val="ctr"/>
        <c:lblOffset val="100"/>
        <c:noMultiLvlLbl val="0"/>
      </c:catAx>
      <c:valAx>
        <c:axId val="2761689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7674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18</xdr:col>
      <xdr:colOff>584201</xdr:colOff>
      <xdr:row>22</xdr:row>
      <xdr:rowOff>42334</xdr:rowOff>
    </xdr:from>
    <xdr:to>
      <xdr:col>25</xdr:col>
      <xdr:colOff>414868</xdr:colOff>
      <xdr:row>36</xdr:row>
      <xdr:rowOff>177801</xdr:rowOff>
    </xdr:to>
    <xdr:graphicFrame macro="">
      <xdr:nvGraphicFramePr>
        <xdr:cNvPr id="5" name="Chart 4">
          <a:extLst>
            <a:ext uri="{FF2B5EF4-FFF2-40B4-BE49-F238E27FC236}">
              <a16:creationId xmlns:a16="http://schemas.microsoft.com/office/drawing/2014/main" id="{A668DB4D-EEF6-0E3B-C03F-0473712E9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596900</xdr:colOff>
      <xdr:row>9</xdr:row>
      <xdr:rowOff>127000</xdr:rowOff>
    </xdr:from>
    <xdr:to>
      <xdr:col>7</xdr:col>
      <xdr:colOff>711200</xdr:colOff>
      <xdr:row>25</xdr:row>
      <xdr:rowOff>76200</xdr:rowOff>
    </xdr:to>
    <xdr:graphicFrame macro="">
      <xdr:nvGraphicFramePr>
        <xdr:cNvPr id="2" name="Chart 1">
          <a:extLst>
            <a:ext uri="{FF2B5EF4-FFF2-40B4-BE49-F238E27FC236}">
              <a16:creationId xmlns:a16="http://schemas.microsoft.com/office/drawing/2014/main" id="{D5C1818D-3F61-1355-6FDB-07EBA25AA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431800</xdr:colOff>
      <xdr:row>6</xdr:row>
      <xdr:rowOff>0</xdr:rowOff>
    </xdr:from>
    <xdr:to>
      <xdr:col>12</xdr:col>
      <xdr:colOff>342900</xdr:colOff>
      <xdr:row>10</xdr:row>
      <xdr:rowOff>76200</xdr:rowOff>
    </xdr:to>
    <mc:AlternateContent xmlns:mc="http://schemas.openxmlformats.org/markup-compatibility/2006">
      <mc:Choice xmlns:a14="http://schemas.microsoft.com/office/drawing/2010/main" Requires="a14">
        <xdr:graphicFrame macro="">
          <xdr:nvGraphicFramePr>
            <xdr:cNvPr id="13" name="Account Type">
              <a:extLst>
                <a:ext uri="{FF2B5EF4-FFF2-40B4-BE49-F238E27FC236}">
                  <a16:creationId xmlns:a16="http://schemas.microsoft.com/office/drawing/2014/main" id="{03FED7E1-75CF-B1B9-C928-C7A220741C63}"/>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dr:sp macro="" textlink="">
          <xdr:nvSpPr>
            <xdr:cNvPr id="0" name=""/>
            <xdr:cNvSpPr>
              <a:spLocks noTextEdit="1"/>
            </xdr:cNvSpPr>
          </xdr:nvSpPr>
          <xdr:spPr>
            <a:xfrm>
              <a:off x="10109200" y="1143000"/>
              <a:ext cx="32131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16</xdr:col>
      <xdr:colOff>482600</xdr:colOff>
      <xdr:row>2</xdr:row>
      <xdr:rowOff>169333</xdr:rowOff>
    </xdr:from>
    <xdr:to>
      <xdr:col>22</xdr:col>
      <xdr:colOff>812800</xdr:colOff>
      <xdr:row>22</xdr:row>
      <xdr:rowOff>42333</xdr:rowOff>
    </xdr:to>
    <xdr:graphicFrame macro="">
      <xdr:nvGraphicFramePr>
        <xdr:cNvPr id="7" name="Chart 6">
          <a:extLst>
            <a:ext uri="{FF2B5EF4-FFF2-40B4-BE49-F238E27FC236}">
              <a16:creationId xmlns:a16="http://schemas.microsoft.com/office/drawing/2014/main" id="{CFD3EB81-99E7-2C01-1ADE-0F09D79BD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211664</xdr:colOff>
      <xdr:row>23</xdr:row>
      <xdr:rowOff>16935</xdr:rowOff>
    </xdr:from>
    <xdr:to>
      <xdr:col>24</xdr:col>
      <xdr:colOff>728133</xdr:colOff>
      <xdr:row>54</xdr:row>
      <xdr:rowOff>84666</xdr:rowOff>
    </xdr:to>
    <xdr:graphicFrame macro="">
      <xdr:nvGraphicFramePr>
        <xdr:cNvPr id="10" name="Chart 9">
          <a:extLst>
            <a:ext uri="{FF2B5EF4-FFF2-40B4-BE49-F238E27FC236}">
              <a16:creationId xmlns:a16="http://schemas.microsoft.com/office/drawing/2014/main" id="{7C2D9094-88D6-FB47-AC3D-89870F923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6</xdr:row>
      <xdr:rowOff>165100</xdr:rowOff>
    </xdr:from>
    <xdr:to>
      <xdr:col>13</xdr:col>
      <xdr:colOff>749300</xdr:colOff>
      <xdr:row>22</xdr:row>
      <xdr:rowOff>127000</xdr:rowOff>
    </xdr:to>
    <xdr:graphicFrame macro="">
      <xdr:nvGraphicFramePr>
        <xdr:cNvPr id="2" name="Chart 1">
          <a:extLst>
            <a:ext uri="{FF2B5EF4-FFF2-40B4-BE49-F238E27FC236}">
              <a16:creationId xmlns:a16="http://schemas.microsoft.com/office/drawing/2014/main" id="{20A2530E-94C1-2F1A-7EE9-296562F09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141772</xdr:colOff>
      <xdr:row>0</xdr:row>
      <xdr:rowOff>185906</xdr:rowOff>
    </xdr:from>
    <xdr:to>
      <xdr:col>14</xdr:col>
      <xdr:colOff>511422</xdr:colOff>
      <xdr:row>20</xdr:row>
      <xdr:rowOff>84486</xdr:rowOff>
    </xdr:to>
    <xdr:graphicFrame macro="">
      <xdr:nvGraphicFramePr>
        <xdr:cNvPr id="2" name="Chart 1">
          <a:extLst>
            <a:ext uri="{FF2B5EF4-FFF2-40B4-BE49-F238E27FC236}">
              <a16:creationId xmlns:a16="http://schemas.microsoft.com/office/drawing/2014/main" id="{651A8CD7-0596-D243-9F68-70F00E7F3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161227</xdr:colOff>
      <xdr:row>22</xdr:row>
      <xdr:rowOff>13510</xdr:rowOff>
    </xdr:from>
    <xdr:to>
      <xdr:col>14</xdr:col>
      <xdr:colOff>491066</xdr:colOff>
      <xdr:row>42</xdr:row>
      <xdr:rowOff>152400</xdr:rowOff>
    </xdr:to>
    <xdr:graphicFrame macro="">
      <xdr:nvGraphicFramePr>
        <xdr:cNvPr id="3" name="Chart 2">
          <a:extLst>
            <a:ext uri="{FF2B5EF4-FFF2-40B4-BE49-F238E27FC236}">
              <a16:creationId xmlns:a16="http://schemas.microsoft.com/office/drawing/2014/main" id="{BDB9621C-28D9-E54D-8F14-F6ECC058B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364788</xdr:colOff>
      <xdr:row>6</xdr:row>
      <xdr:rowOff>40530</xdr:rowOff>
    </xdr:from>
    <xdr:to>
      <xdr:col>6</xdr:col>
      <xdr:colOff>702553</xdr:colOff>
      <xdr:row>20</xdr:row>
      <xdr:rowOff>173476</xdr:rowOff>
    </xdr:to>
    <xdr:graphicFrame macro="">
      <xdr:nvGraphicFramePr>
        <xdr:cNvPr id="4" name="Chart 3">
          <a:extLst>
            <a:ext uri="{FF2B5EF4-FFF2-40B4-BE49-F238E27FC236}">
              <a16:creationId xmlns:a16="http://schemas.microsoft.com/office/drawing/2014/main" id="{5F6D73F4-7037-A149-A9A5-2906A88CA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364786</xdr:colOff>
      <xdr:row>0</xdr:row>
      <xdr:rowOff>0</xdr:rowOff>
    </xdr:from>
    <xdr:to>
      <xdr:col>6</xdr:col>
      <xdr:colOff>770105</xdr:colOff>
      <xdr:row>5</xdr:row>
      <xdr:rowOff>121595</xdr:rowOff>
    </xdr:to>
    <mc:AlternateContent xmlns:mc="http://schemas.openxmlformats.org/markup-compatibility/2006">
      <mc:Choice xmlns:a14="http://schemas.microsoft.com/office/drawing/2010/main" Requires="a14">
        <xdr:graphicFrame macro="">
          <xdr:nvGraphicFramePr>
            <xdr:cNvPr id="5" name="Account Type 1">
              <a:extLst>
                <a:ext uri="{FF2B5EF4-FFF2-40B4-BE49-F238E27FC236}">
                  <a16:creationId xmlns:a16="http://schemas.microsoft.com/office/drawing/2014/main" id="{68645561-E2A7-3A45-A527-1B6FEE605AC4}"/>
                </a:ext>
              </a:extLst>
            </xdr:cNvPr>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dr:sp macro="" textlink="">
          <xdr:nvSpPr>
            <xdr:cNvPr id="0" name=""/>
            <xdr:cNvSpPr>
              <a:spLocks noTextEdit="1"/>
            </xdr:cNvSpPr>
          </xdr:nvSpPr>
          <xdr:spPr>
            <a:xfrm>
              <a:off x="364786" y="0"/>
              <a:ext cx="5374884" cy="1060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445851</xdr:colOff>
      <xdr:row>21</xdr:row>
      <xdr:rowOff>121599</xdr:rowOff>
    </xdr:from>
    <xdr:to>
      <xdr:col>6</xdr:col>
      <xdr:colOff>795867</xdr:colOff>
      <xdr:row>42</xdr:row>
      <xdr:rowOff>67732</xdr:rowOff>
    </xdr:to>
    <xdr:graphicFrame macro="">
      <xdr:nvGraphicFramePr>
        <xdr:cNvPr id="6" name="Chart 5">
          <a:extLst>
            <a:ext uri="{FF2B5EF4-FFF2-40B4-BE49-F238E27FC236}">
              <a16:creationId xmlns:a16="http://schemas.microsoft.com/office/drawing/2014/main" id="{24FAD8E9-2F9D-A742-93D4-152551AA9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h " refreshedDate="45121.864409837966" createdVersion="8" refreshedVersion="8" minRefreshableVersion="3" recordCount="60" xr:uid="{4826DE1F-1BC3-6F4B-92DA-2D1DF0BD6E30}">
  <cacheSource type="worksheet">
    <worksheetSource name="Table1"/>
  </cacheSource>
  <cacheFields count="19">
    <cacheField name="Account Name" numFmtId="0">
      <sharedItems/>
    </cacheField>
    <cacheField name="Account Address" numFmtId="0">
      <sharedItems/>
    </cacheField>
    <cacheField name="Decision Maker" numFmtId="0">
      <sharedItems/>
    </cacheField>
    <cacheField name="Phone Number" numFmtId="0">
      <sharedItems/>
    </cacheField>
    <cacheField name="Account Type" numFmtId="0">
      <sharedItems count="4">
        <s v="Medium Business"/>
        <s v="Online Retailer"/>
        <s v="Small Business"/>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ount="60">
        <n v="3501"/>
        <n v="570"/>
        <n v="6156"/>
        <n v="209"/>
        <n v="6309"/>
        <n v="712"/>
        <n v="2390"/>
        <n v="3916"/>
        <n v="700"/>
        <n v="9773"/>
        <n v="73"/>
        <n v="238"/>
        <n v="1368"/>
        <n v="8331"/>
        <n v="1779"/>
        <n v="2519"/>
        <n v="376"/>
        <n v="7840"/>
        <n v="1038"/>
        <n v="8891"/>
        <n v="1290"/>
        <n v="431"/>
        <n v="138"/>
        <n v="8873"/>
        <n v="3297"/>
        <n v="1092"/>
        <n v="2541"/>
        <n v="742"/>
        <n v="7703"/>
        <n v="488"/>
        <n v="1982"/>
        <n v="1530"/>
        <n v="7555"/>
        <n v="1532"/>
        <n v="24"/>
        <n v="861"/>
        <n v="9058"/>
        <n v="2786"/>
        <n v="1209"/>
        <n v="906"/>
        <n v="1421"/>
        <n v="2341"/>
        <n v="9252"/>
        <n v="1581"/>
        <n v="9766"/>
        <n v="8156"/>
        <n v="576"/>
        <n v="128"/>
        <n v="8034"/>
        <n v="1263"/>
        <n v="1032"/>
        <n v="1014"/>
        <n v="299"/>
        <n v="1323"/>
        <n v="8466"/>
        <n v="870"/>
        <n v="1497"/>
        <n v="1082"/>
        <n v="9791"/>
        <n v="1357"/>
      </sharedItems>
    </cacheField>
    <cacheField name="2018" numFmtId="0">
      <sharedItems containsSemiMixedTypes="0" containsString="0" containsNumber="1" containsInteger="1" minValue="286" maxValue="9610" count="60">
        <n v="7079"/>
        <n v="1322"/>
        <n v="6110"/>
        <n v="621"/>
        <n v="6227"/>
        <n v="4182"/>
        <n v="2415"/>
        <n v="4218"/>
        <n v="5721"/>
        <n v="9179"/>
        <n v="3485"/>
        <n v="1235"/>
        <n v="3447"/>
        <n v="7667"/>
        <n v="2124"/>
        <n v="3938"/>
        <n v="889"/>
        <n v="5804"/>
        <n v="3615"/>
        <n v="5952"/>
        <n v="4033"/>
        <n v="6231"/>
        <n v="286"/>
        <n v="8484"/>
        <n v="4866"/>
        <n v="3140"/>
        <n v="3794"/>
        <n v="3751"/>
        <n v="6957"/>
        <n v="5535"/>
        <n v="5388"/>
        <n v="1620"/>
        <n v="6551"/>
        <n v="2678"/>
        <n v="1797"/>
        <n v="1314"/>
        <n v="4839"/>
        <n v="3804"/>
        <n v="1534"/>
        <n v="1251"/>
        <n v="1893"/>
        <n v="6105"/>
        <n v="8499"/>
        <n v="4799"/>
        <n v="8049"/>
        <n v="1245"/>
        <n v="2628"/>
        <n v="416"/>
        <n v="6541"/>
        <n v="2517"/>
        <n v="3919"/>
        <n v="2254"/>
        <n v="657"/>
        <n v="4963"/>
        <n v="4079"/>
        <n v="2428"/>
        <n v="1768"/>
        <n v="3353"/>
        <n v="9610"/>
        <n v="4189"/>
      </sharedItems>
    </cacheField>
    <cacheField name="2019" numFmtId="0">
      <sharedItems containsSemiMixedTypes="0" containsString="0" containsNumber="1" containsInteger="1" minValue="747" maxValue="8390" count="60">
        <n v="7438"/>
        <n v="7279"/>
        <n v="5791"/>
        <n v="3098"/>
        <n v="5123"/>
        <n v="6087"/>
        <n v="3461"/>
        <n v="5072"/>
        <n v="6247"/>
        <n v="8390"/>
        <n v="4592"/>
        <n v="1822"/>
        <n v="4535"/>
        <n v="5952"/>
        <n v="2844"/>
        <n v="5190"/>
        <n v="4373"/>
        <n v="4259"/>
        <n v="3712"/>
        <n v="5914"/>
        <n v="6956"/>
        <n v="7478"/>
        <n v="6750"/>
        <n v="7883"/>
        <n v="4928"/>
        <n v="4123"/>
        <n v="3984"/>
        <n v="4423"/>
        <n v="3898"/>
        <n v="5775"/>
        <n v="7063"/>
        <n v="2027"/>
        <n v="5188"/>
        <n v="4068"/>
        <n v="3548"/>
        <n v="1810"/>
        <n v="4776"/>
        <n v="4121"/>
        <n v="1634"/>
        <n v="2897"/>
        <n v="2722"/>
        <n v="7777"/>
        <n v="991"/>
        <n v="6582"/>
        <n v="5556"/>
        <n v="791"/>
        <n v="3612"/>
        <n v="747"/>
        <n v="3311"/>
        <n v="8042"/>
        <n v="4466"/>
        <n v="4534"/>
        <n v="6238"/>
        <n v="6292"/>
        <n v="2797"/>
        <n v="7386"/>
        <n v="2804"/>
        <n v="6351"/>
        <n v="7534"/>
        <n v="5407"/>
      </sharedItems>
    </cacheField>
    <cacheField name="2020" numFmtId="0">
      <sharedItems containsSemiMixedTypes="0" containsString="0" containsNumber="1" containsInteger="1" minValue="338" maxValue="9024" count="60">
        <n v="7443"/>
        <n v="8443"/>
        <n v="1759"/>
        <n v="7118"/>
        <n v="4968"/>
        <n v="7494"/>
        <n v="3850"/>
        <n v="5201"/>
        <n v="8495"/>
        <n v="8256"/>
        <n v="5143"/>
        <n v="7074"/>
        <n v="5476"/>
        <n v="1998"/>
        <n v="6877"/>
        <n v="8203"/>
        <n v="6803"/>
        <n v="4243"/>
        <n v="5819"/>
        <n v="5405"/>
        <n v="7929"/>
        <n v="8039"/>
        <n v="8254"/>
        <n v="7499"/>
        <n v="8451"/>
        <n v="4366"/>
        <n v="8803"/>
        <n v="8733"/>
        <n v="1857"/>
        <n v="7661"/>
        <n v="7208"/>
        <n v="4881"/>
        <n v="3436"/>
        <n v="4278"/>
        <n v="3668"/>
        <n v="6510"/>
        <n v="4024"/>
        <n v="6210"/>
        <n v="4302"/>
        <n v="4499"/>
        <n v="4410"/>
        <n v="7891"/>
        <n v="448"/>
        <n v="9024"/>
        <n v="5202"/>
        <n v="338"/>
        <n v="5066"/>
        <n v="1028"/>
        <n v="3254"/>
        <n v="8222"/>
        <n v="5568"/>
        <n v="6796"/>
        <n v="8922"/>
        <n v="6728"/>
        <n v="2245"/>
        <n v="8835"/>
        <n v="5718"/>
        <n v="8550"/>
        <n v="5080"/>
        <n v="6233"/>
      </sharedItems>
    </cacheField>
    <cacheField name="2021" numFmtId="0">
      <sharedItems containsSemiMixedTypes="0" containsString="0" containsNumber="1" containsInteger="1" minValue="44" maxValue="9983" count="60">
        <n v="9225"/>
        <n v="9571"/>
        <n v="969"/>
        <n v="8433"/>
        <n v="3857"/>
        <n v="8599"/>
        <n v="4657"/>
        <n v="7588"/>
        <n v="9236"/>
        <n v="3815"/>
        <n v="8100"/>
        <n v="8207"/>
        <n v="9983"/>
        <n v="375"/>
        <n v="9570"/>
        <n v="8780"/>
        <n v="7578"/>
        <n v="907"/>
        <n v="9589"/>
        <n v="4031"/>
        <n v="8834"/>
        <n v="8271"/>
        <n v="8656"/>
        <n v="6592"/>
        <n v="9585"/>
        <n v="9482"/>
        <n v="9338"/>
        <n v="9909"/>
        <n v="1512"/>
        <n v="9206"/>
        <n v="9093"/>
        <n v="6002"/>
        <n v="2359"/>
        <n v="5382"/>
        <n v="8592"/>
        <n v="9271"/>
        <n v="369"/>
        <n v="6909"/>
        <n v="9768"/>
        <n v="9428"/>
        <n v="5873"/>
        <n v="8758"/>
        <n v="211"/>
        <n v="9759"/>
        <n v="2373"/>
        <n v="44"/>
        <n v="5156"/>
        <n v="6357"/>
        <n v="2687"/>
        <n v="9686"/>
        <n v="6476"/>
        <n v="7730"/>
        <n v="9081"/>
        <n v="8202"/>
        <n v="1696"/>
        <n v="9766"/>
        <n v="9822"/>
        <n v="9272"/>
        <n v="4936"/>
        <n v="9681"/>
      </sharedItems>
    </cacheField>
    <cacheField name="5 YR CAGR" numFmtId="9">
      <sharedItems containsSemiMixedTypes="0" containsString="0" containsNumber="1" minValue="-0.72898466539472961" maxValue="3.3498147004699526"/>
    </cacheField>
    <cacheField name="Field1" numFmtId="0" formula=" 0" databaseField="0"/>
  </cacheFields>
  <extLst>
    <ext xmlns:x14="http://schemas.microsoft.com/office/spreadsheetml/2009/9/main" uri="{725AE2AE-9491-48be-B2B4-4EB974FC3084}">
      <x14:pivotCacheDefinition pivotCacheId="991708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MB 1"/>
    <s v="9848 Linden St, New York NY 10011"/>
    <s v="Dan Hill"/>
    <s v="(248) 450-0797"/>
    <x v="0"/>
    <s v="Yes"/>
    <s v="Yes"/>
    <s v="No"/>
    <s v="No"/>
    <s v="No"/>
    <s v="No"/>
    <s v="No"/>
    <x v="0"/>
    <x v="0"/>
    <x v="0"/>
    <x v="0"/>
    <x v="0"/>
    <n v="0.27407081068210992"/>
  </r>
  <r>
    <s v="MB 10"/>
    <s v="267 Randall Mill Dr, New York NY 10033"/>
    <s v="Kathy Rogers"/>
    <s v="(939) 738-6471"/>
    <x v="0"/>
    <s v="Yes"/>
    <s v="Yes"/>
    <s v="No"/>
    <s v="Yes"/>
    <s v="Yes"/>
    <s v="Yes"/>
    <s v="No"/>
    <x v="1"/>
    <x v="1"/>
    <x v="1"/>
    <x v="1"/>
    <x v="1"/>
    <n v="1.0242801438529217"/>
  </r>
  <r>
    <s v="MB 11"/>
    <s v="12 Lees Creek St, Brooklyn NY 11211"/>
    <s v="Rita Varga"/>
    <s v="(754) 696-3109"/>
    <x v="0"/>
    <s v="Yes"/>
    <s v="No"/>
    <s v="No"/>
    <s v="No"/>
    <s v="Yes"/>
    <s v="No"/>
    <s v="No"/>
    <x v="2"/>
    <x v="2"/>
    <x v="2"/>
    <x v="2"/>
    <x v="2"/>
    <n v="-0.37012221518144006"/>
  </r>
  <r>
    <s v="MB 12"/>
    <s v="240 W. Manhattan St, Bronx NY 10462"/>
    <s v="Mel Berkowitz"/>
    <s v="(967) 547-1542"/>
    <x v="0"/>
    <s v="Yes"/>
    <s v="Yes"/>
    <s v="No"/>
    <s v="Yes"/>
    <s v="Yes"/>
    <s v="Yes"/>
    <s v="No"/>
    <x v="3"/>
    <x v="3"/>
    <x v="3"/>
    <x v="3"/>
    <x v="3"/>
    <n v="1.5203389637502625"/>
  </r>
  <r>
    <s v="MB 13"/>
    <s v="62 Lower River Road, Staten Island, NY 10306"/>
    <s v="Debra Martin"/>
    <s v="(743) 960-6716"/>
    <x v="0"/>
    <s v="Yes"/>
    <s v="Yes"/>
    <s v="No"/>
    <s v="No"/>
    <s v="No"/>
    <s v="No"/>
    <s v="No"/>
    <x v="4"/>
    <x v="4"/>
    <x v="4"/>
    <x v="4"/>
    <x v="4"/>
    <n v="-0.11575568185753915"/>
  </r>
  <r>
    <s v="MB 14"/>
    <s v="48 S. Brandywine St, New York NY 10002"/>
    <s v="Deshaun Fletcher"/>
    <s v="(845) 304-6511"/>
    <x v="0"/>
    <s v="Yes"/>
    <s v="Yes"/>
    <s v="No"/>
    <s v="Yes"/>
    <s v="No"/>
    <s v="Yes"/>
    <s v="No"/>
    <x v="5"/>
    <x v="5"/>
    <x v="5"/>
    <x v="5"/>
    <x v="5"/>
    <n v="0.86419779018759768"/>
  </r>
  <r>
    <s v="MB 15"/>
    <s v="5 Tallwood St, Brooklyn NY 11233"/>
    <s v="Kari Lenz"/>
    <s v="(886) 554-5339"/>
    <x v="0"/>
    <s v="Yes"/>
    <s v="Yes"/>
    <s v="No"/>
    <s v="No"/>
    <s v="No"/>
    <s v="No"/>
    <s v="No"/>
    <x v="6"/>
    <x v="6"/>
    <x v="6"/>
    <x v="6"/>
    <x v="6"/>
    <n v="0.18148193130433588"/>
  </r>
  <r>
    <s v="MB 2"/>
    <s v="805 South Pilgrim Court, Brooklyn NY 11225"/>
    <s v="Javier George"/>
    <s v="(964) 214-3742"/>
    <x v="0"/>
    <s v="Yes"/>
    <s v="Yes"/>
    <s v="No"/>
    <s v="No"/>
    <s v="No"/>
    <s v="No"/>
    <s v="No"/>
    <x v="7"/>
    <x v="7"/>
    <x v="7"/>
    <x v="7"/>
    <x v="7"/>
    <n v="0.17983468576187267"/>
  </r>
  <r>
    <s v="MB 3"/>
    <s v="9132 Redwood Rd, Bronx NY 10466"/>
    <s v="Christopher Evans"/>
    <s v="(831) 406-6300"/>
    <x v="0"/>
    <s v="Yes"/>
    <s v="Yes"/>
    <s v="No"/>
    <s v="Yes"/>
    <s v="No"/>
    <s v="Yes"/>
    <s v="No"/>
    <x v="8"/>
    <x v="8"/>
    <x v="8"/>
    <x v="8"/>
    <x v="8"/>
    <n v="0.90588403033885334"/>
  </r>
  <r>
    <s v="MB 4"/>
    <s v="3 Warren Drive, New York NY 10040"/>
    <s v="Julie Ross"/>
    <s v="(778) 387-0744"/>
    <x v="0"/>
    <s v="Yes"/>
    <s v="Yes"/>
    <s v="No"/>
    <s v="No"/>
    <s v="No"/>
    <s v="No"/>
    <s v="No"/>
    <x v="9"/>
    <x v="9"/>
    <x v="9"/>
    <x v="9"/>
    <x v="9"/>
    <n v="-0.20956409258224717"/>
  </r>
  <r>
    <s v="MB 5"/>
    <s v="402 Bridgeton Lane, Bronx NY 10468"/>
    <s v="Bill Callahan"/>
    <s v="(617) 419-7996"/>
    <x v="0"/>
    <s v="Yes"/>
    <s v="Yes"/>
    <s v="No"/>
    <s v="Yes"/>
    <s v="No"/>
    <s v="Yes"/>
    <s v="No"/>
    <x v="10"/>
    <x v="10"/>
    <x v="10"/>
    <x v="10"/>
    <x v="10"/>
    <n v="2.2455667067018901"/>
  </r>
  <r>
    <s v="MB 6"/>
    <s v="6 E. Nichols Ave, New York NY 10027"/>
    <s v="Anthony Brooks"/>
    <s v="(349) 801-7566"/>
    <x v="0"/>
    <s v="Yes"/>
    <s v="Yes"/>
    <s v="No"/>
    <s v="Yes"/>
    <s v="No"/>
    <s v="Yes"/>
    <s v="No"/>
    <x v="11"/>
    <x v="11"/>
    <x v="11"/>
    <x v="11"/>
    <x v="11"/>
    <n v="1.4232703532020747"/>
  </r>
  <r>
    <s v="MB 7"/>
    <s v="323 North Edgewood St, Bronx NY 10457"/>
    <s v="Charlotte Leroux"/>
    <s v="(784) 634-6873"/>
    <x v="0"/>
    <s v="Yes"/>
    <s v="Yes"/>
    <s v="No"/>
    <s v="Yes"/>
    <s v="No"/>
    <s v="Yes"/>
    <s v="No"/>
    <x v="12"/>
    <x v="12"/>
    <x v="12"/>
    <x v="12"/>
    <x v="12"/>
    <n v="0.64359095818904954"/>
  </r>
  <r>
    <s v="MB 8"/>
    <s v="484 Thorne St, New York NY 10128"/>
    <s v="Nina Coulter"/>
    <s v="(938) 752-9381"/>
    <x v="0"/>
    <s v="Yes"/>
    <s v="No"/>
    <s v="No"/>
    <s v="No"/>
    <s v="Yes"/>
    <s v="No"/>
    <s v="No"/>
    <x v="13"/>
    <x v="13"/>
    <x v="13"/>
    <x v="13"/>
    <x v="13"/>
    <n v="-0.53938981874158332"/>
  </r>
  <r>
    <s v="MB 9"/>
    <s v="861 Gonzales Lane, Bronx NY 10472"/>
    <s v="Mia Ang"/>
    <s v="(253) 861-1301"/>
    <x v="0"/>
    <s v="Yes"/>
    <s v="Yes"/>
    <s v="No"/>
    <s v="Yes"/>
    <s v="Yes"/>
    <s v="Yes"/>
    <s v="No"/>
    <x v="14"/>
    <x v="14"/>
    <x v="14"/>
    <x v="14"/>
    <x v="14"/>
    <n v="0.52294422157633269"/>
  </r>
  <r>
    <s v="OR 1"/>
    <s v="77 Stillwater St, Brooklyn NY 11213"/>
    <s v="John Mackey"/>
    <s v="(831) 581-1892"/>
    <x v="1"/>
    <s v="Yes"/>
    <s v="Yes"/>
    <s v="Yes"/>
    <s v="No"/>
    <s v="No"/>
    <s v="Yes"/>
    <s v="No"/>
    <x v="15"/>
    <x v="15"/>
    <x v="15"/>
    <x v="15"/>
    <x v="15"/>
    <n v="0.36636455401735013"/>
  </r>
  <r>
    <s v="OR 10"/>
    <s v="596 Coffee St, Bronx NY 10472"/>
    <s v="Larry Alaimo"/>
    <s v="(242) 869-1226"/>
    <x v="1"/>
    <s v="Yes"/>
    <s v="Yes"/>
    <s v="Yes"/>
    <s v="Yes"/>
    <s v="Yes"/>
    <s v="Yes"/>
    <s v="Yes"/>
    <x v="16"/>
    <x v="16"/>
    <x v="16"/>
    <x v="16"/>
    <x v="16"/>
    <n v="1.1188084145320056"/>
  </r>
  <r>
    <s v="OR 11"/>
    <s v="92 Princess St, New York NY 10033"/>
    <s v="Carlos Moya"/>
    <s v="(485) 453-8693"/>
    <x v="1"/>
    <s v="Yes"/>
    <s v="No"/>
    <s v="No"/>
    <s v="No"/>
    <s v="No"/>
    <s v="Yes"/>
    <s v="Yes"/>
    <x v="17"/>
    <x v="17"/>
    <x v="17"/>
    <x v="17"/>
    <x v="17"/>
    <n v="-0.41679289513417705"/>
  </r>
  <r>
    <s v="OR 12"/>
    <s v="9151 River St, Brooklyn NY 11230"/>
    <s v="Shaun Salvatore"/>
    <s v="(691) 657-1498"/>
    <x v="1"/>
    <s v="Yes"/>
    <s v="Yes"/>
    <s v="Yes"/>
    <s v="Yes"/>
    <s v="Yes"/>
    <s v="Yes"/>
    <s v="Yes"/>
    <x v="18"/>
    <x v="18"/>
    <x v="18"/>
    <x v="18"/>
    <x v="18"/>
    <n v="0.74338775485751718"/>
  </r>
  <r>
    <s v="OR 13"/>
    <s v="424 Hall Ave, New York NY 10128"/>
    <s v="Annie Fuentes"/>
    <s v="(462) 693-6254"/>
    <x v="1"/>
    <s v="Yes"/>
    <s v="Yes"/>
    <s v="No"/>
    <s v="No"/>
    <s v="No"/>
    <s v="No"/>
    <s v="No"/>
    <x v="19"/>
    <x v="19"/>
    <x v="19"/>
    <x v="19"/>
    <x v="19"/>
    <n v="-0.17943016656995925"/>
  </r>
  <r>
    <s v="OR 14"/>
    <s v="81 Crescent St, Brooklyn NY 11210"/>
    <s v="Maria Sawyer"/>
    <s v="(881) 243-5276"/>
    <x v="1"/>
    <s v="Yes"/>
    <s v="Yes"/>
    <s v="Yes"/>
    <s v="Yes"/>
    <s v="No"/>
    <s v="No"/>
    <s v="No"/>
    <x v="20"/>
    <x v="20"/>
    <x v="20"/>
    <x v="20"/>
    <x v="20"/>
    <n v="0.61767741115573149"/>
  </r>
  <r>
    <s v="OR 15"/>
    <s v="7217 Birch Hill Dr, New York NY 10009"/>
    <s v="Darnell Straughter"/>
    <s v="(680) 628-4625"/>
    <x v="1"/>
    <s v="Yes"/>
    <s v="Yes"/>
    <s v="Yes"/>
    <s v="Yes"/>
    <s v="Yes"/>
    <s v="No"/>
    <s v="No"/>
    <x v="21"/>
    <x v="21"/>
    <x v="21"/>
    <x v="21"/>
    <x v="21"/>
    <n v="1.0930046233022455"/>
  </r>
  <r>
    <s v="OR 2"/>
    <s v="7061 Bishop St, Yonkers NY 10701"/>
    <s v="Raymond Heywin"/>
    <s v="(571) 843-1746"/>
    <x v="1"/>
    <s v="Yes"/>
    <s v="Yes"/>
    <s v="Yes"/>
    <s v="Yes"/>
    <s v="Yes"/>
    <s v="Yes"/>
    <s v="No"/>
    <x v="22"/>
    <x v="22"/>
    <x v="22"/>
    <x v="22"/>
    <x v="22"/>
    <n v="1.8142296888697582"/>
  </r>
  <r>
    <s v="OR 3"/>
    <s v="7223 Cedarwood Ave, Brooklyn NY 11221"/>
    <s v="Janie Roberson"/>
    <s v="(924) 516-6566"/>
    <x v="1"/>
    <s v="Yes"/>
    <s v="Yes"/>
    <s v="Yes"/>
    <s v="No"/>
    <s v="No"/>
    <s v="Yes"/>
    <s v="Yes"/>
    <x v="23"/>
    <x v="23"/>
    <x v="23"/>
    <x v="23"/>
    <x v="23"/>
    <n v="-7.1596691853915484E-2"/>
  </r>
  <r>
    <s v="OR 4"/>
    <s v="62 Lafayette Ave, Bronx NY 10462"/>
    <s v="Brooke Hayes"/>
    <s v="(247) 999-3394"/>
    <x v="1"/>
    <s v="Yes"/>
    <s v="Yes"/>
    <s v="Yes"/>
    <s v="No"/>
    <s v="No"/>
    <s v="Yes"/>
    <s v="Yes"/>
    <x v="24"/>
    <x v="24"/>
    <x v="24"/>
    <x v="24"/>
    <x v="24"/>
    <n v="0.30577482876902251"/>
  </r>
  <r>
    <s v="OR 5"/>
    <s v="7839 Elm St, Staten Island NY 10306"/>
    <s v="Lee Niemeyer"/>
    <s v="(920) 451-3973"/>
    <x v="1"/>
    <s v="Yes"/>
    <s v="Yes"/>
    <s v="Yes"/>
    <s v="Yes"/>
    <s v="Yes"/>
    <s v="Yes"/>
    <s v="Yes"/>
    <x v="25"/>
    <x v="25"/>
    <x v="25"/>
    <x v="25"/>
    <x v="25"/>
    <n v="0.71660086943635504"/>
  </r>
  <r>
    <s v="OR 6"/>
    <s v="429 Stonybrook Dr, Brooklyn NY 11203"/>
    <s v="Stephen Harris"/>
    <s v="(258) 948-7479"/>
    <x v="1"/>
    <s v="Yes"/>
    <s v="Yes"/>
    <s v="Yes"/>
    <s v="No"/>
    <s v="No"/>
    <s v="Yes"/>
    <s v="Yes"/>
    <x v="26"/>
    <x v="26"/>
    <x v="26"/>
    <x v="26"/>
    <x v="26"/>
    <n v="0.38456165928272146"/>
  </r>
  <r>
    <s v="OR 7"/>
    <s v="640 Beechwood Dr, Bronx NY 10461"/>
    <s v="Juan Scott"/>
    <s v="(357) 532-0838"/>
    <x v="1"/>
    <s v="Yes"/>
    <s v="Yes"/>
    <s v="Yes"/>
    <s v="Yes"/>
    <s v="Yes"/>
    <s v="Yes"/>
    <s v="Yes"/>
    <x v="27"/>
    <x v="27"/>
    <x v="27"/>
    <x v="27"/>
    <x v="27"/>
    <n v="0.91164163510334228"/>
  </r>
  <r>
    <s v="OR 8"/>
    <s v="9453 N. Wagon Lane, Brooklyn NY 11237"/>
    <s v="Kurt Issacs"/>
    <s v="(454) 903-5770"/>
    <x v="1"/>
    <s v="Yes"/>
    <s v="No"/>
    <s v="No"/>
    <s v="No"/>
    <s v="No"/>
    <s v="Yes"/>
    <s v="Yes"/>
    <x v="28"/>
    <x v="28"/>
    <x v="28"/>
    <x v="28"/>
    <x v="28"/>
    <n v="-0.33438519484677687"/>
  </r>
  <r>
    <s v="OR 9"/>
    <s v="81 San Carlos Road, Bronx NY 10463"/>
    <s v="Dominique Johnson"/>
    <s v="(336) 448-7026"/>
    <x v="1"/>
    <s v="Yes"/>
    <s v="Yes"/>
    <s v="Yes"/>
    <s v="Yes"/>
    <s v="Yes"/>
    <s v="Yes"/>
    <s v="Yes"/>
    <x v="29"/>
    <x v="29"/>
    <x v="29"/>
    <x v="29"/>
    <x v="29"/>
    <n v="1.084072328017021"/>
  </r>
  <r>
    <s v="SB 1"/>
    <s v="2131 Patterson Road, Brooklyn NY 11201"/>
    <s v="Dorothy Rizzo"/>
    <s v="(880) 283-6803"/>
    <x v="2"/>
    <s v="Yes"/>
    <s v="Yes"/>
    <s v="Yes"/>
    <s v="Yes"/>
    <s v="Yes"/>
    <s v="Yes"/>
    <s v="Yes"/>
    <x v="30"/>
    <x v="30"/>
    <x v="30"/>
    <x v="30"/>
    <x v="30"/>
    <n v="0.46352749292411066"/>
  </r>
  <r>
    <s v="SB 10"/>
    <s v="102 Coffee Court, Bronx NY 10461"/>
    <s v="Holly Gaines"/>
    <s v="(277) 456-4626"/>
    <x v="2"/>
    <s v="Yes"/>
    <s v="Yes"/>
    <s v="No"/>
    <s v="Yes"/>
    <s v="No"/>
    <s v="Yes"/>
    <s v="No"/>
    <x v="31"/>
    <x v="31"/>
    <x v="31"/>
    <x v="31"/>
    <x v="31"/>
    <n v="0.40734683274409145"/>
  </r>
  <r>
    <s v="SB 11"/>
    <s v="44 W. Pheasant Street, Brooklyn NY 11233"/>
    <s v="Gary Brown"/>
    <s v="(459) 968-9453"/>
    <x v="2"/>
    <s v="Yes"/>
    <s v="No"/>
    <s v="No"/>
    <s v="No"/>
    <s v="No"/>
    <s v="No"/>
    <s v="No"/>
    <x v="32"/>
    <x v="32"/>
    <x v="32"/>
    <x v="32"/>
    <x v="32"/>
    <n v="-0.25247905109930902"/>
  </r>
  <r>
    <s v="SB 12"/>
    <s v="7488 N. Marconi Ave, Brooklyn NY 11237"/>
    <s v="Jeffrey Akins"/>
    <s v="(313) 417-8968"/>
    <x v="2"/>
    <s v="Yes"/>
    <s v="No"/>
    <s v="No"/>
    <s v="No"/>
    <s v="No"/>
    <s v="No"/>
    <s v="No"/>
    <x v="33"/>
    <x v="33"/>
    <x v="33"/>
    <x v="33"/>
    <x v="33"/>
    <n v="0.3690560602470212"/>
  </r>
  <r>
    <s v="SB 13"/>
    <s v="9575 Shipley Court, Brooklyn NY 11201"/>
    <s v="Tim Young"/>
    <s v="(876) 653-1727"/>
    <x v="2"/>
    <s v="Yes"/>
    <s v="No"/>
    <s v="Yes"/>
    <s v="Yes"/>
    <s v="Yes"/>
    <s v="Yes"/>
    <s v="Yes"/>
    <x v="34"/>
    <x v="34"/>
    <x v="34"/>
    <x v="34"/>
    <x v="34"/>
    <n v="3.3498147004699526"/>
  </r>
  <r>
    <s v="SB 14"/>
    <s v="8156 Lake View Street, New York, NY 10025"/>
    <s v="Debra Kroll"/>
    <s v="(628) 832-4986"/>
    <x v="2"/>
    <s v="Yes"/>
    <s v="Yes"/>
    <s v="Yes"/>
    <s v="Yes"/>
    <s v="Yes"/>
    <s v="Yes"/>
    <s v="Yes"/>
    <x v="35"/>
    <x v="35"/>
    <x v="35"/>
    <x v="35"/>
    <x v="35"/>
    <n v="0.81146879617010592"/>
  </r>
  <r>
    <s v="SB 15"/>
    <s v="44 Madison Dr, New York NY 10032"/>
    <s v="Kelly Boyd"/>
    <s v="(220) 929-0797"/>
    <x v="2"/>
    <s v="Yes"/>
    <s v="Yes"/>
    <s v="No"/>
    <s v="No"/>
    <s v="No"/>
    <s v="No"/>
    <s v="No"/>
    <x v="36"/>
    <x v="36"/>
    <x v="36"/>
    <x v="36"/>
    <x v="36"/>
    <n v="-0.55073921414194782"/>
  </r>
  <r>
    <s v="SB 2"/>
    <s v="3685 Morningview Lane, New York NY 10013"/>
    <s v="Lawson Moore"/>
    <s v="(711) 426-7350"/>
    <x v="2"/>
    <s v="Yes"/>
    <s v="Yes"/>
    <s v="Yes"/>
    <s v="No"/>
    <s v="Yes"/>
    <s v="Yes"/>
    <s v="Yes"/>
    <x v="37"/>
    <x v="37"/>
    <x v="37"/>
    <x v="37"/>
    <x v="37"/>
    <n v="0.25489826874508914"/>
  </r>
  <r>
    <s v="SB 3"/>
    <s v="2285 Ladybug Drive, New York NY 10013"/>
    <s v="Vin Hudson"/>
    <s v="(952) 952-5573"/>
    <x v="2"/>
    <s v="Yes"/>
    <s v="Yes"/>
    <s v="Yes"/>
    <s v="Yes"/>
    <s v="Yes"/>
    <s v="Yes"/>
    <s v="Yes"/>
    <x v="38"/>
    <x v="38"/>
    <x v="38"/>
    <x v="38"/>
    <x v="38"/>
    <n v="0.68595057009486848"/>
  </r>
  <r>
    <s v="SB 4"/>
    <s v="2930 Southern Street, New York NY 10005"/>
    <s v="Susana Huels"/>
    <s v="(491) 505-6064"/>
    <x v="2"/>
    <s v="Yes"/>
    <s v="Yes"/>
    <s v="Yes"/>
    <s v="Yes"/>
    <s v="Yes"/>
    <s v="Yes"/>
    <s v="Yes"/>
    <x v="39"/>
    <x v="39"/>
    <x v="39"/>
    <x v="39"/>
    <x v="39"/>
    <n v="0.79606828454142997"/>
  </r>
  <r>
    <s v="SB 5"/>
    <s v="2807 Geraldine Lane, New York NY 10004"/>
    <s v="Shanna Hettinger"/>
    <s v="(412) 570-0596"/>
    <x v="2"/>
    <s v="Yes"/>
    <s v="Yes"/>
    <s v="No"/>
    <s v="Yes"/>
    <s v="Yes"/>
    <s v="Yes"/>
    <s v="Yes"/>
    <x v="40"/>
    <x v="40"/>
    <x v="40"/>
    <x v="40"/>
    <x v="40"/>
    <n v="0.42582583880267388"/>
  </r>
  <r>
    <s v="SB 6"/>
    <s v="7778 Cherry Road, Bronx NY 10467"/>
    <s v="Roy McGlynn"/>
    <s v="(594) 807-4187"/>
    <x v="2"/>
    <s v="Yes"/>
    <s v="Yes"/>
    <s v="Yes"/>
    <s v="No"/>
    <s v="Yes"/>
    <s v="Yes"/>
    <s v="No"/>
    <x v="41"/>
    <x v="41"/>
    <x v="41"/>
    <x v="41"/>
    <x v="41"/>
    <n v="0.390755806385503"/>
  </r>
  <r>
    <s v="SB 7"/>
    <s v="48 Winchester Avenue, New York NY 10024"/>
    <s v="Lorena Posacco"/>
    <s v="(678) 294-8103"/>
    <x v="2"/>
    <s v="Yes"/>
    <s v="No"/>
    <s v="No"/>
    <s v="No"/>
    <s v="No"/>
    <s v="Yes"/>
    <s v="No"/>
    <x v="42"/>
    <x v="42"/>
    <x v="42"/>
    <x v="42"/>
    <x v="42"/>
    <n v="-0.61139202601329412"/>
  </r>
  <r>
    <s v="SB 8"/>
    <s v="8735 Squaw Creek Drive, Brooklyn NY 11214"/>
    <s v="Juanita Wisozk"/>
    <s v="(305) 531-1310"/>
    <x v="2"/>
    <s v="Yes"/>
    <s v="No"/>
    <s v="Yes"/>
    <s v="Yes"/>
    <s v="No"/>
    <s v="Yes"/>
    <s v="No"/>
    <x v="43"/>
    <x v="43"/>
    <x v="43"/>
    <x v="43"/>
    <x v="43"/>
    <n v="0.57622554654037406"/>
  </r>
  <r>
    <s v="SB 9"/>
    <s v="267 Third Road, New York NY 10034"/>
    <s v="Velma Riley"/>
    <s v="(697) 543-0310"/>
    <x v="2"/>
    <s v="Yes"/>
    <s v="No"/>
    <s v="No"/>
    <s v="No"/>
    <s v="No"/>
    <s v="Yes"/>
    <s v="No"/>
    <x v="44"/>
    <x v="44"/>
    <x v="44"/>
    <x v="44"/>
    <x v="44"/>
    <n v="-0.29790601141591733"/>
  </r>
  <r>
    <s v="WD 1"/>
    <s v="7184 Center Court, Brooklyn NY 11208"/>
    <s v="Richard Breaux"/>
    <s v="(685) 981-8556"/>
    <x v="3"/>
    <s v="Yes"/>
    <s v="No"/>
    <s v="No"/>
    <s v="No"/>
    <s v="No"/>
    <s v="Yes"/>
    <s v="No"/>
    <x v="45"/>
    <x v="45"/>
    <x v="45"/>
    <x v="45"/>
    <x v="45"/>
    <n v="-0.72898466539472961"/>
  </r>
  <r>
    <s v="WD 10"/>
    <s v="9760 Taylor Dr, Brooklyn NY 11211"/>
    <s v="Joe Schimke"/>
    <s v="(936) 816-9148"/>
    <x v="3"/>
    <s v="Yes"/>
    <s v="No"/>
    <s v="No"/>
    <s v="No"/>
    <s v="No"/>
    <s v="Yes"/>
    <s v="No"/>
    <x v="46"/>
    <x v="46"/>
    <x v="46"/>
    <x v="46"/>
    <x v="46"/>
    <n v="0.72970725225475852"/>
  </r>
  <r>
    <s v="WD 11"/>
    <s v="419 E. Henry Ave, New York NY 10031"/>
    <s v="Carlos Jackson"/>
    <s v="(201) 363-0653"/>
    <x v="3"/>
    <s v="Yes"/>
    <s v="Yes"/>
    <s v="Yes"/>
    <s v="No"/>
    <s v="No"/>
    <s v="Yes"/>
    <s v="No"/>
    <x v="47"/>
    <x v="47"/>
    <x v="47"/>
    <x v="47"/>
    <x v="47"/>
    <n v="1.6546701130112136"/>
  </r>
  <r>
    <s v="WD 12"/>
    <s v="8083 8th St, Brooklyn NY 11209"/>
    <s v="Russell Wallace"/>
    <s v="(237) 890-0247"/>
    <x v="3"/>
    <s v="Yes"/>
    <s v="No"/>
    <s v="No"/>
    <s v="No"/>
    <s v="No"/>
    <s v="No"/>
    <s v="No"/>
    <x v="48"/>
    <x v="48"/>
    <x v="48"/>
    <x v="48"/>
    <x v="48"/>
    <n v="-0.23952671916055424"/>
  </r>
  <r>
    <s v="WD 13"/>
    <s v="2 Rock Maple Ave, New York NY 10029"/>
    <s v="Shameka West"/>
    <s v="(488) 656-0761"/>
    <x v="3"/>
    <s v="Yes"/>
    <s v="Yes"/>
    <s v="Yes"/>
    <s v="No"/>
    <s v="No"/>
    <s v="No"/>
    <s v="No"/>
    <x v="49"/>
    <x v="49"/>
    <x v="49"/>
    <x v="49"/>
    <x v="49"/>
    <n v="0.66412244620782168"/>
  </r>
  <r>
    <s v="WD 14"/>
    <s v="9577 Nicolls Ave, Staten Island NY 10312"/>
    <s v="Kevin Fleming"/>
    <s v="(650) 848-8284"/>
    <x v="3"/>
    <s v="Yes"/>
    <s v="Yes"/>
    <s v="Yes"/>
    <s v="No"/>
    <s v="No"/>
    <s v="No"/>
    <s v="No"/>
    <x v="50"/>
    <x v="50"/>
    <x v="50"/>
    <x v="50"/>
    <x v="50"/>
    <n v="0.58272982283102692"/>
  </r>
  <r>
    <s v="WD 15"/>
    <s v="174 Del Monte St, Brooklyn NY 11224"/>
    <s v="Anna Grey"/>
    <s v="(980) 437-1451"/>
    <x v="3"/>
    <s v="Yes"/>
    <s v="Yes"/>
    <s v="Yes"/>
    <s v="No"/>
    <s v="No"/>
    <s v="No"/>
    <s v="No"/>
    <x v="51"/>
    <x v="51"/>
    <x v="51"/>
    <x v="51"/>
    <x v="51"/>
    <n v="0.66163405613342663"/>
  </r>
  <r>
    <s v="WD 2"/>
    <s v="815 2nd St, New York NY 10028"/>
    <s v="Craig Collins"/>
    <s v="(828) 840-2736"/>
    <x v="3"/>
    <s v="Yes"/>
    <s v="Yes"/>
    <s v="Yes"/>
    <s v="No"/>
    <s v="No"/>
    <s v="Yes"/>
    <s v="No"/>
    <x v="52"/>
    <x v="52"/>
    <x v="52"/>
    <x v="52"/>
    <x v="52"/>
    <n v="1.3475541667800686"/>
  </r>
  <r>
    <s v="WD 3"/>
    <s v="9875 Franklin Rd, Brooklyn NY 11223"/>
    <s v="Donna Lam"/>
    <s v="(931) 618-9558"/>
    <x v="3"/>
    <s v="Yes"/>
    <s v="Yes"/>
    <s v="Yes"/>
    <s v="No"/>
    <s v="No"/>
    <s v="Yes"/>
    <s v="No"/>
    <x v="53"/>
    <x v="53"/>
    <x v="53"/>
    <x v="53"/>
    <x v="53"/>
    <n v="0.57793816418173161"/>
  </r>
  <r>
    <s v="WD 4"/>
    <s v="601 Bank Ave, Brooklyn NY 11218"/>
    <s v="Teresa Vasbinder"/>
    <s v="(261) 690-0303"/>
    <x v="3"/>
    <s v="Yes"/>
    <s v="No"/>
    <s v="No"/>
    <s v="No"/>
    <s v="No"/>
    <s v="Yes"/>
    <s v="No"/>
    <x v="54"/>
    <x v="54"/>
    <x v="54"/>
    <x v="54"/>
    <x v="54"/>
    <n v="-0.33098339677163802"/>
  </r>
  <r>
    <s v="WD 5"/>
    <s v="21 Yukon St, Bronx NY 10451"/>
    <s v="Andre Mobley"/>
    <s v="(597) 701-9429"/>
    <x v="3"/>
    <s v="Yes"/>
    <s v="Yes"/>
    <s v="Yes"/>
    <s v="No"/>
    <s v="No"/>
    <s v="Yes"/>
    <s v="No"/>
    <x v="55"/>
    <x v="55"/>
    <x v="55"/>
    <x v="55"/>
    <x v="55"/>
    <n v="0.83041416010220881"/>
  </r>
  <r>
    <s v="WD 6"/>
    <s v="18 N. Woodland Ave, New York NY 10025"/>
    <s v="Ray Hernandez"/>
    <s v="(609) 345-8163"/>
    <x v="3"/>
    <s v="Yes"/>
    <s v="Yes"/>
    <s v="Yes"/>
    <s v="No"/>
    <s v="No"/>
    <s v="Yes"/>
    <s v="No"/>
    <x v="56"/>
    <x v="56"/>
    <x v="56"/>
    <x v="56"/>
    <x v="56"/>
    <n v="0.60045892388204325"/>
  </r>
  <r>
    <s v="WD 7"/>
    <s v="65 Lower River Ave, Bronx NY 10465"/>
    <s v="Thomas Stewart"/>
    <s v="(381) 643-1230"/>
    <x v="3"/>
    <s v="Yes"/>
    <s v="Yes"/>
    <s v="Yes"/>
    <s v="No"/>
    <s v="No"/>
    <s v="Yes"/>
    <s v="No"/>
    <x v="57"/>
    <x v="57"/>
    <x v="57"/>
    <x v="57"/>
    <x v="57"/>
    <n v="0.71094693671276654"/>
  </r>
  <r>
    <s v="WD 8"/>
    <s v="8680 Alderwood St, New York NY 10032"/>
    <s v="Henry Lange"/>
    <s v="(293) 473-1512"/>
    <x v="3"/>
    <s v="Yes"/>
    <s v="Yes"/>
    <s v="No"/>
    <s v="No"/>
    <s v="No"/>
    <s v="Yes"/>
    <s v="No"/>
    <x v="58"/>
    <x v="58"/>
    <x v="58"/>
    <x v="58"/>
    <x v="58"/>
    <n v="-0.15736979056747447"/>
  </r>
  <r>
    <s v="WD 9"/>
    <s v="8388 Gonzales St, Brooklyn NY 11228"/>
    <s v="Danielle Tomas"/>
    <s v="(459) 261-2301"/>
    <x v="3"/>
    <s v="Yes"/>
    <s v="Yes"/>
    <s v="Yes"/>
    <s v="No"/>
    <s v="No"/>
    <s v="Yes"/>
    <s v="No"/>
    <x v="59"/>
    <x v="59"/>
    <x v="59"/>
    <x v="59"/>
    <x v="59"/>
    <n v="0.634312465024298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282DA3-5ABA-F441-A47C-F45A4848AC80}" name="PivotTable26"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G6" firstHeaderRow="0" firstDataRow="1" firstDataCol="1"/>
  <pivotFields count="19">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dataField="1" showAll="0">
      <items count="61">
        <item x="34"/>
        <item x="10"/>
        <item x="47"/>
        <item x="22"/>
        <item x="3"/>
        <item x="11"/>
        <item x="52"/>
        <item x="16"/>
        <item x="21"/>
        <item x="29"/>
        <item x="1"/>
        <item x="46"/>
        <item x="8"/>
        <item x="5"/>
        <item x="27"/>
        <item x="35"/>
        <item x="55"/>
        <item x="39"/>
        <item x="51"/>
        <item x="50"/>
        <item x="18"/>
        <item x="57"/>
        <item x="25"/>
        <item x="38"/>
        <item x="49"/>
        <item x="20"/>
        <item x="53"/>
        <item x="59"/>
        <item x="12"/>
        <item x="40"/>
        <item x="56"/>
        <item x="31"/>
        <item x="33"/>
        <item x="43"/>
        <item x="14"/>
        <item x="30"/>
        <item x="41"/>
        <item x="6"/>
        <item x="15"/>
        <item x="26"/>
        <item x="37"/>
        <item x="24"/>
        <item x="0"/>
        <item x="7"/>
        <item x="2"/>
        <item x="4"/>
        <item x="32"/>
        <item x="28"/>
        <item x="17"/>
        <item x="48"/>
        <item x="45"/>
        <item x="13"/>
        <item x="54"/>
        <item x="23"/>
        <item x="19"/>
        <item x="36"/>
        <item x="42"/>
        <item x="44"/>
        <item x="9"/>
        <item x="58"/>
        <item t="default"/>
      </items>
    </pivotField>
    <pivotField dataField="1" showAll="0">
      <items count="61">
        <item x="22"/>
        <item x="47"/>
        <item x="3"/>
        <item x="52"/>
        <item x="16"/>
        <item x="11"/>
        <item x="45"/>
        <item x="39"/>
        <item x="35"/>
        <item x="1"/>
        <item x="38"/>
        <item x="31"/>
        <item x="56"/>
        <item x="34"/>
        <item x="40"/>
        <item x="14"/>
        <item x="51"/>
        <item x="6"/>
        <item x="55"/>
        <item x="49"/>
        <item x="46"/>
        <item x="33"/>
        <item x="25"/>
        <item x="57"/>
        <item x="12"/>
        <item x="10"/>
        <item x="18"/>
        <item x="27"/>
        <item x="26"/>
        <item x="37"/>
        <item x="50"/>
        <item x="15"/>
        <item x="20"/>
        <item x="54"/>
        <item x="5"/>
        <item x="59"/>
        <item x="7"/>
        <item x="43"/>
        <item x="36"/>
        <item x="24"/>
        <item x="53"/>
        <item x="30"/>
        <item x="29"/>
        <item x="8"/>
        <item x="17"/>
        <item x="19"/>
        <item x="41"/>
        <item x="2"/>
        <item x="4"/>
        <item x="21"/>
        <item x="48"/>
        <item x="32"/>
        <item x="28"/>
        <item x="0"/>
        <item x="13"/>
        <item x="44"/>
        <item x="23"/>
        <item x="42"/>
        <item x="9"/>
        <item x="58"/>
        <item t="default"/>
      </items>
    </pivotField>
    <pivotField dataField="1" showAll="0">
      <items count="61">
        <item x="47"/>
        <item x="45"/>
        <item x="42"/>
        <item x="38"/>
        <item x="35"/>
        <item x="11"/>
        <item x="31"/>
        <item x="40"/>
        <item x="54"/>
        <item x="56"/>
        <item x="14"/>
        <item x="39"/>
        <item x="3"/>
        <item x="48"/>
        <item x="6"/>
        <item x="34"/>
        <item x="46"/>
        <item x="18"/>
        <item x="28"/>
        <item x="26"/>
        <item x="33"/>
        <item x="37"/>
        <item x="25"/>
        <item x="17"/>
        <item x="16"/>
        <item x="27"/>
        <item x="50"/>
        <item x="51"/>
        <item x="12"/>
        <item x="10"/>
        <item x="36"/>
        <item x="24"/>
        <item x="7"/>
        <item x="4"/>
        <item x="32"/>
        <item x="15"/>
        <item x="59"/>
        <item x="44"/>
        <item x="29"/>
        <item x="2"/>
        <item x="19"/>
        <item x="13"/>
        <item x="5"/>
        <item x="52"/>
        <item x="8"/>
        <item x="53"/>
        <item x="57"/>
        <item x="43"/>
        <item x="22"/>
        <item x="20"/>
        <item x="30"/>
        <item x="1"/>
        <item x="55"/>
        <item x="0"/>
        <item x="21"/>
        <item x="58"/>
        <item x="41"/>
        <item x="23"/>
        <item x="49"/>
        <item x="9"/>
        <item t="default"/>
      </items>
    </pivotField>
    <pivotField dataField="1" showAll="0">
      <items count="61">
        <item x="45"/>
        <item x="42"/>
        <item x="47"/>
        <item x="2"/>
        <item x="28"/>
        <item x="13"/>
        <item x="54"/>
        <item x="48"/>
        <item x="32"/>
        <item x="34"/>
        <item x="6"/>
        <item x="36"/>
        <item x="17"/>
        <item x="33"/>
        <item x="38"/>
        <item x="25"/>
        <item x="40"/>
        <item x="39"/>
        <item x="31"/>
        <item x="4"/>
        <item x="46"/>
        <item x="58"/>
        <item x="10"/>
        <item x="7"/>
        <item x="44"/>
        <item x="19"/>
        <item x="12"/>
        <item x="50"/>
        <item x="56"/>
        <item x="18"/>
        <item x="37"/>
        <item x="59"/>
        <item x="35"/>
        <item x="53"/>
        <item x="51"/>
        <item x="16"/>
        <item x="14"/>
        <item x="11"/>
        <item x="3"/>
        <item x="30"/>
        <item x="0"/>
        <item x="5"/>
        <item x="23"/>
        <item x="29"/>
        <item x="41"/>
        <item x="20"/>
        <item x="21"/>
        <item x="15"/>
        <item x="49"/>
        <item x="22"/>
        <item x="9"/>
        <item x="1"/>
        <item x="24"/>
        <item x="8"/>
        <item x="57"/>
        <item x="27"/>
        <item x="26"/>
        <item x="55"/>
        <item x="52"/>
        <item x="43"/>
        <item t="default"/>
      </items>
    </pivotField>
    <pivotField dataField="1" showAll="0">
      <items count="61">
        <item x="45"/>
        <item x="42"/>
        <item x="36"/>
        <item x="13"/>
        <item x="17"/>
        <item x="2"/>
        <item x="28"/>
        <item x="54"/>
        <item x="32"/>
        <item x="44"/>
        <item x="48"/>
        <item x="9"/>
        <item x="4"/>
        <item x="19"/>
        <item x="6"/>
        <item x="58"/>
        <item x="46"/>
        <item x="33"/>
        <item x="40"/>
        <item x="31"/>
        <item x="47"/>
        <item x="50"/>
        <item x="23"/>
        <item x="37"/>
        <item x="16"/>
        <item x="7"/>
        <item x="51"/>
        <item x="10"/>
        <item x="53"/>
        <item x="11"/>
        <item x="21"/>
        <item x="3"/>
        <item x="34"/>
        <item x="5"/>
        <item x="22"/>
        <item x="41"/>
        <item x="15"/>
        <item x="20"/>
        <item x="52"/>
        <item x="30"/>
        <item x="29"/>
        <item x="0"/>
        <item x="8"/>
        <item x="35"/>
        <item x="57"/>
        <item x="26"/>
        <item x="39"/>
        <item x="25"/>
        <item x="14"/>
        <item x="1"/>
        <item x="24"/>
        <item x="18"/>
        <item x="59"/>
        <item x="49"/>
        <item x="43"/>
        <item x="55"/>
        <item x="38"/>
        <item x="56"/>
        <item x="27"/>
        <item x="12"/>
        <item t="default"/>
      </items>
    </pivotField>
    <pivotField numFmtId="9" showAll="0"/>
    <pivotField dataField="1" dragToRow="0" dragToCol="0" dragToPage="0" showAll="0" defaultSubtotal="0"/>
  </pivotFields>
  <rowFields count="1">
    <field x="4"/>
  </rowFields>
  <rowItems count="5">
    <i>
      <x/>
    </i>
    <i>
      <x v="1"/>
    </i>
    <i>
      <x v="2"/>
    </i>
    <i>
      <x v="3"/>
    </i>
    <i t="grand">
      <x/>
    </i>
  </rowItems>
  <colFields count="1">
    <field x="-2"/>
  </colFields>
  <colItems count="6">
    <i>
      <x/>
    </i>
    <i i="1">
      <x v="1"/>
    </i>
    <i i="2">
      <x v="2"/>
    </i>
    <i i="3">
      <x v="3"/>
    </i>
    <i i="4">
      <x v="4"/>
    </i>
    <i i="5">
      <x v="5"/>
    </i>
  </colItems>
  <dataFields count="6">
    <dataField name="2017 Total Unit Sales" fld="12" baseField="0" baseItem="0"/>
    <dataField name="2018 Total Unit Sales" fld="13" baseField="0" baseItem="0"/>
    <dataField name="2019 Total Unit Sales" fld="14" baseField="0" baseItem="0"/>
    <dataField name="2020 Total Unit Sales" fld="15" baseField="0" baseItem="0"/>
    <dataField name="2021 Total Unit Sales" fld="16" baseField="0" baseItem="0"/>
    <dataField name="Sum of Field1" fld="18" baseField="0" baseItem="0"/>
  </dataFields>
  <chartFormats count="1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2"/>
          </reference>
        </references>
      </pivotArea>
    </chartFormat>
    <chartFormat chart="2" format="16" series="1">
      <pivotArea type="data" outline="0" fieldPosition="0">
        <references count="1">
          <reference field="4294967294" count="1" selected="0">
            <x v="3"/>
          </reference>
        </references>
      </pivotArea>
    </chartFormat>
    <chartFormat chart="2" format="17" series="1">
      <pivotArea type="data" outline="0" fieldPosition="0">
        <references count="1">
          <reference field="4294967294" count="1" selected="0">
            <x v="4"/>
          </reference>
        </references>
      </pivotArea>
    </chartFormat>
    <chartFormat chart="2" format="18"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4CDA793B-2BD6-7644-AB13-EE663D975942}" sourceName="Account Type">
  <pivotTables>
    <pivotTable tabId="18" name="PivotTable26"/>
  </pivotTables>
  <data>
    <tabular pivotCacheId="99170878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A6B2BB05-298D-B84C-B6E8-80F1E497A7F9}" cache="Slicer_Account_Type" caption="Account Type" columnCoun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1" xr10:uid="{479AEF9F-1C1C-2844-904A-F3F43D9274A9}" cache="Slicer_Account_Type" caption="Account Type"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E03523F-AB22-4842-B979-D54FD6AF5A22}" name="Table16" displayName="Table16" ref="A1:H62" totalsRowCount="1" headerRowDxfId="1">
  <autoFilter ref="A1:H61" xr:uid="{1E03523F-AB22-4842-B979-D54FD6AF5A2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sortState xmlns:xlrd2="http://schemas.microsoft.com/office/spreadsheetml/2017/richdata2" ref="A2:G61">
    <sortCondition ref="A1:A61"/>
  </sortState>
  <tableColumns count="8">
    <tableColumn id="1" xr3:uid="{145ACCFE-0B77-D945-947E-260EDA9A3BCC}" name="Account Name" totalsRowLabel="Total"/>
    <tableColumn id="5" xr3:uid="{CC286B72-FB37-7847-8B06-C603F8728E2A}" name="Account Type"/>
    <tableColumn id="13" xr3:uid="{B9323073-A9D6-7148-B744-C1050B70DD92}" name="2017" totalsRowFunction="custom">
      <totalsRowFormula>SUM(Table16[2017])</totalsRowFormula>
    </tableColumn>
    <tableColumn id="14" xr3:uid="{1C455EBE-D678-4440-8A46-E55F01EAB3CD}" name="2018" totalsRowFunction="custom">
      <totalsRowFormula>SUM(Table16[2018])</totalsRowFormula>
    </tableColumn>
    <tableColumn id="15" xr3:uid="{4E33A95F-FA72-474E-91A8-1C42E306CD55}" name="2019" totalsRowFunction="custom">
      <totalsRowFormula>SUM(Table16[2019])</totalsRowFormula>
    </tableColumn>
    <tableColumn id="16" xr3:uid="{BABB389A-D7AC-1641-946C-9417C3DBA588}" name="2020" totalsRowFunction="custom">
      <totalsRowFormula>SUM(Table16[2020])</totalsRowFormula>
    </tableColumn>
    <tableColumn id="17" xr3:uid="{6E201B68-5A3C-784E-ABBB-358FDC959E9F}" name="2021" totalsRowFunction="custom">
      <totalsRowFormula>SUM(Table16[2021])</totalsRowFormula>
    </tableColumn>
    <tableColumn id="20" xr3:uid="{2A0F6C8B-4D7C-4B46-9984-368FF2477940}" name="Total" dataDxfId="0">
      <calculatedColumnFormula>SUM(Table16[[#This Row],[2017]:[2021]])</calculatedColumnFormula>
    </tableColumn>
  </tableColumns>
  <tableStyleInfo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09441D-D4FD-344D-9987-9CD5EF1F5056}" name="Table1" displayName="Table1" ref="A1:R61" headerRowDxfId="7">
  <autoFilter ref="A1:R61" xr:uid="{A109441D-D4FD-344D-9987-9CD5EF1F50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sortState xmlns:xlrd2="http://schemas.microsoft.com/office/spreadsheetml/2017/richdata2" ref="A2:R61">
    <sortCondition ref="A1:A61"/>
  </sortState>
  <tableColumns count="18">
    <tableColumn id="1" xr3:uid="{B1AD8683-8D50-5245-A8CC-FE4E7B746421}" name="Account Name" totalsRowLabel="Total"/>
    <tableColumn id="2" xr3:uid="{518BFB53-346E-1744-BE63-DD899384AAB6}" name="Account Address"/>
    <tableColumn id="3" xr3:uid="{B652AEC4-D916-A247-9FD9-99D551CB3136}" name="Decision Maker"/>
    <tableColumn id="4" xr3:uid="{2AEA3BEC-C4D6-814E-84E7-E4A99B9931E0}" name="Phone Number"/>
    <tableColumn id="5" xr3:uid="{F1C92FBF-9642-8147-BE5E-875C6F65A275}" name="Account Type"/>
    <tableColumn id="6" xr3:uid="{4E6CD869-09A3-6F4A-8517-F72267CF671E}" name="Product 1"/>
    <tableColumn id="7" xr3:uid="{3D29EB01-5DD0-7E40-AD07-8B83BA886D5B}" name="Product 2"/>
    <tableColumn id="8" xr3:uid="{D4362031-3FB9-7A4D-B540-B54D0E6DB1DF}" name="Product 3"/>
    <tableColumn id="9" xr3:uid="{DBB47352-B4E8-074F-9213-8584BAA208A7}" name="Social Media"/>
    <tableColumn id="10" xr3:uid="{928C4D01-04FF-A041-9622-4595B56F76C0}" name="Coupons"/>
    <tableColumn id="11" xr3:uid="{CCB5C389-3A60-CE40-A262-849E4221B53B}" name="Catalog Inclusion"/>
    <tableColumn id="12" xr3:uid="{F41731C4-D196-8F41-A43C-E8BF8FA8D11A}" name="Posters"/>
    <tableColumn id="13" xr3:uid="{A6D011C5-3B5A-0843-AD1B-EE77DE64B021}" name="2017"/>
    <tableColumn id="14" xr3:uid="{AA0EFA5B-4C90-0540-8D89-A0B8223D7E28}" name="2018"/>
    <tableColumn id="15" xr3:uid="{7DE73699-5595-0744-96C2-B8A5D99839BA}" name="2019"/>
    <tableColumn id="16" xr3:uid="{B3A589EE-A2B7-4043-BE8E-930CA12E566A}" name="2020"/>
    <tableColumn id="17" xr3:uid="{746983AA-D541-3445-AA81-926761CB8A1F}" name="2021"/>
    <tableColumn id="18" xr3:uid="{09EDBF1E-728D-9D41-9728-114F627969A8}" name="5 YR CAGR" totalsRowFunction="sum" dataDxfId="8" totalsRowDxfId="3">
      <calculatedColumnFormula>_xlfn.RRI($Q$1-$M$1,M2,Q2)</calculatedColumnFormula>
    </tableColumn>
  </tableColumns>
  <tableStyleInfo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B36413-DBDA-D448-93F4-DEEB7157B335}" name="Table2" displayName="Table2" ref="A1:H61" totalsRowShown="0" headerRowDxfId="6">
  <autoFilter ref="A1:H61" xr:uid="{7DB36413-DBDA-D448-93F4-DEEB7157B33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AA0B69E-13F5-A148-9928-A09F3E920494}" name="Account Name"/>
    <tableColumn id="2" xr3:uid="{40D38F52-E933-6146-85F0-1F327FECD842}" name="Account Address"/>
    <tableColumn id="3" xr3:uid="{BBD89566-4075-B849-95DC-6E2C38F72E86}" name="Decision Maker"/>
    <tableColumn id="4" xr3:uid="{94B90674-58F9-2A49-B705-30EDCA6BFA3D}" name="Phone Number"/>
    <tableColumn id="5" xr3:uid="{4E73619F-8D51-374A-8117-48848AC3C46B}" name="Account Type"/>
    <tableColumn id="6" xr3:uid="{EE704888-CCEE-334D-895F-13EA702D7284}" name="Product 1"/>
    <tableColumn id="7" xr3:uid="{8810C494-C4D5-C841-9F20-1BEE4FF0E2A4}" name="Product 2"/>
    <tableColumn id="8" xr3:uid="{614F9217-8ED0-9147-95DB-6155107BA8FA}" name="Product 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FDE92E-D424-1F47-A4D6-403F8A7BFFB9}" name="Table3" displayName="Table3" ref="A1:H61" totalsRowShown="0" headerRowDxfId="5">
  <autoFilter ref="A1:H61" xr:uid="{82FDE92E-D424-1F47-A4D6-403F8A7BFFB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B844F13-B3BD-F14C-88AA-6B09F68BFCDD}" name="Account Name"/>
    <tableColumn id="2" xr3:uid="{ED72AF4A-AE10-894A-AA89-DEEB97E3A029}" name="Account Address"/>
    <tableColumn id="3" xr3:uid="{A5475BC7-9278-AC43-B0DD-E47B312046BE}" name="Decision Maker"/>
    <tableColumn id="4" xr3:uid="{DE89EBDA-4D32-C644-8EAF-2B9474056077}" name="Phone Number"/>
    <tableColumn id="5" xr3:uid="{2C54AF8E-0C69-6B42-959D-D9AD7CE6BB94}" name="Social Media"/>
    <tableColumn id="6" xr3:uid="{BCFE015D-685C-3042-98DA-807A9CC35C7B}" name="Coupons"/>
    <tableColumn id="7" xr3:uid="{241406C3-4F42-1343-9A67-6E6C3F84D5D3}" name="Catalog Inclusion"/>
    <tableColumn id="8" xr3:uid="{5E87A384-E344-034E-AAB5-D5BB709B95FA}" name="Poster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A247EF-DD43-C74B-B697-EFF8E054A9D4}" name="Table4" displayName="Table4" ref="A1:G61" totalsRowShown="0" headerRowDxfId="4">
  <autoFilter ref="A1:G61" xr:uid="{21A247EF-DD43-C74B-B697-EFF8E054A9D4}">
    <filterColumn colId="0" hiddenButton="1"/>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A2:G61">
    <sortCondition ref="G2:G61"/>
  </sortState>
  <tableColumns count="7">
    <tableColumn id="1" xr3:uid="{D49AB786-83CC-B743-AAE6-436105ED09B2}" name="Account Name"/>
    <tableColumn id="5" xr3:uid="{11A77CAB-9F2A-5041-934E-7556040AD9CD}" name="2017"/>
    <tableColumn id="6" xr3:uid="{792DA609-D909-9F4D-960D-CC66085B677B}" name="2018"/>
    <tableColumn id="7" xr3:uid="{03AAB70F-145A-A34C-8290-5CB56D765AED}" name="2019"/>
    <tableColumn id="8" xr3:uid="{96CE47C5-3EF9-0C4F-8933-353A16BEE6B6}" name="2020"/>
    <tableColumn id="9" xr3:uid="{0BD7A52F-7EE7-594C-9D0B-2B087E2C1227}" name="2021"/>
    <tableColumn id="10" xr3:uid="{2EC8B665-AD5C-C34E-99BF-D43F54424BDD}" name="5 YR CAGR" dataDxfId="2">
      <calculatedColumnFormula>_xlfn.RRI($F$1-$B$1,B2,F2)</calculatedColumnFormula>
    </tableColumn>
  </tableColumns>
  <tableStyleInfo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abSelected="1" zoomScale="75" workbookViewId="0">
      <selection activeCell="C22" sqref="C22"/>
    </sheetView>
  </sheetViews>
  <sheetFormatPr baseColWidth="10" defaultColWidth="8.83203125" defaultRowHeight="15" x14ac:dyDescent="0.2"/>
  <cols>
    <col min="1" max="1" width="13.6640625" customWidth="1"/>
    <col min="2" max="2" width="41.1640625" customWidth="1"/>
    <col min="3" max="3" width="21.1640625" customWidth="1"/>
    <col min="4" max="4" width="16.6640625" customWidth="1"/>
    <col min="5" max="5" width="21.1640625" customWidth="1"/>
    <col min="6" max="6" width="10" customWidth="1"/>
    <col min="7" max="7" width="10.1640625" customWidth="1"/>
    <col min="8" max="8" width="10.33203125" customWidth="1"/>
    <col min="9" max="9" width="13" customWidth="1"/>
    <col min="10" max="10" width="9.83203125" customWidth="1"/>
    <col min="11" max="11" width="15.5" customWidth="1"/>
    <col min="18" max="18" width="10.5" customWidth="1"/>
  </cols>
  <sheetData>
    <row r="1" spans="1:18" ht="19" x14ac:dyDescent="0.25">
      <c r="A1" s="2" t="s">
        <v>0</v>
      </c>
    </row>
    <row r="3" spans="1:18" x14ac:dyDescent="0.2">
      <c r="A3" s="1"/>
      <c r="B3" s="1"/>
      <c r="C3" s="1"/>
      <c r="D3" s="1"/>
      <c r="E3" s="1"/>
      <c r="F3" s="9" t="s">
        <v>1</v>
      </c>
      <c r="G3" s="10"/>
      <c r="H3" s="10"/>
      <c r="I3" s="5" t="s">
        <v>2</v>
      </c>
      <c r="J3" s="6"/>
      <c r="K3" s="6"/>
      <c r="L3" s="6"/>
      <c r="M3" s="7" t="s">
        <v>3</v>
      </c>
      <c r="N3" s="8"/>
      <c r="O3" s="8"/>
      <c r="P3" s="8"/>
      <c r="Q3" s="8"/>
      <c r="R3" s="3"/>
    </row>
    <row r="4" spans="1:18" x14ac:dyDescent="0.2">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row>
    <row r="5" spans="1:18" x14ac:dyDescent="0.2">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2">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2">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2">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2">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2">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2">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2">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2">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2">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2">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2">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2">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2">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2">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2">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2">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2">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2">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2">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2">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2">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2">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2">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2">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2">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2">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2">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2">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2">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2">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2">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2">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8" si="1">_xlfn.RRI($Q$4-$M$4,M37,Q37)</f>
        <v>-7.1596691853915484E-2</v>
      </c>
    </row>
    <row r="38" spans="1:18" x14ac:dyDescent="0.2">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2">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2">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2">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2">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2">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2">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2">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2">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2">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2">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2">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2">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2">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2">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2">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2">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2">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2">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2">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2">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2">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2">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2">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2">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2">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2">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4A0D4-B8A5-7E4A-82DC-92564AC5B4C1}">
  <dimension ref="A1:H62"/>
  <sheetViews>
    <sheetView zoomScale="67" workbookViewId="0">
      <selection activeCell="L24" sqref="L24"/>
    </sheetView>
  </sheetViews>
  <sheetFormatPr baseColWidth="10" defaultRowHeight="15" x14ac:dyDescent="0.2"/>
  <cols>
    <col min="2" max="2" width="35.83203125" bestFit="1" customWidth="1"/>
  </cols>
  <sheetData>
    <row r="1" spans="1:8" x14ac:dyDescent="0.2">
      <c r="A1" s="1" t="s">
        <v>4</v>
      </c>
      <c r="B1" s="1" t="s">
        <v>8</v>
      </c>
      <c r="C1" s="1" t="s">
        <v>266</v>
      </c>
      <c r="D1" s="1" t="s">
        <v>267</v>
      </c>
      <c r="E1" s="1" t="s">
        <v>268</v>
      </c>
      <c r="F1" s="1" t="s">
        <v>269</v>
      </c>
      <c r="G1" s="1" t="s">
        <v>270</v>
      </c>
      <c r="H1" s="1" t="s">
        <v>271</v>
      </c>
    </row>
    <row r="2" spans="1:8" x14ac:dyDescent="0.2">
      <c r="A2" t="s">
        <v>80</v>
      </c>
      <c r="B2" t="s">
        <v>84</v>
      </c>
      <c r="C2">
        <v>3501</v>
      </c>
      <c r="D2">
        <v>7079</v>
      </c>
      <c r="E2">
        <v>7438</v>
      </c>
      <c r="F2">
        <v>7443</v>
      </c>
      <c r="G2">
        <v>9225</v>
      </c>
      <c r="H2">
        <f>SUM(Table16[[#This Row],[2017]:[2021]])</f>
        <v>34686</v>
      </c>
    </row>
    <row r="3" spans="1:8" x14ac:dyDescent="0.2">
      <c r="A3" t="s">
        <v>117</v>
      </c>
      <c r="B3" t="s">
        <v>84</v>
      </c>
      <c r="C3">
        <v>570</v>
      </c>
      <c r="D3">
        <v>1322</v>
      </c>
      <c r="E3">
        <v>7279</v>
      </c>
      <c r="F3">
        <v>8443</v>
      </c>
      <c r="G3">
        <v>9571</v>
      </c>
      <c r="H3">
        <f>SUM(Table16[[#This Row],[2017]:[2021]])</f>
        <v>27185</v>
      </c>
    </row>
    <row r="4" spans="1:8" x14ac:dyDescent="0.2">
      <c r="A4" t="s">
        <v>121</v>
      </c>
      <c r="B4" t="s">
        <v>84</v>
      </c>
      <c r="C4">
        <v>6156</v>
      </c>
      <c r="D4">
        <v>6110</v>
      </c>
      <c r="E4">
        <v>5791</v>
      </c>
      <c r="F4">
        <v>1759</v>
      </c>
      <c r="G4">
        <v>969</v>
      </c>
      <c r="H4">
        <f>SUM(Table16[[#This Row],[2017]:[2021]])</f>
        <v>20785</v>
      </c>
    </row>
    <row r="5" spans="1:8" x14ac:dyDescent="0.2">
      <c r="A5" t="s">
        <v>125</v>
      </c>
      <c r="B5" t="s">
        <v>84</v>
      </c>
      <c r="C5">
        <v>209</v>
      </c>
      <c r="D5">
        <v>621</v>
      </c>
      <c r="E5">
        <v>3098</v>
      </c>
      <c r="F5">
        <v>7118</v>
      </c>
      <c r="G5">
        <v>8433</v>
      </c>
      <c r="H5">
        <f>SUM(Table16[[#This Row],[2017]:[2021]])</f>
        <v>19479</v>
      </c>
    </row>
    <row r="6" spans="1:8" x14ac:dyDescent="0.2">
      <c r="A6" t="s">
        <v>129</v>
      </c>
      <c r="B6" t="s">
        <v>84</v>
      </c>
      <c r="C6">
        <v>6309</v>
      </c>
      <c r="D6">
        <v>6227</v>
      </c>
      <c r="E6">
        <v>5123</v>
      </c>
      <c r="F6">
        <v>4968</v>
      </c>
      <c r="G6">
        <v>3857</v>
      </c>
      <c r="H6">
        <f>SUM(Table16[[#This Row],[2017]:[2021]])</f>
        <v>26484</v>
      </c>
    </row>
    <row r="7" spans="1:8" x14ac:dyDescent="0.2">
      <c r="A7" t="s">
        <v>133</v>
      </c>
      <c r="B7" t="s">
        <v>84</v>
      </c>
      <c r="C7">
        <v>712</v>
      </c>
      <c r="D7">
        <v>4182</v>
      </c>
      <c r="E7">
        <v>6087</v>
      </c>
      <c r="F7">
        <v>7494</v>
      </c>
      <c r="G7">
        <v>8599</v>
      </c>
      <c r="H7">
        <f>SUM(Table16[[#This Row],[2017]:[2021]])</f>
        <v>27074</v>
      </c>
    </row>
    <row r="8" spans="1:8" x14ac:dyDescent="0.2">
      <c r="A8" t="s">
        <v>137</v>
      </c>
      <c r="B8" t="s">
        <v>84</v>
      </c>
      <c r="C8">
        <v>2390</v>
      </c>
      <c r="D8">
        <v>2415</v>
      </c>
      <c r="E8">
        <v>3461</v>
      </c>
      <c r="F8">
        <v>3850</v>
      </c>
      <c r="G8">
        <v>4657</v>
      </c>
      <c r="H8">
        <f>SUM(Table16[[#This Row],[2017]:[2021]])</f>
        <v>16773</v>
      </c>
    </row>
    <row r="9" spans="1:8" x14ac:dyDescent="0.2">
      <c r="A9" t="s">
        <v>85</v>
      </c>
      <c r="B9" t="s">
        <v>84</v>
      </c>
      <c r="C9">
        <v>3916</v>
      </c>
      <c r="D9">
        <v>4218</v>
      </c>
      <c r="E9">
        <v>5072</v>
      </c>
      <c r="F9">
        <v>5201</v>
      </c>
      <c r="G9">
        <v>7588</v>
      </c>
      <c r="H9">
        <f>SUM(Table16[[#This Row],[2017]:[2021]])</f>
        <v>25995</v>
      </c>
    </row>
    <row r="10" spans="1:8" x14ac:dyDescent="0.2">
      <c r="A10" t="s">
        <v>89</v>
      </c>
      <c r="B10" t="s">
        <v>84</v>
      </c>
      <c r="C10">
        <v>700</v>
      </c>
      <c r="D10">
        <v>5721</v>
      </c>
      <c r="E10">
        <v>6247</v>
      </c>
      <c r="F10">
        <v>8495</v>
      </c>
      <c r="G10">
        <v>9236</v>
      </c>
      <c r="H10">
        <f>SUM(Table16[[#This Row],[2017]:[2021]])</f>
        <v>30399</v>
      </c>
    </row>
    <row r="11" spans="1:8" x14ac:dyDescent="0.2">
      <c r="A11" t="s">
        <v>93</v>
      </c>
      <c r="B11" t="s">
        <v>84</v>
      </c>
      <c r="C11">
        <v>9773</v>
      </c>
      <c r="D11">
        <v>9179</v>
      </c>
      <c r="E11">
        <v>8390</v>
      </c>
      <c r="F11">
        <v>8256</v>
      </c>
      <c r="G11">
        <v>3815</v>
      </c>
      <c r="H11">
        <f>SUM(Table16[[#This Row],[2017]:[2021]])</f>
        <v>39413</v>
      </c>
    </row>
    <row r="12" spans="1:8" x14ac:dyDescent="0.2">
      <c r="A12" t="s">
        <v>97</v>
      </c>
      <c r="B12" t="s">
        <v>84</v>
      </c>
      <c r="C12">
        <v>73</v>
      </c>
      <c r="D12">
        <v>3485</v>
      </c>
      <c r="E12">
        <v>4592</v>
      </c>
      <c r="F12">
        <v>5143</v>
      </c>
      <c r="G12">
        <v>8100</v>
      </c>
      <c r="H12">
        <f>SUM(Table16[[#This Row],[2017]:[2021]])</f>
        <v>21393</v>
      </c>
    </row>
    <row r="13" spans="1:8" x14ac:dyDescent="0.2">
      <c r="A13" t="s">
        <v>101</v>
      </c>
      <c r="B13" t="s">
        <v>84</v>
      </c>
      <c r="C13">
        <v>238</v>
      </c>
      <c r="D13">
        <v>1235</v>
      </c>
      <c r="E13">
        <v>1822</v>
      </c>
      <c r="F13">
        <v>7074</v>
      </c>
      <c r="G13">
        <v>8207</v>
      </c>
      <c r="H13">
        <f>SUM(Table16[[#This Row],[2017]:[2021]])</f>
        <v>18576</v>
      </c>
    </row>
    <row r="14" spans="1:8" x14ac:dyDescent="0.2">
      <c r="A14" t="s">
        <v>105</v>
      </c>
      <c r="B14" t="s">
        <v>84</v>
      </c>
      <c r="C14">
        <v>1368</v>
      </c>
      <c r="D14">
        <v>3447</v>
      </c>
      <c r="E14">
        <v>4535</v>
      </c>
      <c r="F14">
        <v>5476</v>
      </c>
      <c r="G14">
        <v>9983</v>
      </c>
      <c r="H14">
        <f>SUM(Table16[[#This Row],[2017]:[2021]])</f>
        <v>24809</v>
      </c>
    </row>
    <row r="15" spans="1:8" x14ac:dyDescent="0.2">
      <c r="A15" t="s">
        <v>109</v>
      </c>
      <c r="B15" t="s">
        <v>84</v>
      </c>
      <c r="C15">
        <v>8331</v>
      </c>
      <c r="D15">
        <v>7667</v>
      </c>
      <c r="E15">
        <v>5952</v>
      </c>
      <c r="F15">
        <v>1998</v>
      </c>
      <c r="G15">
        <v>375</v>
      </c>
      <c r="H15">
        <f>SUM(Table16[[#This Row],[2017]:[2021]])</f>
        <v>24323</v>
      </c>
    </row>
    <row r="16" spans="1:8" x14ac:dyDescent="0.2">
      <c r="A16" t="s">
        <v>113</v>
      </c>
      <c r="B16" t="s">
        <v>84</v>
      </c>
      <c r="C16">
        <v>1779</v>
      </c>
      <c r="D16">
        <v>2124</v>
      </c>
      <c r="E16">
        <v>2844</v>
      </c>
      <c r="F16">
        <v>6877</v>
      </c>
      <c r="G16">
        <v>9570</v>
      </c>
      <c r="H16">
        <f>SUM(Table16[[#This Row],[2017]:[2021]])</f>
        <v>23194</v>
      </c>
    </row>
    <row r="17" spans="1:8" x14ac:dyDescent="0.2">
      <c r="A17" t="s">
        <v>141</v>
      </c>
      <c r="B17" t="s">
        <v>145</v>
      </c>
      <c r="C17">
        <v>2519</v>
      </c>
      <c r="D17">
        <v>3938</v>
      </c>
      <c r="E17">
        <v>5190</v>
      </c>
      <c r="F17">
        <v>8203</v>
      </c>
      <c r="G17">
        <v>8780</v>
      </c>
      <c r="H17">
        <f>SUM(Table16[[#This Row],[2017]:[2021]])</f>
        <v>28630</v>
      </c>
    </row>
    <row r="18" spans="1:8" x14ac:dyDescent="0.2">
      <c r="A18" t="s">
        <v>178</v>
      </c>
      <c r="B18" t="s">
        <v>145</v>
      </c>
      <c r="C18">
        <v>376</v>
      </c>
      <c r="D18">
        <v>889</v>
      </c>
      <c r="E18">
        <v>4373</v>
      </c>
      <c r="F18">
        <v>6803</v>
      </c>
      <c r="G18">
        <v>7578</v>
      </c>
      <c r="H18">
        <f>SUM(Table16[[#This Row],[2017]:[2021]])</f>
        <v>20019</v>
      </c>
    </row>
    <row r="19" spans="1:8" x14ac:dyDescent="0.2">
      <c r="A19" t="s">
        <v>182</v>
      </c>
      <c r="B19" t="s">
        <v>145</v>
      </c>
      <c r="C19">
        <v>7840</v>
      </c>
      <c r="D19">
        <v>5804</v>
      </c>
      <c r="E19">
        <v>4259</v>
      </c>
      <c r="F19">
        <v>4243</v>
      </c>
      <c r="G19">
        <v>907</v>
      </c>
      <c r="H19">
        <f>SUM(Table16[[#This Row],[2017]:[2021]])</f>
        <v>23053</v>
      </c>
    </row>
    <row r="20" spans="1:8" x14ac:dyDescent="0.2">
      <c r="A20" t="s">
        <v>186</v>
      </c>
      <c r="B20" t="s">
        <v>145</v>
      </c>
      <c r="C20">
        <v>1038</v>
      </c>
      <c r="D20">
        <v>3615</v>
      </c>
      <c r="E20">
        <v>3712</v>
      </c>
      <c r="F20">
        <v>5819</v>
      </c>
      <c r="G20">
        <v>9589</v>
      </c>
      <c r="H20">
        <f>SUM(Table16[[#This Row],[2017]:[2021]])</f>
        <v>23773</v>
      </c>
    </row>
    <row r="21" spans="1:8" x14ac:dyDescent="0.2">
      <c r="A21" t="s">
        <v>190</v>
      </c>
      <c r="B21" t="s">
        <v>145</v>
      </c>
      <c r="C21">
        <v>8891</v>
      </c>
      <c r="D21">
        <v>5952</v>
      </c>
      <c r="E21">
        <v>5914</v>
      </c>
      <c r="F21">
        <v>5405</v>
      </c>
      <c r="G21">
        <v>4031</v>
      </c>
      <c r="H21">
        <f>SUM(Table16[[#This Row],[2017]:[2021]])</f>
        <v>30193</v>
      </c>
    </row>
    <row r="22" spans="1:8" x14ac:dyDescent="0.2">
      <c r="A22" t="s">
        <v>194</v>
      </c>
      <c r="B22" t="s">
        <v>145</v>
      </c>
      <c r="C22">
        <v>1290</v>
      </c>
      <c r="D22">
        <v>4033</v>
      </c>
      <c r="E22">
        <v>6956</v>
      </c>
      <c r="F22">
        <v>7929</v>
      </c>
      <c r="G22">
        <v>8834</v>
      </c>
      <c r="H22">
        <f>SUM(Table16[[#This Row],[2017]:[2021]])</f>
        <v>29042</v>
      </c>
    </row>
    <row r="23" spans="1:8" x14ac:dyDescent="0.2">
      <c r="A23" t="s">
        <v>198</v>
      </c>
      <c r="B23" t="s">
        <v>145</v>
      </c>
      <c r="C23">
        <v>431</v>
      </c>
      <c r="D23">
        <v>6231</v>
      </c>
      <c r="E23">
        <v>7478</v>
      </c>
      <c r="F23">
        <v>8039</v>
      </c>
      <c r="G23">
        <v>8271</v>
      </c>
      <c r="H23">
        <f>SUM(Table16[[#This Row],[2017]:[2021]])</f>
        <v>30450</v>
      </c>
    </row>
    <row r="24" spans="1:8" x14ac:dyDescent="0.2">
      <c r="A24" t="s">
        <v>146</v>
      </c>
      <c r="B24" t="s">
        <v>145</v>
      </c>
      <c r="C24">
        <v>138</v>
      </c>
      <c r="D24">
        <v>286</v>
      </c>
      <c r="E24">
        <v>6750</v>
      </c>
      <c r="F24">
        <v>8254</v>
      </c>
      <c r="G24">
        <v>8656</v>
      </c>
      <c r="H24">
        <f>SUM(Table16[[#This Row],[2017]:[2021]])</f>
        <v>24084</v>
      </c>
    </row>
    <row r="25" spans="1:8" x14ac:dyDescent="0.2">
      <c r="A25" t="s">
        <v>150</v>
      </c>
      <c r="B25" t="s">
        <v>145</v>
      </c>
      <c r="C25">
        <v>8873</v>
      </c>
      <c r="D25">
        <v>8484</v>
      </c>
      <c r="E25">
        <v>7883</v>
      </c>
      <c r="F25">
        <v>7499</v>
      </c>
      <c r="G25">
        <v>6592</v>
      </c>
      <c r="H25">
        <f>SUM(Table16[[#This Row],[2017]:[2021]])</f>
        <v>39331</v>
      </c>
    </row>
    <row r="26" spans="1:8" x14ac:dyDescent="0.2">
      <c r="A26" t="s">
        <v>154</v>
      </c>
      <c r="B26" t="s">
        <v>145</v>
      </c>
      <c r="C26">
        <v>3297</v>
      </c>
      <c r="D26">
        <v>4866</v>
      </c>
      <c r="E26">
        <v>4928</v>
      </c>
      <c r="F26">
        <v>8451</v>
      </c>
      <c r="G26">
        <v>9585</v>
      </c>
      <c r="H26">
        <f>SUM(Table16[[#This Row],[2017]:[2021]])</f>
        <v>31127</v>
      </c>
    </row>
    <row r="27" spans="1:8" x14ac:dyDescent="0.2">
      <c r="A27" t="s">
        <v>158</v>
      </c>
      <c r="B27" t="s">
        <v>145</v>
      </c>
      <c r="C27">
        <v>1092</v>
      </c>
      <c r="D27">
        <v>3140</v>
      </c>
      <c r="E27">
        <v>4123</v>
      </c>
      <c r="F27">
        <v>4366</v>
      </c>
      <c r="G27">
        <v>9482</v>
      </c>
      <c r="H27">
        <f>SUM(Table16[[#This Row],[2017]:[2021]])</f>
        <v>22203</v>
      </c>
    </row>
    <row r="28" spans="1:8" x14ac:dyDescent="0.2">
      <c r="A28" t="s">
        <v>162</v>
      </c>
      <c r="B28" t="s">
        <v>145</v>
      </c>
      <c r="C28">
        <v>2541</v>
      </c>
      <c r="D28">
        <v>3794</v>
      </c>
      <c r="E28">
        <v>3984</v>
      </c>
      <c r="F28">
        <v>8803</v>
      </c>
      <c r="G28">
        <v>9338</v>
      </c>
      <c r="H28">
        <f>SUM(Table16[[#This Row],[2017]:[2021]])</f>
        <v>28460</v>
      </c>
    </row>
    <row r="29" spans="1:8" x14ac:dyDescent="0.2">
      <c r="A29" t="s">
        <v>166</v>
      </c>
      <c r="B29" t="s">
        <v>145</v>
      </c>
      <c r="C29">
        <v>742</v>
      </c>
      <c r="D29">
        <v>3751</v>
      </c>
      <c r="E29">
        <v>4423</v>
      </c>
      <c r="F29">
        <v>8733</v>
      </c>
      <c r="G29">
        <v>9909</v>
      </c>
      <c r="H29">
        <f>SUM(Table16[[#This Row],[2017]:[2021]])</f>
        <v>27558</v>
      </c>
    </row>
    <row r="30" spans="1:8" x14ac:dyDescent="0.2">
      <c r="A30" t="s">
        <v>170</v>
      </c>
      <c r="B30" t="s">
        <v>145</v>
      </c>
      <c r="C30">
        <v>7703</v>
      </c>
      <c r="D30">
        <v>6957</v>
      </c>
      <c r="E30">
        <v>3898</v>
      </c>
      <c r="F30">
        <v>1857</v>
      </c>
      <c r="G30">
        <v>1512</v>
      </c>
      <c r="H30">
        <f>SUM(Table16[[#This Row],[2017]:[2021]])</f>
        <v>21927</v>
      </c>
    </row>
    <row r="31" spans="1:8" x14ac:dyDescent="0.2">
      <c r="A31" t="s">
        <v>174</v>
      </c>
      <c r="B31" t="s">
        <v>145</v>
      </c>
      <c r="C31">
        <v>488</v>
      </c>
      <c r="D31">
        <v>5535</v>
      </c>
      <c r="E31">
        <v>5775</v>
      </c>
      <c r="F31">
        <v>7661</v>
      </c>
      <c r="G31">
        <v>9206</v>
      </c>
      <c r="H31">
        <f>SUM(Table16[[#This Row],[2017]:[2021]])</f>
        <v>28665</v>
      </c>
    </row>
    <row r="32" spans="1:8" x14ac:dyDescent="0.2">
      <c r="A32" t="s">
        <v>17</v>
      </c>
      <c r="B32" t="s">
        <v>21</v>
      </c>
      <c r="C32">
        <v>1982</v>
      </c>
      <c r="D32">
        <v>5388</v>
      </c>
      <c r="E32">
        <v>7063</v>
      </c>
      <c r="F32">
        <v>7208</v>
      </c>
      <c r="G32">
        <v>9093</v>
      </c>
      <c r="H32">
        <f>SUM(Table16[[#This Row],[2017]:[2021]])</f>
        <v>30734</v>
      </c>
    </row>
    <row r="33" spans="1:8" x14ac:dyDescent="0.2">
      <c r="A33" t="s">
        <v>56</v>
      </c>
      <c r="B33" t="s">
        <v>21</v>
      </c>
      <c r="C33">
        <v>1530</v>
      </c>
      <c r="D33">
        <v>1620</v>
      </c>
      <c r="E33">
        <v>2027</v>
      </c>
      <c r="F33">
        <v>4881</v>
      </c>
      <c r="G33">
        <v>6002</v>
      </c>
      <c r="H33">
        <f>SUM(Table16[[#This Row],[2017]:[2021]])</f>
        <v>16060</v>
      </c>
    </row>
    <row r="34" spans="1:8" x14ac:dyDescent="0.2">
      <c r="A34" t="s">
        <v>60</v>
      </c>
      <c r="B34" t="s">
        <v>21</v>
      </c>
      <c r="C34">
        <v>7555</v>
      </c>
      <c r="D34">
        <v>6551</v>
      </c>
      <c r="E34">
        <v>5188</v>
      </c>
      <c r="F34">
        <v>3436</v>
      </c>
      <c r="G34">
        <v>2359</v>
      </c>
      <c r="H34">
        <f>SUM(Table16[[#This Row],[2017]:[2021]])</f>
        <v>25089</v>
      </c>
    </row>
    <row r="35" spans="1:8" x14ac:dyDescent="0.2">
      <c r="A35" t="s">
        <v>64</v>
      </c>
      <c r="B35" t="s">
        <v>21</v>
      </c>
      <c r="C35">
        <v>1532</v>
      </c>
      <c r="D35">
        <v>2678</v>
      </c>
      <c r="E35">
        <v>4068</v>
      </c>
      <c r="F35">
        <v>4278</v>
      </c>
      <c r="G35">
        <v>5382</v>
      </c>
      <c r="H35">
        <f>SUM(Table16[[#This Row],[2017]:[2021]])</f>
        <v>17938</v>
      </c>
    </row>
    <row r="36" spans="1:8" x14ac:dyDescent="0.2">
      <c r="A36" t="s">
        <v>68</v>
      </c>
      <c r="B36" t="s">
        <v>21</v>
      </c>
      <c r="C36">
        <v>24</v>
      </c>
      <c r="D36">
        <v>1797</v>
      </c>
      <c r="E36">
        <v>3548</v>
      </c>
      <c r="F36">
        <v>3668</v>
      </c>
      <c r="G36">
        <v>8592</v>
      </c>
      <c r="H36">
        <f>SUM(Table16[[#This Row],[2017]:[2021]])</f>
        <v>17629</v>
      </c>
    </row>
    <row r="37" spans="1:8" x14ac:dyDescent="0.2">
      <c r="A37" t="s">
        <v>72</v>
      </c>
      <c r="B37" t="s">
        <v>21</v>
      </c>
      <c r="C37">
        <v>861</v>
      </c>
      <c r="D37">
        <v>1314</v>
      </c>
      <c r="E37">
        <v>1810</v>
      </c>
      <c r="F37">
        <v>6510</v>
      </c>
      <c r="G37">
        <v>9271</v>
      </c>
      <c r="H37">
        <f>SUM(Table16[[#This Row],[2017]:[2021]])</f>
        <v>19766</v>
      </c>
    </row>
    <row r="38" spans="1:8" x14ac:dyDescent="0.2">
      <c r="A38" t="s">
        <v>76</v>
      </c>
      <c r="B38" t="s">
        <v>21</v>
      </c>
      <c r="C38">
        <v>9058</v>
      </c>
      <c r="D38">
        <v>4839</v>
      </c>
      <c r="E38">
        <v>4776</v>
      </c>
      <c r="F38">
        <v>4024</v>
      </c>
      <c r="G38">
        <v>369</v>
      </c>
      <c r="H38">
        <f>SUM(Table16[[#This Row],[2017]:[2021]])</f>
        <v>23066</v>
      </c>
    </row>
    <row r="39" spans="1:8" x14ac:dyDescent="0.2">
      <c r="A39" t="s">
        <v>23</v>
      </c>
      <c r="B39" t="s">
        <v>21</v>
      </c>
      <c r="C39">
        <v>2786</v>
      </c>
      <c r="D39">
        <v>3804</v>
      </c>
      <c r="E39">
        <v>4121</v>
      </c>
      <c r="F39">
        <v>6210</v>
      </c>
      <c r="G39">
        <v>6909</v>
      </c>
      <c r="H39">
        <f>SUM(Table16[[#This Row],[2017]:[2021]])</f>
        <v>23830</v>
      </c>
    </row>
    <row r="40" spans="1:8" x14ac:dyDescent="0.2">
      <c r="A40" t="s">
        <v>28</v>
      </c>
      <c r="B40" t="s">
        <v>21</v>
      </c>
      <c r="C40">
        <v>1209</v>
      </c>
      <c r="D40">
        <v>1534</v>
      </c>
      <c r="E40">
        <v>1634</v>
      </c>
      <c r="F40">
        <v>4302</v>
      </c>
      <c r="G40">
        <v>9768</v>
      </c>
      <c r="H40">
        <f>SUM(Table16[[#This Row],[2017]:[2021]])</f>
        <v>18447</v>
      </c>
    </row>
    <row r="41" spans="1:8" x14ac:dyDescent="0.2">
      <c r="A41" t="s">
        <v>32</v>
      </c>
      <c r="B41" t="s">
        <v>21</v>
      </c>
      <c r="C41">
        <v>906</v>
      </c>
      <c r="D41">
        <v>1251</v>
      </c>
      <c r="E41">
        <v>2897</v>
      </c>
      <c r="F41">
        <v>4499</v>
      </c>
      <c r="G41">
        <v>9428</v>
      </c>
      <c r="H41">
        <f>SUM(Table16[[#This Row],[2017]:[2021]])</f>
        <v>18981</v>
      </c>
    </row>
    <row r="42" spans="1:8" x14ac:dyDescent="0.2">
      <c r="A42" t="s">
        <v>36</v>
      </c>
      <c r="B42" t="s">
        <v>21</v>
      </c>
      <c r="C42">
        <v>1421</v>
      </c>
      <c r="D42">
        <v>1893</v>
      </c>
      <c r="E42">
        <v>2722</v>
      </c>
      <c r="F42">
        <v>4410</v>
      </c>
      <c r="G42">
        <v>5873</v>
      </c>
      <c r="H42">
        <f>SUM(Table16[[#This Row],[2017]:[2021]])</f>
        <v>16319</v>
      </c>
    </row>
    <row r="43" spans="1:8" x14ac:dyDescent="0.2">
      <c r="A43" t="s">
        <v>40</v>
      </c>
      <c r="B43" t="s">
        <v>21</v>
      </c>
      <c r="C43">
        <v>2341</v>
      </c>
      <c r="D43">
        <v>6105</v>
      </c>
      <c r="E43">
        <v>7777</v>
      </c>
      <c r="F43">
        <v>7891</v>
      </c>
      <c r="G43">
        <v>8758</v>
      </c>
      <c r="H43">
        <f>SUM(Table16[[#This Row],[2017]:[2021]])</f>
        <v>32872</v>
      </c>
    </row>
    <row r="44" spans="1:8" x14ac:dyDescent="0.2">
      <c r="A44" t="s">
        <v>44</v>
      </c>
      <c r="B44" t="s">
        <v>21</v>
      </c>
      <c r="C44">
        <v>9252</v>
      </c>
      <c r="D44">
        <v>8499</v>
      </c>
      <c r="E44">
        <v>991</v>
      </c>
      <c r="F44">
        <v>448</v>
      </c>
      <c r="G44">
        <v>211</v>
      </c>
      <c r="H44">
        <f>SUM(Table16[[#This Row],[2017]:[2021]])</f>
        <v>19401</v>
      </c>
    </row>
    <row r="45" spans="1:8" x14ac:dyDescent="0.2">
      <c r="A45" t="s">
        <v>48</v>
      </c>
      <c r="B45" t="s">
        <v>21</v>
      </c>
      <c r="C45">
        <v>1581</v>
      </c>
      <c r="D45">
        <v>4799</v>
      </c>
      <c r="E45">
        <v>6582</v>
      </c>
      <c r="F45">
        <v>9024</v>
      </c>
      <c r="G45">
        <v>9759</v>
      </c>
      <c r="H45">
        <f>SUM(Table16[[#This Row],[2017]:[2021]])</f>
        <v>31745</v>
      </c>
    </row>
    <row r="46" spans="1:8" x14ac:dyDescent="0.2">
      <c r="A46" t="s">
        <v>52</v>
      </c>
      <c r="B46" t="s">
        <v>21</v>
      </c>
      <c r="C46">
        <v>9766</v>
      </c>
      <c r="D46">
        <v>8049</v>
      </c>
      <c r="E46">
        <v>5556</v>
      </c>
      <c r="F46">
        <v>5202</v>
      </c>
      <c r="G46">
        <v>2373</v>
      </c>
      <c r="H46">
        <f>SUM(Table16[[#This Row],[2017]:[2021]])</f>
        <v>30946</v>
      </c>
    </row>
    <row r="47" spans="1:8" x14ac:dyDescent="0.2">
      <c r="A47" t="s">
        <v>202</v>
      </c>
      <c r="B47" t="s">
        <v>206</v>
      </c>
      <c r="C47">
        <v>8156</v>
      </c>
      <c r="D47">
        <v>1245</v>
      </c>
      <c r="E47">
        <v>791</v>
      </c>
      <c r="F47">
        <v>338</v>
      </c>
      <c r="G47">
        <v>44</v>
      </c>
      <c r="H47">
        <f>SUM(Table16[[#This Row],[2017]:[2021]])</f>
        <v>10574</v>
      </c>
    </row>
    <row r="48" spans="1:8" x14ac:dyDescent="0.2">
      <c r="A48" t="s">
        <v>239</v>
      </c>
      <c r="B48" t="s">
        <v>206</v>
      </c>
      <c r="C48">
        <v>576</v>
      </c>
      <c r="D48">
        <v>2628</v>
      </c>
      <c r="E48">
        <v>3612</v>
      </c>
      <c r="F48">
        <v>5066</v>
      </c>
      <c r="G48">
        <v>5156</v>
      </c>
      <c r="H48">
        <f>SUM(Table16[[#This Row],[2017]:[2021]])</f>
        <v>17038</v>
      </c>
    </row>
    <row r="49" spans="1:8" x14ac:dyDescent="0.2">
      <c r="A49" t="s">
        <v>243</v>
      </c>
      <c r="B49" t="s">
        <v>206</v>
      </c>
      <c r="C49">
        <v>128</v>
      </c>
      <c r="D49">
        <v>416</v>
      </c>
      <c r="E49">
        <v>747</v>
      </c>
      <c r="F49">
        <v>1028</v>
      </c>
      <c r="G49">
        <v>6357</v>
      </c>
      <c r="H49">
        <f>SUM(Table16[[#This Row],[2017]:[2021]])</f>
        <v>8676</v>
      </c>
    </row>
    <row r="50" spans="1:8" x14ac:dyDescent="0.2">
      <c r="A50" t="s">
        <v>247</v>
      </c>
      <c r="B50" t="s">
        <v>206</v>
      </c>
      <c r="C50">
        <v>8034</v>
      </c>
      <c r="D50">
        <v>6541</v>
      </c>
      <c r="E50">
        <v>3311</v>
      </c>
      <c r="F50">
        <v>3254</v>
      </c>
      <c r="G50">
        <v>2687</v>
      </c>
      <c r="H50">
        <f>SUM(Table16[[#This Row],[2017]:[2021]])</f>
        <v>23827</v>
      </c>
    </row>
    <row r="51" spans="1:8" x14ac:dyDescent="0.2">
      <c r="A51" t="s">
        <v>251</v>
      </c>
      <c r="B51" t="s">
        <v>206</v>
      </c>
      <c r="C51">
        <v>1263</v>
      </c>
      <c r="D51">
        <v>2517</v>
      </c>
      <c r="E51">
        <v>8042</v>
      </c>
      <c r="F51">
        <v>8222</v>
      </c>
      <c r="G51">
        <v>9686</v>
      </c>
      <c r="H51">
        <f>SUM(Table16[[#This Row],[2017]:[2021]])</f>
        <v>29730</v>
      </c>
    </row>
    <row r="52" spans="1:8" x14ac:dyDescent="0.2">
      <c r="A52" t="s">
        <v>255</v>
      </c>
      <c r="B52" t="s">
        <v>206</v>
      </c>
      <c r="C52">
        <v>1032</v>
      </c>
      <c r="D52">
        <v>3919</v>
      </c>
      <c r="E52">
        <v>4466</v>
      </c>
      <c r="F52">
        <v>5568</v>
      </c>
      <c r="G52">
        <v>6476</v>
      </c>
      <c r="H52">
        <f>SUM(Table16[[#This Row],[2017]:[2021]])</f>
        <v>21461</v>
      </c>
    </row>
    <row r="53" spans="1:8" x14ac:dyDescent="0.2">
      <c r="A53" t="s">
        <v>259</v>
      </c>
      <c r="B53" t="s">
        <v>206</v>
      </c>
      <c r="C53">
        <v>1014</v>
      </c>
      <c r="D53">
        <v>2254</v>
      </c>
      <c r="E53">
        <v>4534</v>
      </c>
      <c r="F53">
        <v>6796</v>
      </c>
      <c r="G53">
        <v>7730</v>
      </c>
      <c r="H53">
        <f>SUM(Table16[[#This Row],[2017]:[2021]])</f>
        <v>22328</v>
      </c>
    </row>
    <row r="54" spans="1:8" x14ac:dyDescent="0.2">
      <c r="A54" t="s">
        <v>207</v>
      </c>
      <c r="B54" t="s">
        <v>206</v>
      </c>
      <c r="C54">
        <v>299</v>
      </c>
      <c r="D54">
        <v>657</v>
      </c>
      <c r="E54">
        <v>6238</v>
      </c>
      <c r="F54">
        <v>8922</v>
      </c>
      <c r="G54">
        <v>9081</v>
      </c>
      <c r="H54">
        <f>SUM(Table16[[#This Row],[2017]:[2021]])</f>
        <v>25197</v>
      </c>
    </row>
    <row r="55" spans="1:8" x14ac:dyDescent="0.2">
      <c r="A55" t="s">
        <v>211</v>
      </c>
      <c r="B55" t="s">
        <v>206</v>
      </c>
      <c r="C55">
        <v>1323</v>
      </c>
      <c r="D55">
        <v>4963</v>
      </c>
      <c r="E55">
        <v>6292</v>
      </c>
      <c r="F55">
        <v>6728</v>
      </c>
      <c r="G55">
        <v>8202</v>
      </c>
      <c r="H55">
        <f>SUM(Table16[[#This Row],[2017]:[2021]])</f>
        <v>27508</v>
      </c>
    </row>
    <row r="56" spans="1:8" x14ac:dyDescent="0.2">
      <c r="A56" t="s">
        <v>215</v>
      </c>
      <c r="B56" t="s">
        <v>206</v>
      </c>
      <c r="C56">
        <v>8466</v>
      </c>
      <c r="D56">
        <v>4079</v>
      </c>
      <c r="E56">
        <v>2797</v>
      </c>
      <c r="F56">
        <v>2245</v>
      </c>
      <c r="G56">
        <v>1696</v>
      </c>
      <c r="H56">
        <f>SUM(Table16[[#This Row],[2017]:[2021]])</f>
        <v>19283</v>
      </c>
    </row>
    <row r="57" spans="1:8" x14ac:dyDescent="0.2">
      <c r="A57" t="s">
        <v>219</v>
      </c>
      <c r="B57" t="s">
        <v>206</v>
      </c>
      <c r="C57">
        <v>870</v>
      </c>
      <c r="D57">
        <v>2428</v>
      </c>
      <c r="E57">
        <v>7386</v>
      </c>
      <c r="F57">
        <v>8835</v>
      </c>
      <c r="G57">
        <v>9766</v>
      </c>
      <c r="H57">
        <f>SUM(Table16[[#This Row],[2017]:[2021]])</f>
        <v>29285</v>
      </c>
    </row>
    <row r="58" spans="1:8" x14ac:dyDescent="0.2">
      <c r="A58" t="s">
        <v>223</v>
      </c>
      <c r="B58" t="s">
        <v>206</v>
      </c>
      <c r="C58">
        <v>1497</v>
      </c>
      <c r="D58">
        <v>1768</v>
      </c>
      <c r="E58">
        <v>2804</v>
      </c>
      <c r="F58">
        <v>5718</v>
      </c>
      <c r="G58">
        <v>9822</v>
      </c>
      <c r="H58">
        <f>SUM(Table16[[#This Row],[2017]:[2021]])</f>
        <v>21609</v>
      </c>
    </row>
    <row r="59" spans="1:8" x14ac:dyDescent="0.2">
      <c r="A59" t="s">
        <v>227</v>
      </c>
      <c r="B59" t="s">
        <v>206</v>
      </c>
      <c r="C59">
        <v>1082</v>
      </c>
      <c r="D59">
        <v>3353</v>
      </c>
      <c r="E59">
        <v>6351</v>
      </c>
      <c r="F59">
        <v>8550</v>
      </c>
      <c r="G59">
        <v>9272</v>
      </c>
      <c r="H59">
        <f>SUM(Table16[[#This Row],[2017]:[2021]])</f>
        <v>28608</v>
      </c>
    </row>
    <row r="60" spans="1:8" x14ac:dyDescent="0.2">
      <c r="A60" t="s">
        <v>231</v>
      </c>
      <c r="B60" t="s">
        <v>206</v>
      </c>
      <c r="C60">
        <v>9791</v>
      </c>
      <c r="D60">
        <v>9610</v>
      </c>
      <c r="E60">
        <v>7534</v>
      </c>
      <c r="F60">
        <v>5080</v>
      </c>
      <c r="G60">
        <v>4936</v>
      </c>
      <c r="H60">
        <f>SUM(Table16[[#This Row],[2017]:[2021]])</f>
        <v>36951</v>
      </c>
    </row>
    <row r="61" spans="1:8" x14ac:dyDescent="0.2">
      <c r="A61" t="s">
        <v>235</v>
      </c>
      <c r="B61" t="s">
        <v>206</v>
      </c>
      <c r="C61">
        <v>1357</v>
      </c>
      <c r="D61">
        <v>4189</v>
      </c>
      <c r="E61">
        <v>5407</v>
      </c>
      <c r="F61">
        <v>6233</v>
      </c>
      <c r="G61">
        <v>9681</v>
      </c>
      <c r="H61">
        <f>SUM(Table16[[#This Row],[2017]:[2021]])</f>
        <v>26867</v>
      </c>
    </row>
    <row r="62" spans="1:8" x14ac:dyDescent="0.2">
      <c r="A62" t="s">
        <v>271</v>
      </c>
      <c r="C62">
        <f>SUM(Table16[2017])</f>
        <v>189976</v>
      </c>
      <c r="D62">
        <f>SUM(Table16[2018])</f>
        <v>242995</v>
      </c>
      <c r="E62">
        <f>SUM(Table16[2019])</f>
        <v>288449</v>
      </c>
      <c r="F62">
        <f>SUM(Table16[2020])</f>
        <v>350234</v>
      </c>
      <c r="G62">
        <f>SUM(Table16[2021])</f>
        <v>409194</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02DF2-0281-6A45-ABA8-BFB07AAEBF38}">
  <dimension ref="A1:G6"/>
  <sheetViews>
    <sheetView workbookViewId="0">
      <selection activeCell="D30" sqref="D30"/>
    </sheetView>
  </sheetViews>
  <sheetFormatPr baseColWidth="10" defaultRowHeight="15" x14ac:dyDescent="0.2"/>
  <cols>
    <col min="1" max="1" width="18" bestFit="1" customWidth="1"/>
    <col min="2" max="6" width="17.33203125" bestFit="1" customWidth="1"/>
    <col min="7" max="7" width="11.5" bestFit="1" customWidth="1"/>
  </cols>
  <sheetData>
    <row r="1" spans="1:7" x14ac:dyDescent="0.2">
      <c r="A1" s="11" t="s">
        <v>264</v>
      </c>
      <c r="B1" t="s">
        <v>276</v>
      </c>
      <c r="C1" t="s">
        <v>277</v>
      </c>
      <c r="D1" t="s">
        <v>278</v>
      </c>
      <c r="E1" t="s">
        <v>275</v>
      </c>
      <c r="F1" t="s">
        <v>279</v>
      </c>
      <c r="G1" t="s">
        <v>274</v>
      </c>
    </row>
    <row r="2" spans="1:7" x14ac:dyDescent="0.2">
      <c r="A2" s="12" t="s">
        <v>84</v>
      </c>
      <c r="B2" s="13">
        <v>46025</v>
      </c>
      <c r="C2" s="13">
        <v>65032</v>
      </c>
      <c r="D2" s="13">
        <v>77731</v>
      </c>
      <c r="E2" s="13">
        <v>89595</v>
      </c>
      <c r="F2" s="13">
        <v>102185</v>
      </c>
      <c r="G2" s="13">
        <v>0</v>
      </c>
    </row>
    <row r="3" spans="1:7" x14ac:dyDescent="0.2">
      <c r="A3" s="12" t="s">
        <v>145</v>
      </c>
      <c r="B3" s="13">
        <v>47259</v>
      </c>
      <c r="C3" s="13">
        <v>67275</v>
      </c>
      <c r="D3" s="13">
        <v>79646</v>
      </c>
      <c r="E3" s="13">
        <v>102065</v>
      </c>
      <c r="F3" s="13">
        <v>112270</v>
      </c>
      <c r="G3" s="13">
        <v>0</v>
      </c>
    </row>
    <row r="4" spans="1:7" x14ac:dyDescent="0.2">
      <c r="A4" s="12" t="s">
        <v>21</v>
      </c>
      <c r="B4" s="13">
        <v>51804</v>
      </c>
      <c r="C4" s="13">
        <v>60121</v>
      </c>
      <c r="D4" s="13">
        <v>60760</v>
      </c>
      <c r="E4" s="13">
        <v>75991</v>
      </c>
      <c r="F4" s="13">
        <v>94147</v>
      </c>
      <c r="G4" s="13">
        <v>0</v>
      </c>
    </row>
    <row r="5" spans="1:7" x14ac:dyDescent="0.2">
      <c r="A5" s="12" t="s">
        <v>206</v>
      </c>
      <c r="B5" s="13">
        <v>44888</v>
      </c>
      <c r="C5" s="13">
        <v>50567</v>
      </c>
      <c r="D5" s="13">
        <v>70312</v>
      </c>
      <c r="E5" s="13">
        <v>82583</v>
      </c>
      <c r="F5" s="13">
        <v>100592</v>
      </c>
      <c r="G5" s="13">
        <v>0</v>
      </c>
    </row>
    <row r="6" spans="1:7" x14ac:dyDescent="0.2">
      <c r="A6" s="12" t="s">
        <v>265</v>
      </c>
      <c r="B6" s="13">
        <v>189976</v>
      </c>
      <c r="C6" s="13">
        <v>242995</v>
      </c>
      <c r="D6" s="13">
        <v>288449</v>
      </c>
      <c r="E6" s="13">
        <v>350234</v>
      </c>
      <c r="F6" s="13">
        <v>409194</v>
      </c>
      <c r="G6" s="1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C0B43-A71B-3149-B565-7C950BBEDA6B}">
  <dimension ref="A1:R61"/>
  <sheetViews>
    <sheetView topLeftCell="A2" zoomScale="70" zoomScaleNormal="70" workbookViewId="0">
      <selection activeCell="H50" sqref="H50"/>
    </sheetView>
  </sheetViews>
  <sheetFormatPr baseColWidth="10" defaultRowHeight="15" x14ac:dyDescent="0.2"/>
  <cols>
    <col min="1" max="1" width="15" customWidth="1"/>
    <col min="2" max="2" width="16.5" customWidth="1"/>
    <col min="3" max="3" width="15.6640625" customWidth="1"/>
    <col min="4" max="4" width="15.1640625" customWidth="1"/>
    <col min="5" max="5" width="14" customWidth="1"/>
    <col min="6" max="8" width="11" customWidth="1"/>
    <col min="9" max="9" width="13.5" customWidth="1"/>
    <col min="11" max="11" width="16.6640625" customWidth="1"/>
    <col min="18" max="18" width="12.1640625" customWidth="1"/>
  </cols>
  <sheetData>
    <row r="1" spans="1:18" x14ac:dyDescent="0.2">
      <c r="A1" s="1" t="s">
        <v>4</v>
      </c>
      <c r="B1" s="1" t="s">
        <v>5</v>
      </c>
      <c r="C1" s="1" t="s">
        <v>6</v>
      </c>
      <c r="D1" s="1" t="s">
        <v>7</v>
      </c>
      <c r="E1" s="1" t="s">
        <v>8</v>
      </c>
      <c r="F1" s="1" t="s">
        <v>9</v>
      </c>
      <c r="G1" s="1" t="s">
        <v>10</v>
      </c>
      <c r="H1" s="1" t="s">
        <v>11</v>
      </c>
      <c r="I1" s="1" t="s">
        <v>12</v>
      </c>
      <c r="J1" s="1" t="s">
        <v>13</v>
      </c>
      <c r="K1" s="1" t="s">
        <v>14</v>
      </c>
      <c r="L1" s="1" t="s">
        <v>15</v>
      </c>
      <c r="M1" s="1" t="s">
        <v>266</v>
      </c>
      <c r="N1" s="1" t="s">
        <v>267</v>
      </c>
      <c r="O1" s="1" t="s">
        <v>268</v>
      </c>
      <c r="P1" s="1" t="s">
        <v>269</v>
      </c>
      <c r="Q1" s="1" t="s">
        <v>270</v>
      </c>
      <c r="R1" s="1" t="s">
        <v>16</v>
      </c>
    </row>
    <row r="2" spans="1:18" x14ac:dyDescent="0.2">
      <c r="A2" t="s">
        <v>80</v>
      </c>
      <c r="B2" t="s">
        <v>81</v>
      </c>
      <c r="C2" t="s">
        <v>82</v>
      </c>
      <c r="D2" t="s">
        <v>83</v>
      </c>
      <c r="E2" t="s">
        <v>84</v>
      </c>
      <c r="F2" t="s">
        <v>22</v>
      </c>
      <c r="G2" t="s">
        <v>22</v>
      </c>
      <c r="H2" t="s">
        <v>27</v>
      </c>
      <c r="I2" t="s">
        <v>27</v>
      </c>
      <c r="J2" t="s">
        <v>27</v>
      </c>
      <c r="K2" t="s">
        <v>27</v>
      </c>
      <c r="L2" t="s">
        <v>27</v>
      </c>
      <c r="M2">
        <v>3501</v>
      </c>
      <c r="N2">
        <v>7079</v>
      </c>
      <c r="O2">
        <v>7438</v>
      </c>
      <c r="P2">
        <v>7443</v>
      </c>
      <c r="Q2">
        <v>9225</v>
      </c>
      <c r="R2" s="4">
        <f>_xlfn.RRI($Q$1-$M$1,M2,Q2)</f>
        <v>0.27407081068210992</v>
      </c>
    </row>
    <row r="3" spans="1:18" x14ac:dyDescent="0.2">
      <c r="A3" t="s">
        <v>117</v>
      </c>
      <c r="B3" t="s">
        <v>118</v>
      </c>
      <c r="C3" t="s">
        <v>119</v>
      </c>
      <c r="D3" t="s">
        <v>120</v>
      </c>
      <c r="E3" t="s">
        <v>84</v>
      </c>
      <c r="F3" t="s">
        <v>22</v>
      </c>
      <c r="G3" t="s">
        <v>22</v>
      </c>
      <c r="H3" t="s">
        <v>27</v>
      </c>
      <c r="I3" t="s">
        <v>22</v>
      </c>
      <c r="J3" t="s">
        <v>22</v>
      </c>
      <c r="K3" t="s">
        <v>22</v>
      </c>
      <c r="L3" t="s">
        <v>27</v>
      </c>
      <c r="M3">
        <v>570</v>
      </c>
      <c r="N3">
        <v>1322</v>
      </c>
      <c r="O3">
        <v>7279</v>
      </c>
      <c r="P3">
        <v>8443</v>
      </c>
      <c r="Q3">
        <v>9571</v>
      </c>
      <c r="R3" s="4">
        <f>_xlfn.RRI($Q$1-$M$1,M3,Q3)</f>
        <v>1.0242801438529217</v>
      </c>
    </row>
    <row r="4" spans="1:18" x14ac:dyDescent="0.2">
      <c r="A4" t="s">
        <v>121</v>
      </c>
      <c r="B4" t="s">
        <v>122</v>
      </c>
      <c r="C4" t="s">
        <v>123</v>
      </c>
      <c r="D4" t="s">
        <v>124</v>
      </c>
      <c r="E4" t="s">
        <v>84</v>
      </c>
      <c r="F4" t="s">
        <v>22</v>
      </c>
      <c r="G4" t="s">
        <v>27</v>
      </c>
      <c r="H4" t="s">
        <v>27</v>
      </c>
      <c r="I4" t="s">
        <v>27</v>
      </c>
      <c r="J4" t="s">
        <v>22</v>
      </c>
      <c r="K4" t="s">
        <v>27</v>
      </c>
      <c r="L4" t="s">
        <v>27</v>
      </c>
      <c r="M4">
        <v>6156</v>
      </c>
      <c r="N4">
        <v>6110</v>
      </c>
      <c r="O4">
        <v>5791</v>
      </c>
      <c r="P4">
        <v>1759</v>
      </c>
      <c r="Q4">
        <v>969</v>
      </c>
      <c r="R4" s="4">
        <f>_xlfn.RRI($Q$1-$M$1,M4,Q4)</f>
        <v>-0.37012221518144006</v>
      </c>
    </row>
    <row r="5" spans="1:18" x14ac:dyDescent="0.2">
      <c r="A5" t="s">
        <v>125</v>
      </c>
      <c r="B5" t="s">
        <v>126</v>
      </c>
      <c r="C5" t="s">
        <v>127</v>
      </c>
      <c r="D5" t="s">
        <v>128</v>
      </c>
      <c r="E5" t="s">
        <v>84</v>
      </c>
      <c r="F5" t="s">
        <v>22</v>
      </c>
      <c r="G5" t="s">
        <v>22</v>
      </c>
      <c r="H5" t="s">
        <v>27</v>
      </c>
      <c r="I5" t="s">
        <v>22</v>
      </c>
      <c r="J5" t="s">
        <v>22</v>
      </c>
      <c r="K5" t="s">
        <v>22</v>
      </c>
      <c r="L5" t="s">
        <v>27</v>
      </c>
      <c r="M5">
        <v>209</v>
      </c>
      <c r="N5">
        <v>621</v>
      </c>
      <c r="O5">
        <v>3098</v>
      </c>
      <c r="P5">
        <v>7118</v>
      </c>
      <c r="Q5">
        <v>8433</v>
      </c>
      <c r="R5" s="4">
        <f>_xlfn.RRI($Q$1-$M$1,M5,Q5)</f>
        <v>1.5203389637502625</v>
      </c>
    </row>
    <row r="6" spans="1:18" x14ac:dyDescent="0.2">
      <c r="A6" t="s">
        <v>129</v>
      </c>
      <c r="B6" t="s">
        <v>130</v>
      </c>
      <c r="C6" t="s">
        <v>131</v>
      </c>
      <c r="D6" t="s">
        <v>132</v>
      </c>
      <c r="E6" t="s">
        <v>84</v>
      </c>
      <c r="F6" t="s">
        <v>22</v>
      </c>
      <c r="G6" t="s">
        <v>22</v>
      </c>
      <c r="H6" t="s">
        <v>27</v>
      </c>
      <c r="I6" t="s">
        <v>27</v>
      </c>
      <c r="J6" t="s">
        <v>27</v>
      </c>
      <c r="K6" t="s">
        <v>27</v>
      </c>
      <c r="L6" t="s">
        <v>27</v>
      </c>
      <c r="M6">
        <v>6309</v>
      </c>
      <c r="N6">
        <v>6227</v>
      </c>
      <c r="O6">
        <v>5123</v>
      </c>
      <c r="P6">
        <v>4968</v>
      </c>
      <c r="Q6">
        <v>3857</v>
      </c>
      <c r="R6" s="4">
        <f>_xlfn.RRI($Q$1-$M$1,M6,Q6)</f>
        <v>-0.11575568185753915</v>
      </c>
    </row>
    <row r="7" spans="1:18" x14ac:dyDescent="0.2">
      <c r="A7" t="s">
        <v>133</v>
      </c>
      <c r="B7" t="s">
        <v>134</v>
      </c>
      <c r="C7" t="s">
        <v>135</v>
      </c>
      <c r="D7" t="s">
        <v>136</v>
      </c>
      <c r="E7" t="s">
        <v>84</v>
      </c>
      <c r="F7" t="s">
        <v>22</v>
      </c>
      <c r="G7" t="s">
        <v>22</v>
      </c>
      <c r="H7" t="s">
        <v>27</v>
      </c>
      <c r="I7" t="s">
        <v>22</v>
      </c>
      <c r="J7" t="s">
        <v>27</v>
      </c>
      <c r="K7" t="s">
        <v>22</v>
      </c>
      <c r="L7" t="s">
        <v>27</v>
      </c>
      <c r="M7">
        <v>712</v>
      </c>
      <c r="N7">
        <v>4182</v>
      </c>
      <c r="O7">
        <v>6087</v>
      </c>
      <c r="P7">
        <v>7494</v>
      </c>
      <c r="Q7">
        <v>8599</v>
      </c>
      <c r="R7" s="4">
        <f>_xlfn.RRI($Q$1-$M$1,M7,Q7)</f>
        <v>0.86419779018759768</v>
      </c>
    </row>
    <row r="8" spans="1:18" x14ac:dyDescent="0.2">
      <c r="A8" t="s">
        <v>137</v>
      </c>
      <c r="B8" t="s">
        <v>138</v>
      </c>
      <c r="C8" t="s">
        <v>139</v>
      </c>
      <c r="D8" t="s">
        <v>140</v>
      </c>
      <c r="E8" t="s">
        <v>84</v>
      </c>
      <c r="F8" t="s">
        <v>22</v>
      </c>
      <c r="G8" t="s">
        <v>22</v>
      </c>
      <c r="H8" t="s">
        <v>27</v>
      </c>
      <c r="I8" t="s">
        <v>27</v>
      </c>
      <c r="J8" t="s">
        <v>27</v>
      </c>
      <c r="K8" t="s">
        <v>27</v>
      </c>
      <c r="L8" t="s">
        <v>27</v>
      </c>
      <c r="M8">
        <v>2390</v>
      </c>
      <c r="N8">
        <v>2415</v>
      </c>
      <c r="O8">
        <v>3461</v>
      </c>
      <c r="P8">
        <v>3850</v>
      </c>
      <c r="Q8">
        <v>4657</v>
      </c>
      <c r="R8" s="4">
        <f>_xlfn.RRI($Q$1-$M$1,M8,Q8)</f>
        <v>0.18148193130433588</v>
      </c>
    </row>
    <row r="9" spans="1:18" x14ac:dyDescent="0.2">
      <c r="A9" t="s">
        <v>85</v>
      </c>
      <c r="B9" t="s">
        <v>86</v>
      </c>
      <c r="C9" t="s">
        <v>87</v>
      </c>
      <c r="D9" t="s">
        <v>88</v>
      </c>
      <c r="E9" t="s">
        <v>84</v>
      </c>
      <c r="F9" t="s">
        <v>22</v>
      </c>
      <c r="G9" t="s">
        <v>22</v>
      </c>
      <c r="H9" t="s">
        <v>27</v>
      </c>
      <c r="I9" t="s">
        <v>27</v>
      </c>
      <c r="J9" t="s">
        <v>27</v>
      </c>
      <c r="K9" t="s">
        <v>27</v>
      </c>
      <c r="L9" t="s">
        <v>27</v>
      </c>
      <c r="M9">
        <v>3916</v>
      </c>
      <c r="N9">
        <v>4218</v>
      </c>
      <c r="O9">
        <v>5072</v>
      </c>
      <c r="P9">
        <v>5201</v>
      </c>
      <c r="Q9">
        <v>7588</v>
      </c>
      <c r="R9" s="4">
        <f>_xlfn.RRI($Q$1-$M$1,M9,Q9)</f>
        <v>0.17983468576187267</v>
      </c>
    </row>
    <row r="10" spans="1:18" x14ac:dyDescent="0.2">
      <c r="A10" t="s">
        <v>89</v>
      </c>
      <c r="B10" t="s">
        <v>90</v>
      </c>
      <c r="C10" t="s">
        <v>91</v>
      </c>
      <c r="D10" t="s">
        <v>92</v>
      </c>
      <c r="E10" t="s">
        <v>84</v>
      </c>
      <c r="F10" t="s">
        <v>22</v>
      </c>
      <c r="G10" t="s">
        <v>22</v>
      </c>
      <c r="H10" t="s">
        <v>27</v>
      </c>
      <c r="I10" t="s">
        <v>22</v>
      </c>
      <c r="J10" t="s">
        <v>27</v>
      </c>
      <c r="K10" t="s">
        <v>22</v>
      </c>
      <c r="L10" t="s">
        <v>27</v>
      </c>
      <c r="M10">
        <v>700</v>
      </c>
      <c r="N10">
        <v>5721</v>
      </c>
      <c r="O10">
        <v>6247</v>
      </c>
      <c r="P10">
        <v>8495</v>
      </c>
      <c r="Q10">
        <v>9236</v>
      </c>
      <c r="R10" s="4">
        <f>_xlfn.RRI($Q$1-$M$1,M10,Q10)</f>
        <v>0.90588403033885334</v>
      </c>
    </row>
    <row r="11" spans="1:18" x14ac:dyDescent="0.2">
      <c r="A11" t="s">
        <v>93</v>
      </c>
      <c r="B11" t="s">
        <v>94</v>
      </c>
      <c r="C11" t="s">
        <v>95</v>
      </c>
      <c r="D11" t="s">
        <v>96</v>
      </c>
      <c r="E11" t="s">
        <v>84</v>
      </c>
      <c r="F11" t="s">
        <v>22</v>
      </c>
      <c r="G11" t="s">
        <v>22</v>
      </c>
      <c r="H11" t="s">
        <v>27</v>
      </c>
      <c r="I11" t="s">
        <v>27</v>
      </c>
      <c r="J11" t="s">
        <v>27</v>
      </c>
      <c r="K11" t="s">
        <v>27</v>
      </c>
      <c r="L11" t="s">
        <v>27</v>
      </c>
      <c r="M11">
        <v>9773</v>
      </c>
      <c r="N11">
        <v>9179</v>
      </c>
      <c r="O11">
        <v>8390</v>
      </c>
      <c r="P11">
        <v>8256</v>
      </c>
      <c r="Q11">
        <v>3815</v>
      </c>
      <c r="R11" s="4">
        <f>_xlfn.RRI($Q$1-$M$1,M11,Q11)</f>
        <v>-0.20956409258224717</v>
      </c>
    </row>
    <row r="12" spans="1:18" x14ac:dyDescent="0.2">
      <c r="A12" t="s">
        <v>97</v>
      </c>
      <c r="B12" t="s">
        <v>98</v>
      </c>
      <c r="C12" t="s">
        <v>99</v>
      </c>
      <c r="D12" t="s">
        <v>100</v>
      </c>
      <c r="E12" t="s">
        <v>84</v>
      </c>
      <c r="F12" t="s">
        <v>22</v>
      </c>
      <c r="G12" t="s">
        <v>22</v>
      </c>
      <c r="H12" t="s">
        <v>27</v>
      </c>
      <c r="I12" t="s">
        <v>22</v>
      </c>
      <c r="J12" t="s">
        <v>27</v>
      </c>
      <c r="K12" t="s">
        <v>22</v>
      </c>
      <c r="L12" t="s">
        <v>27</v>
      </c>
      <c r="M12">
        <v>73</v>
      </c>
      <c r="N12">
        <v>3485</v>
      </c>
      <c r="O12">
        <v>4592</v>
      </c>
      <c r="P12">
        <v>5143</v>
      </c>
      <c r="Q12">
        <v>8100</v>
      </c>
      <c r="R12" s="4">
        <f>_xlfn.RRI($Q$1-$M$1,M12,Q12)</f>
        <v>2.2455667067018901</v>
      </c>
    </row>
    <row r="13" spans="1:18" x14ac:dyDescent="0.2">
      <c r="A13" t="s">
        <v>101</v>
      </c>
      <c r="B13" t="s">
        <v>102</v>
      </c>
      <c r="C13" t="s">
        <v>103</v>
      </c>
      <c r="D13" t="s">
        <v>104</v>
      </c>
      <c r="E13" t="s">
        <v>84</v>
      </c>
      <c r="F13" t="s">
        <v>22</v>
      </c>
      <c r="G13" t="s">
        <v>22</v>
      </c>
      <c r="H13" t="s">
        <v>27</v>
      </c>
      <c r="I13" t="s">
        <v>22</v>
      </c>
      <c r="J13" t="s">
        <v>27</v>
      </c>
      <c r="K13" t="s">
        <v>22</v>
      </c>
      <c r="L13" t="s">
        <v>27</v>
      </c>
      <c r="M13">
        <v>238</v>
      </c>
      <c r="N13">
        <v>1235</v>
      </c>
      <c r="O13">
        <v>1822</v>
      </c>
      <c r="P13">
        <v>7074</v>
      </c>
      <c r="Q13">
        <v>8207</v>
      </c>
      <c r="R13" s="4">
        <f>_xlfn.RRI($Q$1-$M$1,M13,Q13)</f>
        <v>1.4232703532020747</v>
      </c>
    </row>
    <row r="14" spans="1:18" x14ac:dyDescent="0.2">
      <c r="A14" t="s">
        <v>105</v>
      </c>
      <c r="B14" t="s">
        <v>106</v>
      </c>
      <c r="C14" t="s">
        <v>107</v>
      </c>
      <c r="D14" t="s">
        <v>108</v>
      </c>
      <c r="E14" t="s">
        <v>84</v>
      </c>
      <c r="F14" t="s">
        <v>22</v>
      </c>
      <c r="G14" t="s">
        <v>22</v>
      </c>
      <c r="H14" t="s">
        <v>27</v>
      </c>
      <c r="I14" t="s">
        <v>22</v>
      </c>
      <c r="J14" t="s">
        <v>27</v>
      </c>
      <c r="K14" t="s">
        <v>22</v>
      </c>
      <c r="L14" t="s">
        <v>27</v>
      </c>
      <c r="M14">
        <v>1368</v>
      </c>
      <c r="N14">
        <v>3447</v>
      </c>
      <c r="O14">
        <v>4535</v>
      </c>
      <c r="P14">
        <v>5476</v>
      </c>
      <c r="Q14">
        <v>9983</v>
      </c>
      <c r="R14" s="4">
        <f>_xlfn.RRI($Q$1-$M$1,M14,Q14)</f>
        <v>0.64359095818904954</v>
      </c>
    </row>
    <row r="15" spans="1:18" x14ac:dyDescent="0.2">
      <c r="A15" t="s">
        <v>109</v>
      </c>
      <c r="B15" t="s">
        <v>110</v>
      </c>
      <c r="C15" t="s">
        <v>111</v>
      </c>
      <c r="D15" t="s">
        <v>112</v>
      </c>
      <c r="E15" t="s">
        <v>84</v>
      </c>
      <c r="F15" t="s">
        <v>22</v>
      </c>
      <c r="G15" t="s">
        <v>27</v>
      </c>
      <c r="H15" t="s">
        <v>27</v>
      </c>
      <c r="I15" t="s">
        <v>27</v>
      </c>
      <c r="J15" t="s">
        <v>22</v>
      </c>
      <c r="K15" t="s">
        <v>27</v>
      </c>
      <c r="L15" t="s">
        <v>27</v>
      </c>
      <c r="M15">
        <v>8331</v>
      </c>
      <c r="N15">
        <v>7667</v>
      </c>
      <c r="O15">
        <v>5952</v>
      </c>
      <c r="P15">
        <v>1998</v>
      </c>
      <c r="Q15">
        <v>375</v>
      </c>
      <c r="R15" s="4">
        <f>_xlfn.RRI($Q$1-$M$1,M15,Q15)</f>
        <v>-0.53938981874158332</v>
      </c>
    </row>
    <row r="16" spans="1:18" x14ac:dyDescent="0.2">
      <c r="A16" t="s">
        <v>113</v>
      </c>
      <c r="B16" t="s">
        <v>114</v>
      </c>
      <c r="C16" t="s">
        <v>115</v>
      </c>
      <c r="D16" t="s">
        <v>116</v>
      </c>
      <c r="E16" t="s">
        <v>84</v>
      </c>
      <c r="F16" t="s">
        <v>22</v>
      </c>
      <c r="G16" t="s">
        <v>22</v>
      </c>
      <c r="H16" t="s">
        <v>27</v>
      </c>
      <c r="I16" t="s">
        <v>22</v>
      </c>
      <c r="J16" t="s">
        <v>22</v>
      </c>
      <c r="K16" t="s">
        <v>22</v>
      </c>
      <c r="L16" t="s">
        <v>27</v>
      </c>
      <c r="M16">
        <v>1779</v>
      </c>
      <c r="N16">
        <v>2124</v>
      </c>
      <c r="O16">
        <v>2844</v>
      </c>
      <c r="P16">
        <v>6877</v>
      </c>
      <c r="Q16">
        <v>9570</v>
      </c>
      <c r="R16" s="4">
        <f>_xlfn.RRI($Q$1-$M$1,M16,Q16)</f>
        <v>0.52294422157633269</v>
      </c>
    </row>
    <row r="17" spans="1:18" x14ac:dyDescent="0.2">
      <c r="A17" t="s">
        <v>141</v>
      </c>
      <c r="B17" t="s">
        <v>142</v>
      </c>
      <c r="C17" t="s">
        <v>143</v>
      </c>
      <c r="D17" t="s">
        <v>144</v>
      </c>
      <c r="E17" t="s">
        <v>145</v>
      </c>
      <c r="F17" t="s">
        <v>22</v>
      </c>
      <c r="G17" t="s">
        <v>22</v>
      </c>
      <c r="H17" t="s">
        <v>22</v>
      </c>
      <c r="I17" t="s">
        <v>27</v>
      </c>
      <c r="J17" t="s">
        <v>27</v>
      </c>
      <c r="K17" t="s">
        <v>22</v>
      </c>
      <c r="L17" t="s">
        <v>27</v>
      </c>
      <c r="M17">
        <v>2519</v>
      </c>
      <c r="N17">
        <v>3938</v>
      </c>
      <c r="O17">
        <v>5190</v>
      </c>
      <c r="P17">
        <v>8203</v>
      </c>
      <c r="Q17">
        <v>8780</v>
      </c>
      <c r="R17" s="4">
        <f>_xlfn.RRI($Q$1-$M$1,M17,Q17)</f>
        <v>0.36636455401735013</v>
      </c>
    </row>
    <row r="18" spans="1:18" x14ac:dyDescent="0.2">
      <c r="A18" t="s">
        <v>178</v>
      </c>
      <c r="B18" t="s">
        <v>179</v>
      </c>
      <c r="C18" t="s">
        <v>180</v>
      </c>
      <c r="D18" t="s">
        <v>181</v>
      </c>
      <c r="E18" t="s">
        <v>145</v>
      </c>
      <c r="F18" t="s">
        <v>22</v>
      </c>
      <c r="G18" t="s">
        <v>22</v>
      </c>
      <c r="H18" t="s">
        <v>22</v>
      </c>
      <c r="I18" t="s">
        <v>22</v>
      </c>
      <c r="J18" t="s">
        <v>22</v>
      </c>
      <c r="K18" t="s">
        <v>22</v>
      </c>
      <c r="L18" t="s">
        <v>22</v>
      </c>
      <c r="M18">
        <v>376</v>
      </c>
      <c r="N18">
        <v>889</v>
      </c>
      <c r="O18">
        <v>4373</v>
      </c>
      <c r="P18">
        <v>6803</v>
      </c>
      <c r="Q18">
        <v>7578</v>
      </c>
      <c r="R18" s="4">
        <f>_xlfn.RRI($Q$1-$M$1,M18,Q18)</f>
        <v>1.1188084145320056</v>
      </c>
    </row>
    <row r="19" spans="1:18" x14ac:dyDescent="0.2">
      <c r="A19" t="s">
        <v>182</v>
      </c>
      <c r="B19" t="s">
        <v>183</v>
      </c>
      <c r="C19" t="s">
        <v>184</v>
      </c>
      <c r="D19" t="s">
        <v>185</v>
      </c>
      <c r="E19" t="s">
        <v>145</v>
      </c>
      <c r="F19" t="s">
        <v>22</v>
      </c>
      <c r="G19" t="s">
        <v>27</v>
      </c>
      <c r="H19" t="s">
        <v>27</v>
      </c>
      <c r="I19" t="s">
        <v>27</v>
      </c>
      <c r="J19" t="s">
        <v>27</v>
      </c>
      <c r="K19" t="s">
        <v>22</v>
      </c>
      <c r="L19" t="s">
        <v>22</v>
      </c>
      <c r="M19">
        <v>7840</v>
      </c>
      <c r="N19">
        <v>5804</v>
      </c>
      <c r="O19">
        <v>4259</v>
      </c>
      <c r="P19">
        <v>4243</v>
      </c>
      <c r="Q19">
        <v>907</v>
      </c>
      <c r="R19" s="4">
        <f>_xlfn.RRI($Q$1-$M$1,M19,Q19)</f>
        <v>-0.41679289513417705</v>
      </c>
    </row>
    <row r="20" spans="1:18" x14ac:dyDescent="0.2">
      <c r="A20" t="s">
        <v>186</v>
      </c>
      <c r="B20" t="s">
        <v>187</v>
      </c>
      <c r="C20" t="s">
        <v>188</v>
      </c>
      <c r="D20" t="s">
        <v>189</v>
      </c>
      <c r="E20" t="s">
        <v>145</v>
      </c>
      <c r="F20" t="s">
        <v>22</v>
      </c>
      <c r="G20" t="s">
        <v>22</v>
      </c>
      <c r="H20" t="s">
        <v>22</v>
      </c>
      <c r="I20" t="s">
        <v>22</v>
      </c>
      <c r="J20" t="s">
        <v>22</v>
      </c>
      <c r="K20" t="s">
        <v>22</v>
      </c>
      <c r="L20" t="s">
        <v>22</v>
      </c>
      <c r="M20">
        <v>1038</v>
      </c>
      <c r="N20">
        <v>3615</v>
      </c>
      <c r="O20">
        <v>3712</v>
      </c>
      <c r="P20">
        <v>5819</v>
      </c>
      <c r="Q20">
        <v>9589</v>
      </c>
      <c r="R20" s="4">
        <f>_xlfn.RRI($Q$1-$M$1,M20,Q20)</f>
        <v>0.74338775485751718</v>
      </c>
    </row>
    <row r="21" spans="1:18" x14ac:dyDescent="0.2">
      <c r="A21" t="s">
        <v>190</v>
      </c>
      <c r="B21" t="s">
        <v>191</v>
      </c>
      <c r="C21" t="s">
        <v>192</v>
      </c>
      <c r="D21" t="s">
        <v>193</v>
      </c>
      <c r="E21" t="s">
        <v>145</v>
      </c>
      <c r="F21" t="s">
        <v>22</v>
      </c>
      <c r="G21" t="s">
        <v>22</v>
      </c>
      <c r="H21" t="s">
        <v>27</v>
      </c>
      <c r="I21" t="s">
        <v>27</v>
      </c>
      <c r="J21" t="s">
        <v>27</v>
      </c>
      <c r="K21" t="s">
        <v>27</v>
      </c>
      <c r="L21" t="s">
        <v>27</v>
      </c>
      <c r="M21">
        <v>8891</v>
      </c>
      <c r="N21">
        <v>5952</v>
      </c>
      <c r="O21">
        <v>5914</v>
      </c>
      <c r="P21">
        <v>5405</v>
      </c>
      <c r="Q21">
        <v>4031</v>
      </c>
      <c r="R21" s="4">
        <f>_xlfn.RRI($Q$1-$M$1,M21,Q21)</f>
        <v>-0.17943016656995925</v>
      </c>
    </row>
    <row r="22" spans="1:18" x14ac:dyDescent="0.2">
      <c r="A22" t="s">
        <v>194</v>
      </c>
      <c r="B22" t="s">
        <v>195</v>
      </c>
      <c r="C22" t="s">
        <v>196</v>
      </c>
      <c r="D22" t="s">
        <v>197</v>
      </c>
      <c r="E22" t="s">
        <v>145</v>
      </c>
      <c r="F22" t="s">
        <v>22</v>
      </c>
      <c r="G22" t="s">
        <v>22</v>
      </c>
      <c r="H22" t="s">
        <v>22</v>
      </c>
      <c r="I22" t="s">
        <v>22</v>
      </c>
      <c r="J22" t="s">
        <v>27</v>
      </c>
      <c r="K22" t="s">
        <v>27</v>
      </c>
      <c r="L22" t="s">
        <v>27</v>
      </c>
      <c r="M22">
        <v>1290</v>
      </c>
      <c r="N22">
        <v>4033</v>
      </c>
      <c r="O22">
        <v>6956</v>
      </c>
      <c r="P22">
        <v>7929</v>
      </c>
      <c r="Q22">
        <v>8834</v>
      </c>
      <c r="R22" s="4">
        <f>_xlfn.RRI($Q$1-$M$1,M22,Q22)</f>
        <v>0.61767741115573149</v>
      </c>
    </row>
    <row r="23" spans="1:18" x14ac:dyDescent="0.2">
      <c r="A23" t="s">
        <v>198</v>
      </c>
      <c r="B23" t="s">
        <v>199</v>
      </c>
      <c r="C23" t="s">
        <v>200</v>
      </c>
      <c r="D23" t="s">
        <v>201</v>
      </c>
      <c r="E23" t="s">
        <v>145</v>
      </c>
      <c r="F23" t="s">
        <v>22</v>
      </c>
      <c r="G23" t="s">
        <v>22</v>
      </c>
      <c r="H23" t="s">
        <v>22</v>
      </c>
      <c r="I23" t="s">
        <v>22</v>
      </c>
      <c r="J23" t="s">
        <v>22</v>
      </c>
      <c r="K23" t="s">
        <v>27</v>
      </c>
      <c r="L23" t="s">
        <v>27</v>
      </c>
      <c r="M23">
        <v>431</v>
      </c>
      <c r="N23">
        <v>6231</v>
      </c>
      <c r="O23">
        <v>7478</v>
      </c>
      <c r="P23">
        <v>8039</v>
      </c>
      <c r="Q23">
        <v>8271</v>
      </c>
      <c r="R23" s="4">
        <f>_xlfn.RRI($Q$1-$M$1,M23,Q23)</f>
        <v>1.0930046233022455</v>
      </c>
    </row>
    <row r="24" spans="1:18" x14ac:dyDescent="0.2">
      <c r="A24" t="s">
        <v>146</v>
      </c>
      <c r="B24" t="s">
        <v>147</v>
      </c>
      <c r="C24" t="s">
        <v>148</v>
      </c>
      <c r="D24" t="s">
        <v>149</v>
      </c>
      <c r="E24" t="s">
        <v>145</v>
      </c>
      <c r="F24" t="s">
        <v>22</v>
      </c>
      <c r="G24" t="s">
        <v>22</v>
      </c>
      <c r="H24" t="s">
        <v>22</v>
      </c>
      <c r="I24" t="s">
        <v>22</v>
      </c>
      <c r="J24" t="s">
        <v>22</v>
      </c>
      <c r="K24" t="s">
        <v>22</v>
      </c>
      <c r="L24" t="s">
        <v>27</v>
      </c>
      <c r="M24">
        <v>138</v>
      </c>
      <c r="N24">
        <v>286</v>
      </c>
      <c r="O24">
        <v>6750</v>
      </c>
      <c r="P24">
        <v>8254</v>
      </c>
      <c r="Q24">
        <v>8656</v>
      </c>
      <c r="R24" s="4">
        <f>_xlfn.RRI($Q$1-$M$1,M24,Q24)</f>
        <v>1.8142296888697582</v>
      </c>
    </row>
    <row r="25" spans="1:18" x14ac:dyDescent="0.2">
      <c r="A25" t="s">
        <v>150</v>
      </c>
      <c r="B25" t="s">
        <v>151</v>
      </c>
      <c r="C25" t="s">
        <v>152</v>
      </c>
      <c r="D25" t="s">
        <v>153</v>
      </c>
      <c r="E25" t="s">
        <v>145</v>
      </c>
      <c r="F25" t="s">
        <v>22</v>
      </c>
      <c r="G25" t="s">
        <v>22</v>
      </c>
      <c r="H25" t="s">
        <v>22</v>
      </c>
      <c r="I25" t="s">
        <v>27</v>
      </c>
      <c r="J25" t="s">
        <v>27</v>
      </c>
      <c r="K25" t="s">
        <v>22</v>
      </c>
      <c r="L25" t="s">
        <v>22</v>
      </c>
      <c r="M25">
        <v>8873</v>
      </c>
      <c r="N25">
        <v>8484</v>
      </c>
      <c r="O25">
        <v>7883</v>
      </c>
      <c r="P25">
        <v>7499</v>
      </c>
      <c r="Q25">
        <v>6592</v>
      </c>
      <c r="R25" s="4">
        <f>_xlfn.RRI($Q$1-$M$1,M25,Q25)</f>
        <v>-7.1596691853915484E-2</v>
      </c>
    </row>
    <row r="26" spans="1:18" x14ac:dyDescent="0.2">
      <c r="A26" t="s">
        <v>154</v>
      </c>
      <c r="B26" t="s">
        <v>155</v>
      </c>
      <c r="C26" t="s">
        <v>156</v>
      </c>
      <c r="D26" t="s">
        <v>157</v>
      </c>
      <c r="E26" t="s">
        <v>145</v>
      </c>
      <c r="F26" t="s">
        <v>22</v>
      </c>
      <c r="G26" t="s">
        <v>22</v>
      </c>
      <c r="H26" t="s">
        <v>22</v>
      </c>
      <c r="I26" t="s">
        <v>27</v>
      </c>
      <c r="J26" t="s">
        <v>27</v>
      </c>
      <c r="K26" t="s">
        <v>22</v>
      </c>
      <c r="L26" t="s">
        <v>22</v>
      </c>
      <c r="M26">
        <v>3297</v>
      </c>
      <c r="N26">
        <v>4866</v>
      </c>
      <c r="O26">
        <v>4928</v>
      </c>
      <c r="P26">
        <v>8451</v>
      </c>
      <c r="Q26">
        <v>9585</v>
      </c>
      <c r="R26" s="4">
        <f>_xlfn.RRI($Q$1-$M$1,M26,Q26)</f>
        <v>0.30577482876902251</v>
      </c>
    </row>
    <row r="27" spans="1:18" x14ac:dyDescent="0.2">
      <c r="A27" t="s">
        <v>158</v>
      </c>
      <c r="B27" t="s">
        <v>159</v>
      </c>
      <c r="C27" t="s">
        <v>160</v>
      </c>
      <c r="D27" t="s">
        <v>161</v>
      </c>
      <c r="E27" t="s">
        <v>145</v>
      </c>
      <c r="F27" t="s">
        <v>22</v>
      </c>
      <c r="G27" t="s">
        <v>22</v>
      </c>
      <c r="H27" t="s">
        <v>22</v>
      </c>
      <c r="I27" t="s">
        <v>22</v>
      </c>
      <c r="J27" t="s">
        <v>22</v>
      </c>
      <c r="K27" t="s">
        <v>22</v>
      </c>
      <c r="L27" t="s">
        <v>22</v>
      </c>
      <c r="M27">
        <v>1092</v>
      </c>
      <c r="N27">
        <v>3140</v>
      </c>
      <c r="O27">
        <v>4123</v>
      </c>
      <c r="P27">
        <v>4366</v>
      </c>
      <c r="Q27">
        <v>9482</v>
      </c>
      <c r="R27" s="4">
        <f>_xlfn.RRI($Q$1-$M$1,M27,Q27)</f>
        <v>0.71660086943635504</v>
      </c>
    </row>
    <row r="28" spans="1:18" x14ac:dyDescent="0.2">
      <c r="A28" t="s">
        <v>162</v>
      </c>
      <c r="B28" t="s">
        <v>163</v>
      </c>
      <c r="C28" t="s">
        <v>164</v>
      </c>
      <c r="D28" t="s">
        <v>165</v>
      </c>
      <c r="E28" t="s">
        <v>145</v>
      </c>
      <c r="F28" t="s">
        <v>22</v>
      </c>
      <c r="G28" t="s">
        <v>22</v>
      </c>
      <c r="H28" t="s">
        <v>22</v>
      </c>
      <c r="I28" t="s">
        <v>27</v>
      </c>
      <c r="J28" t="s">
        <v>27</v>
      </c>
      <c r="K28" t="s">
        <v>22</v>
      </c>
      <c r="L28" t="s">
        <v>22</v>
      </c>
      <c r="M28">
        <v>2541</v>
      </c>
      <c r="N28">
        <v>3794</v>
      </c>
      <c r="O28">
        <v>3984</v>
      </c>
      <c r="P28">
        <v>8803</v>
      </c>
      <c r="Q28">
        <v>9338</v>
      </c>
      <c r="R28" s="4">
        <f>_xlfn.RRI($Q$1-$M$1,M28,Q28)</f>
        <v>0.38456165928272146</v>
      </c>
    </row>
    <row r="29" spans="1:18" x14ac:dyDescent="0.2">
      <c r="A29" t="s">
        <v>166</v>
      </c>
      <c r="B29" t="s">
        <v>167</v>
      </c>
      <c r="C29" t="s">
        <v>168</v>
      </c>
      <c r="D29" t="s">
        <v>169</v>
      </c>
      <c r="E29" t="s">
        <v>145</v>
      </c>
      <c r="F29" t="s">
        <v>22</v>
      </c>
      <c r="G29" t="s">
        <v>22</v>
      </c>
      <c r="H29" t="s">
        <v>22</v>
      </c>
      <c r="I29" t="s">
        <v>22</v>
      </c>
      <c r="J29" t="s">
        <v>22</v>
      </c>
      <c r="K29" t="s">
        <v>22</v>
      </c>
      <c r="L29" t="s">
        <v>22</v>
      </c>
      <c r="M29">
        <v>742</v>
      </c>
      <c r="N29">
        <v>3751</v>
      </c>
      <c r="O29">
        <v>4423</v>
      </c>
      <c r="P29">
        <v>8733</v>
      </c>
      <c r="Q29">
        <v>9909</v>
      </c>
      <c r="R29" s="4">
        <f>_xlfn.RRI($Q$1-$M$1,M29,Q29)</f>
        <v>0.91164163510334228</v>
      </c>
    </row>
    <row r="30" spans="1:18" x14ac:dyDescent="0.2">
      <c r="A30" t="s">
        <v>170</v>
      </c>
      <c r="B30" t="s">
        <v>171</v>
      </c>
      <c r="C30" t="s">
        <v>172</v>
      </c>
      <c r="D30" t="s">
        <v>173</v>
      </c>
      <c r="E30" t="s">
        <v>145</v>
      </c>
      <c r="F30" t="s">
        <v>22</v>
      </c>
      <c r="G30" t="s">
        <v>27</v>
      </c>
      <c r="H30" t="s">
        <v>27</v>
      </c>
      <c r="I30" t="s">
        <v>27</v>
      </c>
      <c r="J30" t="s">
        <v>27</v>
      </c>
      <c r="K30" t="s">
        <v>22</v>
      </c>
      <c r="L30" t="s">
        <v>22</v>
      </c>
      <c r="M30">
        <v>7703</v>
      </c>
      <c r="N30">
        <v>6957</v>
      </c>
      <c r="O30">
        <v>3898</v>
      </c>
      <c r="P30">
        <v>1857</v>
      </c>
      <c r="Q30">
        <v>1512</v>
      </c>
      <c r="R30" s="4">
        <f>_xlfn.RRI($Q$1-$M$1,M30,Q30)</f>
        <v>-0.33438519484677687</v>
      </c>
    </row>
    <row r="31" spans="1:18" x14ac:dyDescent="0.2">
      <c r="A31" t="s">
        <v>174</v>
      </c>
      <c r="B31" t="s">
        <v>175</v>
      </c>
      <c r="C31" t="s">
        <v>176</v>
      </c>
      <c r="D31" t="s">
        <v>177</v>
      </c>
      <c r="E31" t="s">
        <v>145</v>
      </c>
      <c r="F31" t="s">
        <v>22</v>
      </c>
      <c r="G31" t="s">
        <v>22</v>
      </c>
      <c r="H31" t="s">
        <v>22</v>
      </c>
      <c r="I31" t="s">
        <v>22</v>
      </c>
      <c r="J31" t="s">
        <v>22</v>
      </c>
      <c r="K31" t="s">
        <v>22</v>
      </c>
      <c r="L31" t="s">
        <v>22</v>
      </c>
      <c r="M31">
        <v>488</v>
      </c>
      <c r="N31">
        <v>5535</v>
      </c>
      <c r="O31">
        <v>5775</v>
      </c>
      <c r="P31">
        <v>7661</v>
      </c>
      <c r="Q31">
        <v>9206</v>
      </c>
      <c r="R31" s="4">
        <f>_xlfn.RRI($Q$1-$M$1,M31,Q31)</f>
        <v>1.084072328017021</v>
      </c>
    </row>
    <row r="32" spans="1:18" x14ac:dyDescent="0.2">
      <c r="A32" t="s">
        <v>17</v>
      </c>
      <c r="B32" t="s">
        <v>18</v>
      </c>
      <c r="C32" t="s">
        <v>19</v>
      </c>
      <c r="D32" t="s">
        <v>20</v>
      </c>
      <c r="E32" t="s">
        <v>21</v>
      </c>
      <c r="F32" t="s">
        <v>22</v>
      </c>
      <c r="G32" t="s">
        <v>22</v>
      </c>
      <c r="H32" t="s">
        <v>22</v>
      </c>
      <c r="I32" t="s">
        <v>22</v>
      </c>
      <c r="J32" t="s">
        <v>22</v>
      </c>
      <c r="K32" t="s">
        <v>22</v>
      </c>
      <c r="L32" t="s">
        <v>22</v>
      </c>
      <c r="M32">
        <v>1982</v>
      </c>
      <c r="N32">
        <v>5388</v>
      </c>
      <c r="O32">
        <v>7063</v>
      </c>
      <c r="P32">
        <v>7208</v>
      </c>
      <c r="Q32">
        <v>9093</v>
      </c>
      <c r="R32" s="4">
        <f>_xlfn.RRI($Q$1-$M$1,M32,Q32)</f>
        <v>0.46352749292411066</v>
      </c>
    </row>
    <row r="33" spans="1:18" x14ac:dyDescent="0.2">
      <c r="A33" t="s">
        <v>56</v>
      </c>
      <c r="B33" t="s">
        <v>57</v>
      </c>
      <c r="C33" t="s">
        <v>58</v>
      </c>
      <c r="D33" t="s">
        <v>59</v>
      </c>
      <c r="E33" t="s">
        <v>21</v>
      </c>
      <c r="F33" t="s">
        <v>22</v>
      </c>
      <c r="G33" t="s">
        <v>22</v>
      </c>
      <c r="H33" t="s">
        <v>27</v>
      </c>
      <c r="I33" t="s">
        <v>22</v>
      </c>
      <c r="J33" t="s">
        <v>27</v>
      </c>
      <c r="K33" t="s">
        <v>22</v>
      </c>
      <c r="L33" t="s">
        <v>27</v>
      </c>
      <c r="M33">
        <v>1530</v>
      </c>
      <c r="N33">
        <v>1620</v>
      </c>
      <c r="O33">
        <v>2027</v>
      </c>
      <c r="P33">
        <v>4881</v>
      </c>
      <c r="Q33">
        <v>6002</v>
      </c>
      <c r="R33" s="4">
        <f>_xlfn.RRI($Q$1-$M$1,M33,Q33)</f>
        <v>0.40734683274409145</v>
      </c>
    </row>
    <row r="34" spans="1:18" x14ac:dyDescent="0.2">
      <c r="A34" t="s">
        <v>60</v>
      </c>
      <c r="B34" t="s">
        <v>61</v>
      </c>
      <c r="C34" t="s">
        <v>62</v>
      </c>
      <c r="D34" t="s">
        <v>63</v>
      </c>
      <c r="E34" t="s">
        <v>21</v>
      </c>
      <c r="F34" t="s">
        <v>22</v>
      </c>
      <c r="G34" t="s">
        <v>27</v>
      </c>
      <c r="H34" t="s">
        <v>27</v>
      </c>
      <c r="I34" t="s">
        <v>27</v>
      </c>
      <c r="J34" t="s">
        <v>27</v>
      </c>
      <c r="K34" t="s">
        <v>27</v>
      </c>
      <c r="L34" t="s">
        <v>27</v>
      </c>
      <c r="M34">
        <v>7555</v>
      </c>
      <c r="N34">
        <v>6551</v>
      </c>
      <c r="O34">
        <v>5188</v>
      </c>
      <c r="P34">
        <v>3436</v>
      </c>
      <c r="Q34">
        <v>2359</v>
      </c>
      <c r="R34" s="4">
        <f>_xlfn.RRI($Q$1-$M$1,M34,Q34)</f>
        <v>-0.25247905109930902</v>
      </c>
    </row>
    <row r="35" spans="1:18" x14ac:dyDescent="0.2">
      <c r="A35" t="s">
        <v>64</v>
      </c>
      <c r="B35" t="s">
        <v>65</v>
      </c>
      <c r="C35" t="s">
        <v>66</v>
      </c>
      <c r="D35" t="s">
        <v>67</v>
      </c>
      <c r="E35" t="s">
        <v>21</v>
      </c>
      <c r="F35" t="s">
        <v>22</v>
      </c>
      <c r="G35" t="s">
        <v>27</v>
      </c>
      <c r="H35" t="s">
        <v>27</v>
      </c>
      <c r="I35" t="s">
        <v>27</v>
      </c>
      <c r="J35" t="s">
        <v>27</v>
      </c>
      <c r="K35" t="s">
        <v>27</v>
      </c>
      <c r="L35" t="s">
        <v>27</v>
      </c>
      <c r="M35">
        <v>1532</v>
      </c>
      <c r="N35">
        <v>2678</v>
      </c>
      <c r="O35">
        <v>4068</v>
      </c>
      <c r="P35">
        <v>4278</v>
      </c>
      <c r="Q35">
        <v>5382</v>
      </c>
      <c r="R35" s="4">
        <f>_xlfn.RRI($Q$1-$M$1,M35,Q35)</f>
        <v>0.3690560602470212</v>
      </c>
    </row>
    <row r="36" spans="1:18" x14ac:dyDescent="0.2">
      <c r="A36" t="s">
        <v>68</v>
      </c>
      <c r="B36" t="s">
        <v>69</v>
      </c>
      <c r="C36" t="s">
        <v>70</v>
      </c>
      <c r="D36" t="s">
        <v>71</v>
      </c>
      <c r="E36" t="s">
        <v>21</v>
      </c>
      <c r="F36" t="s">
        <v>22</v>
      </c>
      <c r="G36" t="s">
        <v>27</v>
      </c>
      <c r="H36" t="s">
        <v>22</v>
      </c>
      <c r="I36" t="s">
        <v>22</v>
      </c>
      <c r="J36" t="s">
        <v>22</v>
      </c>
      <c r="K36" t="s">
        <v>22</v>
      </c>
      <c r="L36" t="s">
        <v>22</v>
      </c>
      <c r="M36">
        <v>24</v>
      </c>
      <c r="N36">
        <v>1797</v>
      </c>
      <c r="O36">
        <v>3548</v>
      </c>
      <c r="P36">
        <v>3668</v>
      </c>
      <c r="Q36">
        <v>8592</v>
      </c>
      <c r="R36" s="4">
        <f>_xlfn.RRI($Q$1-$M$1,M36,Q36)</f>
        <v>3.3498147004699526</v>
      </c>
    </row>
    <row r="37" spans="1:18" x14ac:dyDescent="0.2">
      <c r="A37" t="s">
        <v>72</v>
      </c>
      <c r="B37" t="s">
        <v>73</v>
      </c>
      <c r="C37" t="s">
        <v>74</v>
      </c>
      <c r="D37" t="s">
        <v>75</v>
      </c>
      <c r="E37" t="s">
        <v>21</v>
      </c>
      <c r="F37" t="s">
        <v>22</v>
      </c>
      <c r="G37" t="s">
        <v>22</v>
      </c>
      <c r="H37" t="s">
        <v>22</v>
      </c>
      <c r="I37" t="s">
        <v>22</v>
      </c>
      <c r="J37" t="s">
        <v>22</v>
      </c>
      <c r="K37" t="s">
        <v>22</v>
      </c>
      <c r="L37" t="s">
        <v>22</v>
      </c>
      <c r="M37">
        <v>861</v>
      </c>
      <c r="N37">
        <v>1314</v>
      </c>
      <c r="O37">
        <v>1810</v>
      </c>
      <c r="P37">
        <v>6510</v>
      </c>
      <c r="Q37">
        <v>9271</v>
      </c>
      <c r="R37" s="4">
        <f>_xlfn.RRI($Q$1-$M$1,M37,Q37)</f>
        <v>0.81146879617010592</v>
      </c>
    </row>
    <row r="38" spans="1:18" x14ac:dyDescent="0.2">
      <c r="A38" t="s">
        <v>76</v>
      </c>
      <c r="B38" t="s">
        <v>77</v>
      </c>
      <c r="C38" t="s">
        <v>78</v>
      </c>
      <c r="D38" t="s">
        <v>79</v>
      </c>
      <c r="E38" t="s">
        <v>21</v>
      </c>
      <c r="F38" t="s">
        <v>22</v>
      </c>
      <c r="G38" t="s">
        <v>22</v>
      </c>
      <c r="H38" t="s">
        <v>27</v>
      </c>
      <c r="I38" t="s">
        <v>27</v>
      </c>
      <c r="J38" t="s">
        <v>27</v>
      </c>
      <c r="K38" t="s">
        <v>27</v>
      </c>
      <c r="L38" t="s">
        <v>27</v>
      </c>
      <c r="M38">
        <v>9058</v>
      </c>
      <c r="N38">
        <v>4839</v>
      </c>
      <c r="O38">
        <v>4776</v>
      </c>
      <c r="P38">
        <v>4024</v>
      </c>
      <c r="Q38">
        <v>369</v>
      </c>
      <c r="R38" s="4">
        <f>_xlfn.RRI($Q$1-$M$1,M38,Q38)</f>
        <v>-0.55073921414194782</v>
      </c>
    </row>
    <row r="39" spans="1:18" x14ac:dyDescent="0.2">
      <c r="A39" t="s">
        <v>23</v>
      </c>
      <c r="B39" t="s">
        <v>24</v>
      </c>
      <c r="C39" t="s">
        <v>25</v>
      </c>
      <c r="D39" t="s">
        <v>26</v>
      </c>
      <c r="E39" t="s">
        <v>21</v>
      </c>
      <c r="F39" t="s">
        <v>22</v>
      </c>
      <c r="G39" t="s">
        <v>22</v>
      </c>
      <c r="H39" t="s">
        <v>22</v>
      </c>
      <c r="I39" t="s">
        <v>27</v>
      </c>
      <c r="J39" t="s">
        <v>22</v>
      </c>
      <c r="K39" t="s">
        <v>22</v>
      </c>
      <c r="L39" t="s">
        <v>22</v>
      </c>
      <c r="M39">
        <v>2786</v>
      </c>
      <c r="N39">
        <v>3804</v>
      </c>
      <c r="O39">
        <v>4121</v>
      </c>
      <c r="P39">
        <v>6210</v>
      </c>
      <c r="Q39">
        <v>6909</v>
      </c>
      <c r="R39" s="4">
        <f>_xlfn.RRI($Q$1-$M$1,M39,Q39)</f>
        <v>0.25489826874508914</v>
      </c>
    </row>
    <row r="40" spans="1:18" x14ac:dyDescent="0.2">
      <c r="A40" t="s">
        <v>28</v>
      </c>
      <c r="B40" t="s">
        <v>29</v>
      </c>
      <c r="C40" t="s">
        <v>30</v>
      </c>
      <c r="D40" t="s">
        <v>31</v>
      </c>
      <c r="E40" t="s">
        <v>21</v>
      </c>
      <c r="F40" t="s">
        <v>22</v>
      </c>
      <c r="G40" t="s">
        <v>22</v>
      </c>
      <c r="H40" t="s">
        <v>22</v>
      </c>
      <c r="I40" t="s">
        <v>22</v>
      </c>
      <c r="J40" t="s">
        <v>22</v>
      </c>
      <c r="K40" t="s">
        <v>22</v>
      </c>
      <c r="L40" t="s">
        <v>22</v>
      </c>
      <c r="M40">
        <v>1209</v>
      </c>
      <c r="N40">
        <v>1534</v>
      </c>
      <c r="O40">
        <v>1634</v>
      </c>
      <c r="P40">
        <v>4302</v>
      </c>
      <c r="Q40">
        <v>9768</v>
      </c>
      <c r="R40" s="4">
        <f>_xlfn.RRI($Q$1-$M$1,M40,Q40)</f>
        <v>0.68595057009486848</v>
      </c>
    </row>
    <row r="41" spans="1:18" x14ac:dyDescent="0.2">
      <c r="A41" t="s">
        <v>32</v>
      </c>
      <c r="B41" t="s">
        <v>33</v>
      </c>
      <c r="C41" t="s">
        <v>34</v>
      </c>
      <c r="D41" t="s">
        <v>35</v>
      </c>
      <c r="E41" t="s">
        <v>21</v>
      </c>
      <c r="F41" t="s">
        <v>22</v>
      </c>
      <c r="G41" t="s">
        <v>22</v>
      </c>
      <c r="H41" t="s">
        <v>22</v>
      </c>
      <c r="I41" t="s">
        <v>22</v>
      </c>
      <c r="J41" t="s">
        <v>22</v>
      </c>
      <c r="K41" t="s">
        <v>22</v>
      </c>
      <c r="L41" t="s">
        <v>22</v>
      </c>
      <c r="M41">
        <v>906</v>
      </c>
      <c r="N41">
        <v>1251</v>
      </c>
      <c r="O41">
        <v>2897</v>
      </c>
      <c r="P41">
        <v>4499</v>
      </c>
      <c r="Q41">
        <v>9428</v>
      </c>
      <c r="R41" s="4">
        <f>_xlfn.RRI($Q$1-$M$1,M41,Q41)</f>
        <v>0.79606828454142997</v>
      </c>
    </row>
    <row r="42" spans="1:18" x14ac:dyDescent="0.2">
      <c r="A42" t="s">
        <v>36</v>
      </c>
      <c r="B42" t="s">
        <v>37</v>
      </c>
      <c r="C42" t="s">
        <v>38</v>
      </c>
      <c r="D42" t="s">
        <v>39</v>
      </c>
      <c r="E42" t="s">
        <v>21</v>
      </c>
      <c r="F42" t="s">
        <v>22</v>
      </c>
      <c r="G42" t="s">
        <v>22</v>
      </c>
      <c r="H42" t="s">
        <v>27</v>
      </c>
      <c r="I42" t="s">
        <v>22</v>
      </c>
      <c r="J42" t="s">
        <v>22</v>
      </c>
      <c r="K42" t="s">
        <v>22</v>
      </c>
      <c r="L42" t="s">
        <v>22</v>
      </c>
      <c r="M42">
        <v>1421</v>
      </c>
      <c r="N42">
        <v>1893</v>
      </c>
      <c r="O42">
        <v>2722</v>
      </c>
      <c r="P42">
        <v>4410</v>
      </c>
      <c r="Q42">
        <v>5873</v>
      </c>
      <c r="R42" s="4">
        <f>_xlfn.RRI($Q$1-$M$1,M42,Q42)</f>
        <v>0.42582583880267388</v>
      </c>
    </row>
    <row r="43" spans="1:18" x14ac:dyDescent="0.2">
      <c r="A43" t="s">
        <v>40</v>
      </c>
      <c r="B43" t="s">
        <v>41</v>
      </c>
      <c r="C43" t="s">
        <v>42</v>
      </c>
      <c r="D43" t="s">
        <v>43</v>
      </c>
      <c r="E43" t="s">
        <v>21</v>
      </c>
      <c r="F43" t="s">
        <v>22</v>
      </c>
      <c r="G43" t="s">
        <v>22</v>
      </c>
      <c r="H43" t="s">
        <v>22</v>
      </c>
      <c r="I43" t="s">
        <v>27</v>
      </c>
      <c r="J43" t="s">
        <v>22</v>
      </c>
      <c r="K43" t="s">
        <v>22</v>
      </c>
      <c r="L43" t="s">
        <v>27</v>
      </c>
      <c r="M43">
        <v>2341</v>
      </c>
      <c r="N43">
        <v>6105</v>
      </c>
      <c r="O43">
        <v>7777</v>
      </c>
      <c r="P43">
        <v>7891</v>
      </c>
      <c r="Q43">
        <v>8758</v>
      </c>
      <c r="R43" s="4">
        <f>_xlfn.RRI($Q$1-$M$1,M43,Q43)</f>
        <v>0.390755806385503</v>
      </c>
    </row>
    <row r="44" spans="1:18" x14ac:dyDescent="0.2">
      <c r="A44" t="s">
        <v>44</v>
      </c>
      <c r="B44" t="s">
        <v>45</v>
      </c>
      <c r="C44" t="s">
        <v>46</v>
      </c>
      <c r="D44" t="s">
        <v>47</v>
      </c>
      <c r="E44" t="s">
        <v>21</v>
      </c>
      <c r="F44" t="s">
        <v>22</v>
      </c>
      <c r="G44" t="s">
        <v>27</v>
      </c>
      <c r="H44" t="s">
        <v>27</v>
      </c>
      <c r="I44" t="s">
        <v>27</v>
      </c>
      <c r="J44" t="s">
        <v>27</v>
      </c>
      <c r="K44" t="s">
        <v>22</v>
      </c>
      <c r="L44" t="s">
        <v>27</v>
      </c>
      <c r="M44">
        <v>9252</v>
      </c>
      <c r="N44">
        <v>8499</v>
      </c>
      <c r="O44">
        <v>991</v>
      </c>
      <c r="P44">
        <v>448</v>
      </c>
      <c r="Q44">
        <v>211</v>
      </c>
      <c r="R44" s="4">
        <f>_xlfn.RRI($Q$1-$M$1,M44,Q44)</f>
        <v>-0.61139202601329412</v>
      </c>
    </row>
    <row r="45" spans="1:18" x14ac:dyDescent="0.2">
      <c r="A45" t="s">
        <v>48</v>
      </c>
      <c r="B45" t="s">
        <v>49</v>
      </c>
      <c r="C45" t="s">
        <v>50</v>
      </c>
      <c r="D45" t="s">
        <v>51</v>
      </c>
      <c r="E45" t="s">
        <v>21</v>
      </c>
      <c r="F45" t="s">
        <v>22</v>
      </c>
      <c r="G45" t="s">
        <v>27</v>
      </c>
      <c r="H45" t="s">
        <v>22</v>
      </c>
      <c r="I45" t="s">
        <v>22</v>
      </c>
      <c r="J45" t="s">
        <v>27</v>
      </c>
      <c r="K45" t="s">
        <v>22</v>
      </c>
      <c r="L45" t="s">
        <v>27</v>
      </c>
      <c r="M45">
        <v>1581</v>
      </c>
      <c r="N45">
        <v>4799</v>
      </c>
      <c r="O45">
        <v>6582</v>
      </c>
      <c r="P45">
        <v>9024</v>
      </c>
      <c r="Q45">
        <v>9759</v>
      </c>
      <c r="R45" s="4">
        <f>_xlfn.RRI($Q$1-$M$1,M45,Q45)</f>
        <v>0.57622554654037406</v>
      </c>
    </row>
    <row r="46" spans="1:18" x14ac:dyDescent="0.2">
      <c r="A46" t="s">
        <v>52</v>
      </c>
      <c r="B46" t="s">
        <v>53</v>
      </c>
      <c r="C46" t="s">
        <v>54</v>
      </c>
      <c r="D46" t="s">
        <v>55</v>
      </c>
      <c r="E46" t="s">
        <v>21</v>
      </c>
      <c r="F46" t="s">
        <v>22</v>
      </c>
      <c r="G46" t="s">
        <v>27</v>
      </c>
      <c r="H46" t="s">
        <v>27</v>
      </c>
      <c r="I46" t="s">
        <v>27</v>
      </c>
      <c r="J46" t="s">
        <v>27</v>
      </c>
      <c r="K46" t="s">
        <v>22</v>
      </c>
      <c r="L46" t="s">
        <v>27</v>
      </c>
      <c r="M46">
        <v>9766</v>
      </c>
      <c r="N46">
        <v>8049</v>
      </c>
      <c r="O46">
        <v>5556</v>
      </c>
      <c r="P46">
        <v>5202</v>
      </c>
      <c r="Q46">
        <v>2373</v>
      </c>
      <c r="R46" s="4">
        <f>_xlfn.RRI($Q$1-$M$1,M46,Q46)</f>
        <v>-0.29790601141591733</v>
      </c>
    </row>
    <row r="47" spans="1:18" x14ac:dyDescent="0.2">
      <c r="A47" t="s">
        <v>202</v>
      </c>
      <c r="B47" t="s">
        <v>203</v>
      </c>
      <c r="C47" t="s">
        <v>204</v>
      </c>
      <c r="D47" t="s">
        <v>205</v>
      </c>
      <c r="E47" t="s">
        <v>206</v>
      </c>
      <c r="F47" t="s">
        <v>22</v>
      </c>
      <c r="G47" t="s">
        <v>27</v>
      </c>
      <c r="H47" t="s">
        <v>27</v>
      </c>
      <c r="I47" t="s">
        <v>27</v>
      </c>
      <c r="J47" t="s">
        <v>27</v>
      </c>
      <c r="K47" t="s">
        <v>22</v>
      </c>
      <c r="L47" t="s">
        <v>27</v>
      </c>
      <c r="M47">
        <v>8156</v>
      </c>
      <c r="N47">
        <v>1245</v>
      </c>
      <c r="O47">
        <v>791</v>
      </c>
      <c r="P47">
        <v>338</v>
      </c>
      <c r="Q47">
        <v>44</v>
      </c>
      <c r="R47" s="4">
        <f>_xlfn.RRI($Q$1-$M$1,M47,Q47)</f>
        <v>-0.72898466539472961</v>
      </c>
    </row>
    <row r="48" spans="1:18" x14ac:dyDescent="0.2">
      <c r="A48" t="s">
        <v>239</v>
      </c>
      <c r="B48" t="s">
        <v>240</v>
      </c>
      <c r="C48" t="s">
        <v>241</v>
      </c>
      <c r="D48" t="s">
        <v>242</v>
      </c>
      <c r="E48" t="s">
        <v>206</v>
      </c>
      <c r="F48" t="s">
        <v>22</v>
      </c>
      <c r="G48" t="s">
        <v>27</v>
      </c>
      <c r="H48" t="s">
        <v>27</v>
      </c>
      <c r="I48" t="s">
        <v>27</v>
      </c>
      <c r="J48" t="s">
        <v>27</v>
      </c>
      <c r="K48" t="s">
        <v>22</v>
      </c>
      <c r="L48" t="s">
        <v>27</v>
      </c>
      <c r="M48">
        <v>576</v>
      </c>
      <c r="N48">
        <v>2628</v>
      </c>
      <c r="O48">
        <v>3612</v>
      </c>
      <c r="P48">
        <v>5066</v>
      </c>
      <c r="Q48">
        <v>5156</v>
      </c>
      <c r="R48" s="4">
        <f>_xlfn.RRI($Q$1-$M$1,M48,Q48)</f>
        <v>0.72970725225475852</v>
      </c>
    </row>
    <row r="49" spans="1:18" x14ac:dyDescent="0.2">
      <c r="A49" t="s">
        <v>243</v>
      </c>
      <c r="B49" t="s">
        <v>244</v>
      </c>
      <c r="C49" t="s">
        <v>245</v>
      </c>
      <c r="D49" t="s">
        <v>246</v>
      </c>
      <c r="E49" t="s">
        <v>206</v>
      </c>
      <c r="F49" t="s">
        <v>22</v>
      </c>
      <c r="G49" t="s">
        <v>22</v>
      </c>
      <c r="H49" t="s">
        <v>22</v>
      </c>
      <c r="I49" t="s">
        <v>27</v>
      </c>
      <c r="J49" t="s">
        <v>27</v>
      </c>
      <c r="K49" t="s">
        <v>22</v>
      </c>
      <c r="L49" t="s">
        <v>27</v>
      </c>
      <c r="M49">
        <v>128</v>
      </c>
      <c r="N49">
        <v>416</v>
      </c>
      <c r="O49">
        <v>747</v>
      </c>
      <c r="P49">
        <v>1028</v>
      </c>
      <c r="Q49">
        <v>6357</v>
      </c>
      <c r="R49" s="4">
        <f>_xlfn.RRI($Q$1-$M$1,M49,Q49)</f>
        <v>1.6546701130112136</v>
      </c>
    </row>
    <row r="50" spans="1:18" x14ac:dyDescent="0.2">
      <c r="A50" t="s">
        <v>247</v>
      </c>
      <c r="B50" t="s">
        <v>248</v>
      </c>
      <c r="C50" t="s">
        <v>249</v>
      </c>
      <c r="D50" t="s">
        <v>250</v>
      </c>
      <c r="E50" t="s">
        <v>206</v>
      </c>
      <c r="F50" t="s">
        <v>22</v>
      </c>
      <c r="G50" t="s">
        <v>27</v>
      </c>
      <c r="H50" t="s">
        <v>27</v>
      </c>
      <c r="I50" t="s">
        <v>27</v>
      </c>
      <c r="J50" t="s">
        <v>27</v>
      </c>
      <c r="K50" t="s">
        <v>27</v>
      </c>
      <c r="L50" t="s">
        <v>27</v>
      </c>
      <c r="M50">
        <v>8034</v>
      </c>
      <c r="N50">
        <v>6541</v>
      </c>
      <c r="O50">
        <v>3311</v>
      </c>
      <c r="P50">
        <v>3254</v>
      </c>
      <c r="Q50">
        <v>2687</v>
      </c>
      <c r="R50" s="4">
        <f>_xlfn.RRI($Q$1-$M$1,M50,Q50)</f>
        <v>-0.23952671916055424</v>
      </c>
    </row>
    <row r="51" spans="1:18" x14ac:dyDescent="0.2">
      <c r="A51" t="s">
        <v>251</v>
      </c>
      <c r="B51" t="s">
        <v>252</v>
      </c>
      <c r="C51" t="s">
        <v>253</v>
      </c>
      <c r="D51" t="s">
        <v>254</v>
      </c>
      <c r="E51" t="s">
        <v>206</v>
      </c>
      <c r="F51" t="s">
        <v>22</v>
      </c>
      <c r="G51" t="s">
        <v>22</v>
      </c>
      <c r="H51" t="s">
        <v>22</v>
      </c>
      <c r="I51" t="s">
        <v>27</v>
      </c>
      <c r="J51" t="s">
        <v>27</v>
      </c>
      <c r="K51" t="s">
        <v>27</v>
      </c>
      <c r="L51" t="s">
        <v>27</v>
      </c>
      <c r="M51">
        <v>1263</v>
      </c>
      <c r="N51">
        <v>2517</v>
      </c>
      <c r="O51">
        <v>8042</v>
      </c>
      <c r="P51">
        <v>8222</v>
      </c>
      <c r="Q51">
        <v>9686</v>
      </c>
      <c r="R51" s="4">
        <f>_xlfn.RRI($Q$1-$M$1,M51,Q51)</f>
        <v>0.66412244620782168</v>
      </c>
    </row>
    <row r="52" spans="1:18" x14ac:dyDescent="0.2">
      <c r="A52" t="s">
        <v>255</v>
      </c>
      <c r="B52" t="s">
        <v>256</v>
      </c>
      <c r="C52" t="s">
        <v>257</v>
      </c>
      <c r="D52" t="s">
        <v>258</v>
      </c>
      <c r="E52" t="s">
        <v>206</v>
      </c>
      <c r="F52" t="s">
        <v>22</v>
      </c>
      <c r="G52" t="s">
        <v>22</v>
      </c>
      <c r="H52" t="s">
        <v>22</v>
      </c>
      <c r="I52" t="s">
        <v>27</v>
      </c>
      <c r="J52" t="s">
        <v>27</v>
      </c>
      <c r="K52" t="s">
        <v>27</v>
      </c>
      <c r="L52" t="s">
        <v>27</v>
      </c>
      <c r="M52">
        <v>1032</v>
      </c>
      <c r="N52">
        <v>3919</v>
      </c>
      <c r="O52">
        <v>4466</v>
      </c>
      <c r="P52">
        <v>5568</v>
      </c>
      <c r="Q52">
        <v>6476</v>
      </c>
      <c r="R52" s="4">
        <f>_xlfn.RRI($Q$1-$M$1,M52,Q52)</f>
        <v>0.58272982283102692</v>
      </c>
    </row>
    <row r="53" spans="1:18" x14ac:dyDescent="0.2">
      <c r="A53" t="s">
        <v>259</v>
      </c>
      <c r="B53" t="s">
        <v>260</v>
      </c>
      <c r="C53" t="s">
        <v>261</v>
      </c>
      <c r="D53" t="s">
        <v>262</v>
      </c>
      <c r="E53" t="s">
        <v>206</v>
      </c>
      <c r="F53" t="s">
        <v>22</v>
      </c>
      <c r="G53" t="s">
        <v>22</v>
      </c>
      <c r="H53" t="s">
        <v>22</v>
      </c>
      <c r="I53" t="s">
        <v>27</v>
      </c>
      <c r="J53" t="s">
        <v>27</v>
      </c>
      <c r="K53" t="s">
        <v>27</v>
      </c>
      <c r="L53" t="s">
        <v>27</v>
      </c>
      <c r="M53">
        <v>1014</v>
      </c>
      <c r="N53">
        <v>2254</v>
      </c>
      <c r="O53">
        <v>4534</v>
      </c>
      <c r="P53">
        <v>6796</v>
      </c>
      <c r="Q53">
        <v>7730</v>
      </c>
      <c r="R53" s="4">
        <f>_xlfn.RRI($Q$1-$M$1,M53,Q53)</f>
        <v>0.66163405613342663</v>
      </c>
    </row>
    <row r="54" spans="1:18" x14ac:dyDescent="0.2">
      <c r="A54" t="s">
        <v>207</v>
      </c>
      <c r="B54" t="s">
        <v>208</v>
      </c>
      <c r="C54" t="s">
        <v>209</v>
      </c>
      <c r="D54" t="s">
        <v>210</v>
      </c>
      <c r="E54" t="s">
        <v>206</v>
      </c>
      <c r="F54" t="s">
        <v>22</v>
      </c>
      <c r="G54" t="s">
        <v>22</v>
      </c>
      <c r="H54" t="s">
        <v>22</v>
      </c>
      <c r="I54" t="s">
        <v>27</v>
      </c>
      <c r="J54" t="s">
        <v>27</v>
      </c>
      <c r="K54" t="s">
        <v>22</v>
      </c>
      <c r="L54" t="s">
        <v>27</v>
      </c>
      <c r="M54">
        <v>299</v>
      </c>
      <c r="N54">
        <v>657</v>
      </c>
      <c r="O54">
        <v>6238</v>
      </c>
      <c r="P54">
        <v>8922</v>
      </c>
      <c r="Q54">
        <v>9081</v>
      </c>
      <c r="R54" s="4">
        <f>_xlfn.RRI($Q$1-$M$1,M54,Q54)</f>
        <v>1.3475541667800686</v>
      </c>
    </row>
    <row r="55" spans="1:18" x14ac:dyDescent="0.2">
      <c r="A55" t="s">
        <v>211</v>
      </c>
      <c r="B55" t="s">
        <v>212</v>
      </c>
      <c r="C55" t="s">
        <v>213</v>
      </c>
      <c r="D55" t="s">
        <v>214</v>
      </c>
      <c r="E55" t="s">
        <v>206</v>
      </c>
      <c r="F55" t="s">
        <v>22</v>
      </c>
      <c r="G55" t="s">
        <v>22</v>
      </c>
      <c r="H55" t="s">
        <v>22</v>
      </c>
      <c r="I55" t="s">
        <v>27</v>
      </c>
      <c r="J55" t="s">
        <v>27</v>
      </c>
      <c r="K55" t="s">
        <v>22</v>
      </c>
      <c r="L55" t="s">
        <v>27</v>
      </c>
      <c r="M55">
        <v>1323</v>
      </c>
      <c r="N55">
        <v>4963</v>
      </c>
      <c r="O55">
        <v>6292</v>
      </c>
      <c r="P55">
        <v>6728</v>
      </c>
      <c r="Q55">
        <v>8202</v>
      </c>
      <c r="R55" s="4">
        <f>_xlfn.RRI($Q$1-$M$1,M55,Q55)</f>
        <v>0.57793816418173161</v>
      </c>
    </row>
    <row r="56" spans="1:18" x14ac:dyDescent="0.2">
      <c r="A56" t="s">
        <v>215</v>
      </c>
      <c r="B56" t="s">
        <v>216</v>
      </c>
      <c r="C56" t="s">
        <v>217</v>
      </c>
      <c r="D56" t="s">
        <v>218</v>
      </c>
      <c r="E56" t="s">
        <v>206</v>
      </c>
      <c r="F56" t="s">
        <v>22</v>
      </c>
      <c r="G56" t="s">
        <v>27</v>
      </c>
      <c r="H56" t="s">
        <v>27</v>
      </c>
      <c r="I56" t="s">
        <v>27</v>
      </c>
      <c r="J56" t="s">
        <v>27</v>
      </c>
      <c r="K56" t="s">
        <v>22</v>
      </c>
      <c r="L56" t="s">
        <v>27</v>
      </c>
      <c r="M56">
        <v>8466</v>
      </c>
      <c r="N56">
        <v>4079</v>
      </c>
      <c r="O56">
        <v>2797</v>
      </c>
      <c r="P56">
        <v>2245</v>
      </c>
      <c r="Q56">
        <v>1696</v>
      </c>
      <c r="R56" s="4">
        <f>_xlfn.RRI($Q$1-$M$1,M56,Q56)</f>
        <v>-0.33098339677163802</v>
      </c>
    </row>
    <row r="57" spans="1:18" x14ac:dyDescent="0.2">
      <c r="A57" t="s">
        <v>219</v>
      </c>
      <c r="B57" t="s">
        <v>220</v>
      </c>
      <c r="C57" t="s">
        <v>221</v>
      </c>
      <c r="D57" t="s">
        <v>222</v>
      </c>
      <c r="E57" t="s">
        <v>206</v>
      </c>
      <c r="F57" t="s">
        <v>22</v>
      </c>
      <c r="G57" t="s">
        <v>22</v>
      </c>
      <c r="H57" t="s">
        <v>22</v>
      </c>
      <c r="I57" t="s">
        <v>27</v>
      </c>
      <c r="J57" t="s">
        <v>27</v>
      </c>
      <c r="K57" t="s">
        <v>22</v>
      </c>
      <c r="L57" t="s">
        <v>27</v>
      </c>
      <c r="M57">
        <v>870</v>
      </c>
      <c r="N57">
        <v>2428</v>
      </c>
      <c r="O57">
        <v>7386</v>
      </c>
      <c r="P57">
        <v>8835</v>
      </c>
      <c r="Q57">
        <v>9766</v>
      </c>
      <c r="R57" s="4">
        <f>_xlfn.RRI($Q$1-$M$1,M57,Q57)</f>
        <v>0.83041416010220881</v>
      </c>
    </row>
    <row r="58" spans="1:18" x14ac:dyDescent="0.2">
      <c r="A58" t="s">
        <v>223</v>
      </c>
      <c r="B58" t="s">
        <v>224</v>
      </c>
      <c r="C58" t="s">
        <v>225</v>
      </c>
      <c r="D58" t="s">
        <v>226</v>
      </c>
      <c r="E58" t="s">
        <v>206</v>
      </c>
      <c r="F58" t="s">
        <v>22</v>
      </c>
      <c r="G58" t="s">
        <v>22</v>
      </c>
      <c r="H58" t="s">
        <v>22</v>
      </c>
      <c r="I58" t="s">
        <v>27</v>
      </c>
      <c r="J58" t="s">
        <v>27</v>
      </c>
      <c r="K58" t="s">
        <v>22</v>
      </c>
      <c r="L58" t="s">
        <v>27</v>
      </c>
      <c r="M58">
        <v>1497</v>
      </c>
      <c r="N58">
        <v>1768</v>
      </c>
      <c r="O58">
        <v>2804</v>
      </c>
      <c r="P58">
        <v>5718</v>
      </c>
      <c r="Q58">
        <v>9822</v>
      </c>
      <c r="R58" s="4">
        <f>_xlfn.RRI($Q$1-$M$1,M58,Q58)</f>
        <v>0.60045892388204325</v>
      </c>
    </row>
    <row r="59" spans="1:18" x14ac:dyDescent="0.2">
      <c r="A59" t="s">
        <v>227</v>
      </c>
      <c r="B59" t="s">
        <v>228</v>
      </c>
      <c r="C59" t="s">
        <v>229</v>
      </c>
      <c r="D59" t="s">
        <v>230</v>
      </c>
      <c r="E59" t="s">
        <v>206</v>
      </c>
      <c r="F59" t="s">
        <v>22</v>
      </c>
      <c r="G59" t="s">
        <v>22</v>
      </c>
      <c r="H59" t="s">
        <v>22</v>
      </c>
      <c r="I59" t="s">
        <v>27</v>
      </c>
      <c r="J59" t="s">
        <v>27</v>
      </c>
      <c r="K59" t="s">
        <v>22</v>
      </c>
      <c r="L59" t="s">
        <v>27</v>
      </c>
      <c r="M59">
        <v>1082</v>
      </c>
      <c r="N59">
        <v>3353</v>
      </c>
      <c r="O59">
        <v>6351</v>
      </c>
      <c r="P59">
        <v>8550</v>
      </c>
      <c r="Q59">
        <v>9272</v>
      </c>
      <c r="R59" s="4">
        <f>_xlfn.RRI($Q$1-$M$1,M59,Q59)</f>
        <v>0.71094693671276654</v>
      </c>
    </row>
    <row r="60" spans="1:18" x14ac:dyDescent="0.2">
      <c r="A60" t="s">
        <v>231</v>
      </c>
      <c r="B60" t="s">
        <v>232</v>
      </c>
      <c r="C60" t="s">
        <v>233</v>
      </c>
      <c r="D60" t="s">
        <v>234</v>
      </c>
      <c r="E60" t="s">
        <v>206</v>
      </c>
      <c r="F60" t="s">
        <v>22</v>
      </c>
      <c r="G60" t="s">
        <v>22</v>
      </c>
      <c r="H60" t="s">
        <v>27</v>
      </c>
      <c r="I60" t="s">
        <v>27</v>
      </c>
      <c r="J60" t="s">
        <v>27</v>
      </c>
      <c r="K60" t="s">
        <v>22</v>
      </c>
      <c r="L60" t="s">
        <v>27</v>
      </c>
      <c r="M60">
        <v>9791</v>
      </c>
      <c r="N60">
        <v>9610</v>
      </c>
      <c r="O60">
        <v>7534</v>
      </c>
      <c r="P60">
        <v>5080</v>
      </c>
      <c r="Q60">
        <v>4936</v>
      </c>
      <c r="R60" s="4">
        <f>_xlfn.RRI($Q$1-$M$1,M60,Q60)</f>
        <v>-0.15736979056747447</v>
      </c>
    </row>
    <row r="61" spans="1:18" x14ac:dyDescent="0.2">
      <c r="A61" t="s">
        <v>235</v>
      </c>
      <c r="B61" t="s">
        <v>236</v>
      </c>
      <c r="C61" t="s">
        <v>237</v>
      </c>
      <c r="D61" t="s">
        <v>238</v>
      </c>
      <c r="E61" t="s">
        <v>206</v>
      </c>
      <c r="F61" t="s">
        <v>22</v>
      </c>
      <c r="G61" t="s">
        <v>22</v>
      </c>
      <c r="H61" t="s">
        <v>22</v>
      </c>
      <c r="I61" t="s">
        <v>27</v>
      </c>
      <c r="J61" t="s">
        <v>27</v>
      </c>
      <c r="K61" t="s">
        <v>22</v>
      </c>
      <c r="L61" t="s">
        <v>27</v>
      </c>
      <c r="M61">
        <v>1357</v>
      </c>
      <c r="N61">
        <v>4189</v>
      </c>
      <c r="O61">
        <v>5407</v>
      </c>
      <c r="P61">
        <v>6233</v>
      </c>
      <c r="Q61">
        <v>9681</v>
      </c>
      <c r="R61" s="4">
        <f>_xlfn.RRI($Q$1-$M$1,M61,Q61)</f>
        <v>0.63431246502429839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589A-F547-624A-A0BC-27955EADE366}">
  <dimension ref="A1:H61"/>
  <sheetViews>
    <sheetView workbookViewId="0">
      <selection activeCell="A2" sqref="A2"/>
    </sheetView>
  </sheetViews>
  <sheetFormatPr baseColWidth="10" defaultRowHeight="15" x14ac:dyDescent="0.2"/>
  <cols>
    <col min="1" max="1" width="14.83203125" customWidth="1"/>
    <col min="2" max="2" width="35.83203125" bestFit="1" customWidth="1"/>
    <col min="3" max="3" width="16.5" bestFit="1" customWidth="1"/>
    <col min="4" max="4" width="15.1640625" customWidth="1"/>
    <col min="5" max="5" width="14" customWidth="1"/>
    <col min="6" max="8" width="11" customWidth="1"/>
  </cols>
  <sheetData>
    <row r="1" spans="1:8" x14ac:dyDescent="0.2">
      <c r="A1" s="1" t="s">
        <v>4</v>
      </c>
      <c r="B1" s="1" t="s">
        <v>5</v>
      </c>
      <c r="C1" s="1" t="s">
        <v>6</v>
      </c>
      <c r="D1" s="1" t="s">
        <v>7</v>
      </c>
      <c r="E1" s="1" t="s">
        <v>8</v>
      </c>
      <c r="F1" s="1" t="s">
        <v>9</v>
      </c>
      <c r="G1" s="1" t="s">
        <v>10</v>
      </c>
      <c r="H1" s="1" t="s">
        <v>11</v>
      </c>
    </row>
    <row r="2" spans="1:8" x14ac:dyDescent="0.2">
      <c r="A2" t="s">
        <v>17</v>
      </c>
      <c r="B2" t="s">
        <v>18</v>
      </c>
      <c r="C2" t="s">
        <v>19</v>
      </c>
      <c r="D2" t="s">
        <v>20</v>
      </c>
      <c r="E2" t="s">
        <v>21</v>
      </c>
      <c r="F2" t="s">
        <v>22</v>
      </c>
      <c r="G2" t="s">
        <v>22</v>
      </c>
      <c r="H2" t="s">
        <v>22</v>
      </c>
    </row>
    <row r="3" spans="1:8" x14ac:dyDescent="0.2">
      <c r="A3" t="s">
        <v>23</v>
      </c>
      <c r="B3" t="s">
        <v>24</v>
      </c>
      <c r="C3" t="s">
        <v>25</v>
      </c>
      <c r="D3" t="s">
        <v>26</v>
      </c>
      <c r="E3" t="s">
        <v>21</v>
      </c>
      <c r="F3" t="s">
        <v>22</v>
      </c>
      <c r="G3" t="s">
        <v>22</v>
      </c>
      <c r="H3" t="s">
        <v>22</v>
      </c>
    </row>
    <row r="4" spans="1:8" x14ac:dyDescent="0.2">
      <c r="A4" t="s">
        <v>28</v>
      </c>
      <c r="B4" t="s">
        <v>29</v>
      </c>
      <c r="C4" t="s">
        <v>30</v>
      </c>
      <c r="D4" t="s">
        <v>31</v>
      </c>
      <c r="E4" t="s">
        <v>21</v>
      </c>
      <c r="F4" t="s">
        <v>22</v>
      </c>
      <c r="G4" t="s">
        <v>22</v>
      </c>
      <c r="H4" t="s">
        <v>22</v>
      </c>
    </row>
    <row r="5" spans="1:8" x14ac:dyDescent="0.2">
      <c r="A5" t="s">
        <v>32</v>
      </c>
      <c r="B5" t="s">
        <v>33</v>
      </c>
      <c r="C5" t="s">
        <v>34</v>
      </c>
      <c r="D5" t="s">
        <v>35</v>
      </c>
      <c r="E5" t="s">
        <v>21</v>
      </c>
      <c r="F5" t="s">
        <v>22</v>
      </c>
      <c r="G5" t="s">
        <v>22</v>
      </c>
      <c r="H5" t="s">
        <v>22</v>
      </c>
    </row>
    <row r="6" spans="1:8" x14ac:dyDescent="0.2">
      <c r="A6" t="s">
        <v>36</v>
      </c>
      <c r="B6" t="s">
        <v>37</v>
      </c>
      <c r="C6" t="s">
        <v>38</v>
      </c>
      <c r="D6" t="s">
        <v>39</v>
      </c>
      <c r="E6" t="s">
        <v>21</v>
      </c>
      <c r="F6" t="s">
        <v>22</v>
      </c>
      <c r="G6" t="s">
        <v>22</v>
      </c>
      <c r="H6" t="s">
        <v>27</v>
      </c>
    </row>
    <row r="7" spans="1:8" x14ac:dyDescent="0.2">
      <c r="A7" t="s">
        <v>40</v>
      </c>
      <c r="B7" t="s">
        <v>41</v>
      </c>
      <c r="C7" t="s">
        <v>42</v>
      </c>
      <c r="D7" t="s">
        <v>43</v>
      </c>
      <c r="E7" t="s">
        <v>21</v>
      </c>
      <c r="F7" t="s">
        <v>22</v>
      </c>
      <c r="G7" t="s">
        <v>22</v>
      </c>
      <c r="H7" t="s">
        <v>22</v>
      </c>
    </row>
    <row r="8" spans="1:8" x14ac:dyDescent="0.2">
      <c r="A8" t="s">
        <v>44</v>
      </c>
      <c r="B8" t="s">
        <v>45</v>
      </c>
      <c r="C8" t="s">
        <v>46</v>
      </c>
      <c r="D8" t="s">
        <v>47</v>
      </c>
      <c r="E8" t="s">
        <v>21</v>
      </c>
      <c r="F8" t="s">
        <v>22</v>
      </c>
      <c r="G8" t="s">
        <v>27</v>
      </c>
      <c r="H8" t="s">
        <v>27</v>
      </c>
    </row>
    <row r="9" spans="1:8" x14ac:dyDescent="0.2">
      <c r="A9" t="s">
        <v>48</v>
      </c>
      <c r="B9" t="s">
        <v>49</v>
      </c>
      <c r="C9" t="s">
        <v>50</v>
      </c>
      <c r="D9" t="s">
        <v>51</v>
      </c>
      <c r="E9" t="s">
        <v>21</v>
      </c>
      <c r="F9" t="s">
        <v>22</v>
      </c>
      <c r="G9" t="s">
        <v>27</v>
      </c>
      <c r="H9" t="s">
        <v>22</v>
      </c>
    </row>
    <row r="10" spans="1:8" x14ac:dyDescent="0.2">
      <c r="A10" t="s">
        <v>52</v>
      </c>
      <c r="B10" t="s">
        <v>53</v>
      </c>
      <c r="C10" t="s">
        <v>54</v>
      </c>
      <c r="D10" t="s">
        <v>55</v>
      </c>
      <c r="E10" t="s">
        <v>21</v>
      </c>
      <c r="F10" t="s">
        <v>22</v>
      </c>
      <c r="G10" t="s">
        <v>27</v>
      </c>
      <c r="H10" t="s">
        <v>27</v>
      </c>
    </row>
    <row r="11" spans="1:8" x14ac:dyDescent="0.2">
      <c r="A11" t="s">
        <v>56</v>
      </c>
      <c r="B11" t="s">
        <v>57</v>
      </c>
      <c r="C11" t="s">
        <v>58</v>
      </c>
      <c r="D11" t="s">
        <v>59</v>
      </c>
      <c r="E11" t="s">
        <v>21</v>
      </c>
      <c r="F11" t="s">
        <v>22</v>
      </c>
      <c r="G11" t="s">
        <v>22</v>
      </c>
      <c r="H11" t="s">
        <v>27</v>
      </c>
    </row>
    <row r="12" spans="1:8" x14ac:dyDescent="0.2">
      <c r="A12" t="s">
        <v>60</v>
      </c>
      <c r="B12" t="s">
        <v>61</v>
      </c>
      <c r="C12" t="s">
        <v>62</v>
      </c>
      <c r="D12" t="s">
        <v>63</v>
      </c>
      <c r="E12" t="s">
        <v>21</v>
      </c>
      <c r="F12" t="s">
        <v>22</v>
      </c>
      <c r="G12" t="s">
        <v>27</v>
      </c>
      <c r="H12" t="s">
        <v>27</v>
      </c>
    </row>
    <row r="13" spans="1:8" x14ac:dyDescent="0.2">
      <c r="A13" t="s">
        <v>64</v>
      </c>
      <c r="B13" t="s">
        <v>65</v>
      </c>
      <c r="C13" t="s">
        <v>66</v>
      </c>
      <c r="D13" t="s">
        <v>67</v>
      </c>
      <c r="E13" t="s">
        <v>21</v>
      </c>
      <c r="F13" t="s">
        <v>22</v>
      </c>
      <c r="G13" t="s">
        <v>27</v>
      </c>
      <c r="H13" t="s">
        <v>27</v>
      </c>
    </row>
    <row r="14" spans="1:8" x14ac:dyDescent="0.2">
      <c r="A14" t="s">
        <v>68</v>
      </c>
      <c r="B14" t="s">
        <v>69</v>
      </c>
      <c r="C14" t="s">
        <v>70</v>
      </c>
      <c r="D14" t="s">
        <v>71</v>
      </c>
      <c r="E14" t="s">
        <v>21</v>
      </c>
      <c r="F14" t="s">
        <v>22</v>
      </c>
      <c r="G14" t="s">
        <v>27</v>
      </c>
      <c r="H14" t="s">
        <v>22</v>
      </c>
    </row>
    <row r="15" spans="1:8" x14ac:dyDescent="0.2">
      <c r="A15" t="s">
        <v>72</v>
      </c>
      <c r="B15" t="s">
        <v>73</v>
      </c>
      <c r="C15" t="s">
        <v>74</v>
      </c>
      <c r="D15" t="s">
        <v>75</v>
      </c>
      <c r="E15" t="s">
        <v>21</v>
      </c>
      <c r="F15" t="s">
        <v>22</v>
      </c>
      <c r="G15" t="s">
        <v>22</v>
      </c>
      <c r="H15" t="s">
        <v>22</v>
      </c>
    </row>
    <row r="16" spans="1:8" x14ac:dyDescent="0.2">
      <c r="A16" t="s">
        <v>76</v>
      </c>
      <c r="B16" t="s">
        <v>77</v>
      </c>
      <c r="C16" t="s">
        <v>78</v>
      </c>
      <c r="D16" t="s">
        <v>79</v>
      </c>
      <c r="E16" t="s">
        <v>21</v>
      </c>
      <c r="F16" t="s">
        <v>22</v>
      </c>
      <c r="G16" t="s">
        <v>22</v>
      </c>
      <c r="H16" t="s">
        <v>27</v>
      </c>
    </row>
    <row r="17" spans="1:8" x14ac:dyDescent="0.2">
      <c r="A17" t="s">
        <v>80</v>
      </c>
      <c r="B17" t="s">
        <v>81</v>
      </c>
      <c r="C17" t="s">
        <v>82</v>
      </c>
      <c r="D17" t="s">
        <v>83</v>
      </c>
      <c r="E17" t="s">
        <v>84</v>
      </c>
      <c r="F17" t="s">
        <v>22</v>
      </c>
      <c r="G17" t="s">
        <v>22</v>
      </c>
      <c r="H17" t="s">
        <v>27</v>
      </c>
    </row>
    <row r="18" spans="1:8" x14ac:dyDescent="0.2">
      <c r="A18" t="s">
        <v>85</v>
      </c>
      <c r="B18" t="s">
        <v>86</v>
      </c>
      <c r="C18" t="s">
        <v>87</v>
      </c>
      <c r="D18" t="s">
        <v>88</v>
      </c>
      <c r="E18" t="s">
        <v>84</v>
      </c>
      <c r="F18" t="s">
        <v>22</v>
      </c>
      <c r="G18" t="s">
        <v>22</v>
      </c>
      <c r="H18" t="s">
        <v>27</v>
      </c>
    </row>
    <row r="19" spans="1:8" x14ac:dyDescent="0.2">
      <c r="A19" t="s">
        <v>89</v>
      </c>
      <c r="B19" t="s">
        <v>90</v>
      </c>
      <c r="C19" t="s">
        <v>91</v>
      </c>
      <c r="D19" t="s">
        <v>92</v>
      </c>
      <c r="E19" t="s">
        <v>84</v>
      </c>
      <c r="F19" t="s">
        <v>22</v>
      </c>
      <c r="G19" t="s">
        <v>22</v>
      </c>
      <c r="H19" t="s">
        <v>27</v>
      </c>
    </row>
    <row r="20" spans="1:8" x14ac:dyDescent="0.2">
      <c r="A20" t="s">
        <v>93</v>
      </c>
      <c r="B20" t="s">
        <v>94</v>
      </c>
      <c r="C20" t="s">
        <v>95</v>
      </c>
      <c r="D20" t="s">
        <v>96</v>
      </c>
      <c r="E20" t="s">
        <v>84</v>
      </c>
      <c r="F20" t="s">
        <v>22</v>
      </c>
      <c r="G20" t="s">
        <v>22</v>
      </c>
      <c r="H20" t="s">
        <v>27</v>
      </c>
    </row>
    <row r="21" spans="1:8" x14ac:dyDescent="0.2">
      <c r="A21" t="s">
        <v>97</v>
      </c>
      <c r="B21" t="s">
        <v>98</v>
      </c>
      <c r="C21" t="s">
        <v>99</v>
      </c>
      <c r="D21" t="s">
        <v>100</v>
      </c>
      <c r="E21" t="s">
        <v>84</v>
      </c>
      <c r="F21" t="s">
        <v>22</v>
      </c>
      <c r="G21" t="s">
        <v>22</v>
      </c>
      <c r="H21" t="s">
        <v>27</v>
      </c>
    </row>
    <row r="22" spans="1:8" x14ac:dyDescent="0.2">
      <c r="A22" t="s">
        <v>101</v>
      </c>
      <c r="B22" t="s">
        <v>102</v>
      </c>
      <c r="C22" t="s">
        <v>103</v>
      </c>
      <c r="D22" t="s">
        <v>104</v>
      </c>
      <c r="E22" t="s">
        <v>84</v>
      </c>
      <c r="F22" t="s">
        <v>22</v>
      </c>
      <c r="G22" t="s">
        <v>22</v>
      </c>
      <c r="H22" t="s">
        <v>27</v>
      </c>
    </row>
    <row r="23" spans="1:8" x14ac:dyDescent="0.2">
      <c r="A23" t="s">
        <v>105</v>
      </c>
      <c r="B23" t="s">
        <v>106</v>
      </c>
      <c r="C23" t="s">
        <v>107</v>
      </c>
      <c r="D23" t="s">
        <v>108</v>
      </c>
      <c r="E23" t="s">
        <v>84</v>
      </c>
      <c r="F23" t="s">
        <v>22</v>
      </c>
      <c r="G23" t="s">
        <v>22</v>
      </c>
      <c r="H23" t="s">
        <v>27</v>
      </c>
    </row>
    <row r="24" spans="1:8" x14ac:dyDescent="0.2">
      <c r="A24" t="s">
        <v>109</v>
      </c>
      <c r="B24" t="s">
        <v>110</v>
      </c>
      <c r="C24" t="s">
        <v>111</v>
      </c>
      <c r="D24" t="s">
        <v>112</v>
      </c>
      <c r="E24" t="s">
        <v>84</v>
      </c>
      <c r="F24" t="s">
        <v>22</v>
      </c>
      <c r="G24" t="s">
        <v>27</v>
      </c>
      <c r="H24" t="s">
        <v>27</v>
      </c>
    </row>
    <row r="25" spans="1:8" x14ac:dyDescent="0.2">
      <c r="A25" t="s">
        <v>113</v>
      </c>
      <c r="B25" t="s">
        <v>114</v>
      </c>
      <c r="C25" t="s">
        <v>115</v>
      </c>
      <c r="D25" t="s">
        <v>116</v>
      </c>
      <c r="E25" t="s">
        <v>84</v>
      </c>
      <c r="F25" t="s">
        <v>22</v>
      </c>
      <c r="G25" t="s">
        <v>22</v>
      </c>
      <c r="H25" t="s">
        <v>27</v>
      </c>
    </row>
    <row r="26" spans="1:8" x14ac:dyDescent="0.2">
      <c r="A26" t="s">
        <v>117</v>
      </c>
      <c r="B26" t="s">
        <v>118</v>
      </c>
      <c r="C26" t="s">
        <v>119</v>
      </c>
      <c r="D26" t="s">
        <v>120</v>
      </c>
      <c r="E26" t="s">
        <v>84</v>
      </c>
      <c r="F26" t="s">
        <v>22</v>
      </c>
      <c r="G26" t="s">
        <v>22</v>
      </c>
      <c r="H26" t="s">
        <v>27</v>
      </c>
    </row>
    <row r="27" spans="1:8" x14ac:dyDescent="0.2">
      <c r="A27" t="s">
        <v>121</v>
      </c>
      <c r="B27" t="s">
        <v>122</v>
      </c>
      <c r="C27" t="s">
        <v>123</v>
      </c>
      <c r="D27" t="s">
        <v>124</v>
      </c>
      <c r="E27" t="s">
        <v>84</v>
      </c>
      <c r="F27" t="s">
        <v>22</v>
      </c>
      <c r="G27" t="s">
        <v>27</v>
      </c>
      <c r="H27" t="s">
        <v>27</v>
      </c>
    </row>
    <row r="28" spans="1:8" x14ac:dyDescent="0.2">
      <c r="A28" t="s">
        <v>125</v>
      </c>
      <c r="B28" t="s">
        <v>126</v>
      </c>
      <c r="C28" t="s">
        <v>127</v>
      </c>
      <c r="D28" t="s">
        <v>128</v>
      </c>
      <c r="E28" t="s">
        <v>84</v>
      </c>
      <c r="F28" t="s">
        <v>22</v>
      </c>
      <c r="G28" t="s">
        <v>22</v>
      </c>
      <c r="H28" t="s">
        <v>27</v>
      </c>
    </row>
    <row r="29" spans="1:8" x14ac:dyDescent="0.2">
      <c r="A29" t="s">
        <v>129</v>
      </c>
      <c r="B29" t="s">
        <v>130</v>
      </c>
      <c r="C29" t="s">
        <v>131</v>
      </c>
      <c r="D29" t="s">
        <v>132</v>
      </c>
      <c r="E29" t="s">
        <v>84</v>
      </c>
      <c r="F29" t="s">
        <v>22</v>
      </c>
      <c r="G29" t="s">
        <v>22</v>
      </c>
      <c r="H29" t="s">
        <v>27</v>
      </c>
    </row>
    <row r="30" spans="1:8" x14ac:dyDescent="0.2">
      <c r="A30" t="s">
        <v>133</v>
      </c>
      <c r="B30" t="s">
        <v>134</v>
      </c>
      <c r="C30" t="s">
        <v>135</v>
      </c>
      <c r="D30" t="s">
        <v>136</v>
      </c>
      <c r="E30" t="s">
        <v>84</v>
      </c>
      <c r="F30" t="s">
        <v>22</v>
      </c>
      <c r="G30" t="s">
        <v>22</v>
      </c>
      <c r="H30" t="s">
        <v>27</v>
      </c>
    </row>
    <row r="31" spans="1:8" x14ac:dyDescent="0.2">
      <c r="A31" t="s">
        <v>137</v>
      </c>
      <c r="B31" t="s">
        <v>138</v>
      </c>
      <c r="C31" t="s">
        <v>139</v>
      </c>
      <c r="D31" t="s">
        <v>140</v>
      </c>
      <c r="E31" t="s">
        <v>84</v>
      </c>
      <c r="F31" t="s">
        <v>22</v>
      </c>
      <c r="G31" t="s">
        <v>22</v>
      </c>
      <c r="H31" t="s">
        <v>27</v>
      </c>
    </row>
    <row r="32" spans="1:8" x14ac:dyDescent="0.2">
      <c r="A32" t="s">
        <v>141</v>
      </c>
      <c r="B32" t="s">
        <v>142</v>
      </c>
      <c r="C32" t="s">
        <v>143</v>
      </c>
      <c r="D32" t="s">
        <v>144</v>
      </c>
      <c r="E32" t="s">
        <v>145</v>
      </c>
      <c r="F32" t="s">
        <v>22</v>
      </c>
      <c r="G32" t="s">
        <v>22</v>
      </c>
      <c r="H32" t="s">
        <v>22</v>
      </c>
    </row>
    <row r="33" spans="1:8" x14ac:dyDescent="0.2">
      <c r="A33" t="s">
        <v>146</v>
      </c>
      <c r="B33" t="s">
        <v>147</v>
      </c>
      <c r="C33" t="s">
        <v>148</v>
      </c>
      <c r="D33" t="s">
        <v>149</v>
      </c>
      <c r="E33" t="s">
        <v>145</v>
      </c>
      <c r="F33" t="s">
        <v>22</v>
      </c>
      <c r="G33" t="s">
        <v>22</v>
      </c>
      <c r="H33" t="s">
        <v>22</v>
      </c>
    </row>
    <row r="34" spans="1:8" x14ac:dyDescent="0.2">
      <c r="A34" t="s">
        <v>150</v>
      </c>
      <c r="B34" t="s">
        <v>151</v>
      </c>
      <c r="C34" t="s">
        <v>152</v>
      </c>
      <c r="D34" t="s">
        <v>153</v>
      </c>
      <c r="E34" t="s">
        <v>145</v>
      </c>
      <c r="F34" t="s">
        <v>22</v>
      </c>
      <c r="G34" t="s">
        <v>22</v>
      </c>
      <c r="H34" t="s">
        <v>22</v>
      </c>
    </row>
    <row r="35" spans="1:8" x14ac:dyDescent="0.2">
      <c r="A35" t="s">
        <v>154</v>
      </c>
      <c r="B35" t="s">
        <v>155</v>
      </c>
      <c r="C35" t="s">
        <v>156</v>
      </c>
      <c r="D35" t="s">
        <v>157</v>
      </c>
      <c r="E35" t="s">
        <v>145</v>
      </c>
      <c r="F35" t="s">
        <v>22</v>
      </c>
      <c r="G35" t="s">
        <v>22</v>
      </c>
      <c r="H35" t="s">
        <v>22</v>
      </c>
    </row>
    <row r="36" spans="1:8" x14ac:dyDescent="0.2">
      <c r="A36" t="s">
        <v>158</v>
      </c>
      <c r="B36" t="s">
        <v>159</v>
      </c>
      <c r="C36" t="s">
        <v>160</v>
      </c>
      <c r="D36" t="s">
        <v>161</v>
      </c>
      <c r="E36" t="s">
        <v>145</v>
      </c>
      <c r="F36" t="s">
        <v>22</v>
      </c>
      <c r="G36" t="s">
        <v>22</v>
      </c>
      <c r="H36" t="s">
        <v>22</v>
      </c>
    </row>
    <row r="37" spans="1:8" x14ac:dyDescent="0.2">
      <c r="A37" t="s">
        <v>162</v>
      </c>
      <c r="B37" t="s">
        <v>163</v>
      </c>
      <c r="C37" t="s">
        <v>164</v>
      </c>
      <c r="D37" t="s">
        <v>165</v>
      </c>
      <c r="E37" t="s">
        <v>145</v>
      </c>
      <c r="F37" t="s">
        <v>22</v>
      </c>
      <c r="G37" t="s">
        <v>22</v>
      </c>
      <c r="H37" t="s">
        <v>22</v>
      </c>
    </row>
    <row r="38" spans="1:8" x14ac:dyDescent="0.2">
      <c r="A38" t="s">
        <v>166</v>
      </c>
      <c r="B38" t="s">
        <v>167</v>
      </c>
      <c r="C38" t="s">
        <v>168</v>
      </c>
      <c r="D38" t="s">
        <v>169</v>
      </c>
      <c r="E38" t="s">
        <v>145</v>
      </c>
      <c r="F38" t="s">
        <v>22</v>
      </c>
      <c r="G38" t="s">
        <v>22</v>
      </c>
      <c r="H38" t="s">
        <v>22</v>
      </c>
    </row>
    <row r="39" spans="1:8" x14ac:dyDescent="0.2">
      <c r="A39" t="s">
        <v>170</v>
      </c>
      <c r="B39" t="s">
        <v>171</v>
      </c>
      <c r="C39" t="s">
        <v>172</v>
      </c>
      <c r="D39" t="s">
        <v>173</v>
      </c>
      <c r="E39" t="s">
        <v>145</v>
      </c>
      <c r="F39" t="s">
        <v>22</v>
      </c>
      <c r="G39" t="s">
        <v>27</v>
      </c>
      <c r="H39" t="s">
        <v>27</v>
      </c>
    </row>
    <row r="40" spans="1:8" x14ac:dyDescent="0.2">
      <c r="A40" t="s">
        <v>174</v>
      </c>
      <c r="B40" t="s">
        <v>175</v>
      </c>
      <c r="C40" t="s">
        <v>176</v>
      </c>
      <c r="D40" t="s">
        <v>177</v>
      </c>
      <c r="E40" t="s">
        <v>145</v>
      </c>
      <c r="F40" t="s">
        <v>22</v>
      </c>
      <c r="G40" t="s">
        <v>22</v>
      </c>
      <c r="H40" t="s">
        <v>22</v>
      </c>
    </row>
    <row r="41" spans="1:8" x14ac:dyDescent="0.2">
      <c r="A41" t="s">
        <v>178</v>
      </c>
      <c r="B41" t="s">
        <v>179</v>
      </c>
      <c r="C41" t="s">
        <v>180</v>
      </c>
      <c r="D41" t="s">
        <v>181</v>
      </c>
      <c r="E41" t="s">
        <v>145</v>
      </c>
      <c r="F41" t="s">
        <v>22</v>
      </c>
      <c r="G41" t="s">
        <v>22</v>
      </c>
      <c r="H41" t="s">
        <v>22</v>
      </c>
    </row>
    <row r="42" spans="1:8" x14ac:dyDescent="0.2">
      <c r="A42" t="s">
        <v>182</v>
      </c>
      <c r="B42" t="s">
        <v>183</v>
      </c>
      <c r="C42" t="s">
        <v>184</v>
      </c>
      <c r="D42" t="s">
        <v>185</v>
      </c>
      <c r="E42" t="s">
        <v>145</v>
      </c>
      <c r="F42" t="s">
        <v>22</v>
      </c>
      <c r="G42" t="s">
        <v>27</v>
      </c>
      <c r="H42" t="s">
        <v>27</v>
      </c>
    </row>
    <row r="43" spans="1:8" x14ac:dyDescent="0.2">
      <c r="A43" t="s">
        <v>186</v>
      </c>
      <c r="B43" t="s">
        <v>187</v>
      </c>
      <c r="C43" t="s">
        <v>188</v>
      </c>
      <c r="D43" t="s">
        <v>189</v>
      </c>
      <c r="E43" t="s">
        <v>145</v>
      </c>
      <c r="F43" t="s">
        <v>22</v>
      </c>
      <c r="G43" t="s">
        <v>22</v>
      </c>
      <c r="H43" t="s">
        <v>22</v>
      </c>
    </row>
    <row r="44" spans="1:8" x14ac:dyDescent="0.2">
      <c r="A44" t="s">
        <v>190</v>
      </c>
      <c r="B44" t="s">
        <v>191</v>
      </c>
      <c r="C44" t="s">
        <v>192</v>
      </c>
      <c r="D44" t="s">
        <v>193</v>
      </c>
      <c r="E44" t="s">
        <v>145</v>
      </c>
      <c r="F44" t="s">
        <v>22</v>
      </c>
      <c r="G44" t="s">
        <v>22</v>
      </c>
      <c r="H44" t="s">
        <v>27</v>
      </c>
    </row>
    <row r="45" spans="1:8" x14ac:dyDescent="0.2">
      <c r="A45" t="s">
        <v>194</v>
      </c>
      <c r="B45" t="s">
        <v>195</v>
      </c>
      <c r="C45" t="s">
        <v>196</v>
      </c>
      <c r="D45" t="s">
        <v>197</v>
      </c>
      <c r="E45" t="s">
        <v>145</v>
      </c>
      <c r="F45" t="s">
        <v>22</v>
      </c>
      <c r="G45" t="s">
        <v>22</v>
      </c>
      <c r="H45" t="s">
        <v>22</v>
      </c>
    </row>
    <row r="46" spans="1:8" x14ac:dyDescent="0.2">
      <c r="A46" t="s">
        <v>198</v>
      </c>
      <c r="B46" t="s">
        <v>199</v>
      </c>
      <c r="C46" t="s">
        <v>200</v>
      </c>
      <c r="D46" t="s">
        <v>201</v>
      </c>
      <c r="E46" t="s">
        <v>145</v>
      </c>
      <c r="F46" t="s">
        <v>22</v>
      </c>
      <c r="G46" t="s">
        <v>22</v>
      </c>
      <c r="H46" t="s">
        <v>22</v>
      </c>
    </row>
    <row r="47" spans="1:8" x14ac:dyDescent="0.2">
      <c r="A47" t="s">
        <v>202</v>
      </c>
      <c r="B47" t="s">
        <v>203</v>
      </c>
      <c r="C47" t="s">
        <v>204</v>
      </c>
      <c r="D47" t="s">
        <v>205</v>
      </c>
      <c r="E47" t="s">
        <v>206</v>
      </c>
      <c r="F47" t="s">
        <v>22</v>
      </c>
      <c r="G47" t="s">
        <v>27</v>
      </c>
      <c r="H47" t="s">
        <v>27</v>
      </c>
    </row>
    <row r="48" spans="1:8" x14ac:dyDescent="0.2">
      <c r="A48" t="s">
        <v>207</v>
      </c>
      <c r="B48" t="s">
        <v>208</v>
      </c>
      <c r="C48" t="s">
        <v>209</v>
      </c>
      <c r="D48" t="s">
        <v>210</v>
      </c>
      <c r="E48" t="s">
        <v>206</v>
      </c>
      <c r="F48" t="s">
        <v>22</v>
      </c>
      <c r="G48" t="s">
        <v>22</v>
      </c>
      <c r="H48" t="s">
        <v>22</v>
      </c>
    </row>
    <row r="49" spans="1:8" x14ac:dyDescent="0.2">
      <c r="A49" t="s">
        <v>211</v>
      </c>
      <c r="B49" t="s">
        <v>212</v>
      </c>
      <c r="C49" t="s">
        <v>213</v>
      </c>
      <c r="D49" t="s">
        <v>214</v>
      </c>
      <c r="E49" t="s">
        <v>206</v>
      </c>
      <c r="F49" t="s">
        <v>22</v>
      </c>
      <c r="G49" t="s">
        <v>22</v>
      </c>
      <c r="H49" t="s">
        <v>22</v>
      </c>
    </row>
    <row r="50" spans="1:8" x14ac:dyDescent="0.2">
      <c r="A50" t="s">
        <v>215</v>
      </c>
      <c r="B50" t="s">
        <v>216</v>
      </c>
      <c r="C50" t="s">
        <v>217</v>
      </c>
      <c r="D50" t="s">
        <v>218</v>
      </c>
      <c r="E50" t="s">
        <v>206</v>
      </c>
      <c r="F50" t="s">
        <v>22</v>
      </c>
      <c r="G50" t="s">
        <v>27</v>
      </c>
      <c r="H50" t="s">
        <v>27</v>
      </c>
    </row>
    <row r="51" spans="1:8" x14ac:dyDescent="0.2">
      <c r="A51" t="s">
        <v>219</v>
      </c>
      <c r="B51" t="s">
        <v>220</v>
      </c>
      <c r="C51" t="s">
        <v>221</v>
      </c>
      <c r="D51" t="s">
        <v>222</v>
      </c>
      <c r="E51" t="s">
        <v>206</v>
      </c>
      <c r="F51" t="s">
        <v>22</v>
      </c>
      <c r="G51" t="s">
        <v>22</v>
      </c>
      <c r="H51" t="s">
        <v>22</v>
      </c>
    </row>
    <row r="52" spans="1:8" x14ac:dyDescent="0.2">
      <c r="A52" t="s">
        <v>223</v>
      </c>
      <c r="B52" t="s">
        <v>224</v>
      </c>
      <c r="C52" t="s">
        <v>225</v>
      </c>
      <c r="D52" t="s">
        <v>226</v>
      </c>
      <c r="E52" t="s">
        <v>206</v>
      </c>
      <c r="F52" t="s">
        <v>22</v>
      </c>
      <c r="G52" t="s">
        <v>22</v>
      </c>
      <c r="H52" t="s">
        <v>22</v>
      </c>
    </row>
    <row r="53" spans="1:8" x14ac:dyDescent="0.2">
      <c r="A53" t="s">
        <v>227</v>
      </c>
      <c r="B53" t="s">
        <v>228</v>
      </c>
      <c r="C53" t="s">
        <v>229</v>
      </c>
      <c r="D53" t="s">
        <v>230</v>
      </c>
      <c r="E53" t="s">
        <v>206</v>
      </c>
      <c r="F53" t="s">
        <v>22</v>
      </c>
      <c r="G53" t="s">
        <v>22</v>
      </c>
      <c r="H53" t="s">
        <v>22</v>
      </c>
    </row>
    <row r="54" spans="1:8" x14ac:dyDescent="0.2">
      <c r="A54" t="s">
        <v>231</v>
      </c>
      <c r="B54" t="s">
        <v>232</v>
      </c>
      <c r="C54" t="s">
        <v>233</v>
      </c>
      <c r="D54" t="s">
        <v>234</v>
      </c>
      <c r="E54" t="s">
        <v>206</v>
      </c>
      <c r="F54" t="s">
        <v>22</v>
      </c>
      <c r="G54" t="s">
        <v>22</v>
      </c>
      <c r="H54" t="s">
        <v>27</v>
      </c>
    </row>
    <row r="55" spans="1:8" x14ac:dyDescent="0.2">
      <c r="A55" t="s">
        <v>235</v>
      </c>
      <c r="B55" t="s">
        <v>236</v>
      </c>
      <c r="C55" t="s">
        <v>237</v>
      </c>
      <c r="D55" t="s">
        <v>238</v>
      </c>
      <c r="E55" t="s">
        <v>206</v>
      </c>
      <c r="F55" t="s">
        <v>22</v>
      </c>
      <c r="G55" t="s">
        <v>22</v>
      </c>
      <c r="H55" t="s">
        <v>22</v>
      </c>
    </row>
    <row r="56" spans="1:8" x14ac:dyDescent="0.2">
      <c r="A56" t="s">
        <v>239</v>
      </c>
      <c r="B56" t="s">
        <v>240</v>
      </c>
      <c r="C56" t="s">
        <v>241</v>
      </c>
      <c r="D56" t="s">
        <v>242</v>
      </c>
      <c r="E56" t="s">
        <v>206</v>
      </c>
      <c r="F56" t="s">
        <v>22</v>
      </c>
      <c r="G56" t="s">
        <v>27</v>
      </c>
      <c r="H56" t="s">
        <v>27</v>
      </c>
    </row>
    <row r="57" spans="1:8" x14ac:dyDescent="0.2">
      <c r="A57" t="s">
        <v>243</v>
      </c>
      <c r="B57" t="s">
        <v>244</v>
      </c>
      <c r="C57" t="s">
        <v>245</v>
      </c>
      <c r="D57" t="s">
        <v>246</v>
      </c>
      <c r="E57" t="s">
        <v>206</v>
      </c>
      <c r="F57" t="s">
        <v>22</v>
      </c>
      <c r="G57" t="s">
        <v>22</v>
      </c>
      <c r="H57" t="s">
        <v>22</v>
      </c>
    </row>
    <row r="58" spans="1:8" x14ac:dyDescent="0.2">
      <c r="A58" t="s">
        <v>247</v>
      </c>
      <c r="B58" t="s">
        <v>248</v>
      </c>
      <c r="C58" t="s">
        <v>249</v>
      </c>
      <c r="D58" t="s">
        <v>250</v>
      </c>
      <c r="E58" t="s">
        <v>206</v>
      </c>
      <c r="F58" t="s">
        <v>22</v>
      </c>
      <c r="G58" t="s">
        <v>27</v>
      </c>
      <c r="H58" t="s">
        <v>27</v>
      </c>
    </row>
    <row r="59" spans="1:8" x14ac:dyDescent="0.2">
      <c r="A59" t="s">
        <v>251</v>
      </c>
      <c r="B59" t="s">
        <v>252</v>
      </c>
      <c r="C59" t="s">
        <v>253</v>
      </c>
      <c r="D59" t="s">
        <v>254</v>
      </c>
      <c r="E59" t="s">
        <v>206</v>
      </c>
      <c r="F59" t="s">
        <v>22</v>
      </c>
      <c r="G59" t="s">
        <v>22</v>
      </c>
      <c r="H59" t="s">
        <v>22</v>
      </c>
    </row>
    <row r="60" spans="1:8" x14ac:dyDescent="0.2">
      <c r="A60" t="s">
        <v>255</v>
      </c>
      <c r="B60" t="s">
        <v>256</v>
      </c>
      <c r="C60" t="s">
        <v>257</v>
      </c>
      <c r="D60" t="s">
        <v>258</v>
      </c>
      <c r="E60" t="s">
        <v>206</v>
      </c>
      <c r="F60" t="s">
        <v>22</v>
      </c>
      <c r="G60" t="s">
        <v>22</v>
      </c>
      <c r="H60" t="s">
        <v>22</v>
      </c>
    </row>
    <row r="61" spans="1:8" x14ac:dyDescent="0.2">
      <c r="A61" t="s">
        <v>259</v>
      </c>
      <c r="B61" t="s">
        <v>260</v>
      </c>
      <c r="C61" t="s">
        <v>261</v>
      </c>
      <c r="D61" t="s">
        <v>262</v>
      </c>
      <c r="E61" t="s">
        <v>206</v>
      </c>
      <c r="F61" t="s">
        <v>22</v>
      </c>
      <c r="G61" t="s">
        <v>22</v>
      </c>
      <c r="H61" t="s">
        <v>22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1B126-7B5A-7643-8746-A4429CFD71BA}">
  <dimension ref="A1:H61"/>
  <sheetViews>
    <sheetView topLeftCell="A2" workbookViewId="0">
      <selection activeCell="E22" sqref="E22"/>
    </sheetView>
  </sheetViews>
  <sheetFormatPr baseColWidth="10" defaultRowHeight="15" x14ac:dyDescent="0.2"/>
  <cols>
    <col min="1" max="1" width="14.83203125" customWidth="1"/>
    <col min="2" max="2" width="16.5" customWidth="1"/>
    <col min="3" max="3" width="16.5" bestFit="1" customWidth="1"/>
    <col min="4" max="4" width="15.1640625" customWidth="1"/>
    <col min="5" max="5" width="13.33203125" customWidth="1"/>
    <col min="7" max="7" width="16.5" customWidth="1"/>
  </cols>
  <sheetData>
    <row r="1" spans="1:8" x14ac:dyDescent="0.2">
      <c r="A1" s="1" t="s">
        <v>4</v>
      </c>
      <c r="B1" s="1" t="s">
        <v>5</v>
      </c>
      <c r="C1" s="1" t="s">
        <v>6</v>
      </c>
      <c r="D1" s="1" t="s">
        <v>7</v>
      </c>
      <c r="E1" s="1" t="s">
        <v>12</v>
      </c>
      <c r="F1" s="1" t="s">
        <v>13</v>
      </c>
      <c r="G1" s="1" t="s">
        <v>14</v>
      </c>
      <c r="H1" s="1" t="s">
        <v>15</v>
      </c>
    </row>
    <row r="2" spans="1:8" x14ac:dyDescent="0.2">
      <c r="A2" t="s">
        <v>17</v>
      </c>
      <c r="B2" t="s">
        <v>18</v>
      </c>
      <c r="C2" t="s">
        <v>19</v>
      </c>
      <c r="D2" t="s">
        <v>20</v>
      </c>
      <c r="E2" t="s">
        <v>22</v>
      </c>
      <c r="F2" t="s">
        <v>22</v>
      </c>
      <c r="G2" t="s">
        <v>22</v>
      </c>
      <c r="H2" t="s">
        <v>22</v>
      </c>
    </row>
    <row r="3" spans="1:8" x14ac:dyDescent="0.2">
      <c r="A3" t="s">
        <v>23</v>
      </c>
      <c r="B3" t="s">
        <v>24</v>
      </c>
      <c r="C3" t="s">
        <v>25</v>
      </c>
      <c r="D3" t="s">
        <v>26</v>
      </c>
      <c r="E3" t="s">
        <v>27</v>
      </c>
      <c r="F3" t="s">
        <v>22</v>
      </c>
      <c r="G3" t="s">
        <v>22</v>
      </c>
      <c r="H3" t="s">
        <v>22</v>
      </c>
    </row>
    <row r="4" spans="1:8" x14ac:dyDescent="0.2">
      <c r="A4" t="s">
        <v>28</v>
      </c>
      <c r="B4" t="s">
        <v>29</v>
      </c>
      <c r="C4" t="s">
        <v>30</v>
      </c>
      <c r="D4" t="s">
        <v>31</v>
      </c>
      <c r="E4" t="s">
        <v>22</v>
      </c>
      <c r="F4" t="s">
        <v>22</v>
      </c>
      <c r="G4" t="s">
        <v>22</v>
      </c>
      <c r="H4" t="s">
        <v>22</v>
      </c>
    </row>
    <row r="5" spans="1:8" x14ac:dyDescent="0.2">
      <c r="A5" t="s">
        <v>32</v>
      </c>
      <c r="B5" t="s">
        <v>33</v>
      </c>
      <c r="C5" t="s">
        <v>34</v>
      </c>
      <c r="D5" t="s">
        <v>35</v>
      </c>
      <c r="E5" t="s">
        <v>22</v>
      </c>
      <c r="F5" t="s">
        <v>22</v>
      </c>
      <c r="G5" t="s">
        <v>22</v>
      </c>
      <c r="H5" t="s">
        <v>22</v>
      </c>
    </row>
    <row r="6" spans="1:8" x14ac:dyDescent="0.2">
      <c r="A6" t="s">
        <v>36</v>
      </c>
      <c r="B6" t="s">
        <v>37</v>
      </c>
      <c r="C6" t="s">
        <v>38</v>
      </c>
      <c r="D6" t="s">
        <v>39</v>
      </c>
      <c r="E6" t="s">
        <v>22</v>
      </c>
      <c r="F6" t="s">
        <v>22</v>
      </c>
      <c r="G6" t="s">
        <v>22</v>
      </c>
      <c r="H6" t="s">
        <v>22</v>
      </c>
    </row>
    <row r="7" spans="1:8" x14ac:dyDescent="0.2">
      <c r="A7" t="s">
        <v>40</v>
      </c>
      <c r="B7" t="s">
        <v>41</v>
      </c>
      <c r="C7" t="s">
        <v>42</v>
      </c>
      <c r="D7" t="s">
        <v>43</v>
      </c>
      <c r="E7" t="s">
        <v>27</v>
      </c>
      <c r="F7" t="s">
        <v>22</v>
      </c>
      <c r="G7" t="s">
        <v>22</v>
      </c>
      <c r="H7" t="s">
        <v>27</v>
      </c>
    </row>
    <row r="8" spans="1:8" x14ac:dyDescent="0.2">
      <c r="A8" t="s">
        <v>44</v>
      </c>
      <c r="B8" t="s">
        <v>45</v>
      </c>
      <c r="C8" t="s">
        <v>46</v>
      </c>
      <c r="D8" t="s">
        <v>47</v>
      </c>
      <c r="E8" t="s">
        <v>27</v>
      </c>
      <c r="F8" t="s">
        <v>27</v>
      </c>
      <c r="G8" t="s">
        <v>22</v>
      </c>
      <c r="H8" t="s">
        <v>27</v>
      </c>
    </row>
    <row r="9" spans="1:8" x14ac:dyDescent="0.2">
      <c r="A9" t="s">
        <v>48</v>
      </c>
      <c r="B9" t="s">
        <v>49</v>
      </c>
      <c r="C9" t="s">
        <v>50</v>
      </c>
      <c r="D9" t="s">
        <v>51</v>
      </c>
      <c r="E9" t="s">
        <v>22</v>
      </c>
      <c r="F9" t="s">
        <v>27</v>
      </c>
      <c r="G9" t="s">
        <v>22</v>
      </c>
      <c r="H9" t="s">
        <v>27</v>
      </c>
    </row>
    <row r="10" spans="1:8" x14ac:dyDescent="0.2">
      <c r="A10" t="s">
        <v>52</v>
      </c>
      <c r="B10" t="s">
        <v>53</v>
      </c>
      <c r="C10" t="s">
        <v>54</v>
      </c>
      <c r="D10" t="s">
        <v>55</v>
      </c>
      <c r="E10" t="s">
        <v>27</v>
      </c>
      <c r="F10" t="s">
        <v>27</v>
      </c>
      <c r="G10" t="s">
        <v>22</v>
      </c>
      <c r="H10" t="s">
        <v>27</v>
      </c>
    </row>
    <row r="11" spans="1:8" x14ac:dyDescent="0.2">
      <c r="A11" t="s">
        <v>56</v>
      </c>
      <c r="B11" t="s">
        <v>57</v>
      </c>
      <c r="C11" t="s">
        <v>58</v>
      </c>
      <c r="D11" t="s">
        <v>59</v>
      </c>
      <c r="E11" t="s">
        <v>22</v>
      </c>
      <c r="F11" t="s">
        <v>27</v>
      </c>
      <c r="G11" t="s">
        <v>22</v>
      </c>
      <c r="H11" t="s">
        <v>27</v>
      </c>
    </row>
    <row r="12" spans="1:8" x14ac:dyDescent="0.2">
      <c r="A12" t="s">
        <v>60</v>
      </c>
      <c r="B12" t="s">
        <v>61</v>
      </c>
      <c r="C12" t="s">
        <v>62</v>
      </c>
      <c r="D12" t="s">
        <v>63</v>
      </c>
      <c r="E12" t="s">
        <v>27</v>
      </c>
      <c r="F12" t="s">
        <v>27</v>
      </c>
      <c r="G12" t="s">
        <v>27</v>
      </c>
      <c r="H12" t="s">
        <v>27</v>
      </c>
    </row>
    <row r="13" spans="1:8" x14ac:dyDescent="0.2">
      <c r="A13" t="s">
        <v>64</v>
      </c>
      <c r="B13" t="s">
        <v>65</v>
      </c>
      <c r="C13" t="s">
        <v>66</v>
      </c>
      <c r="D13" t="s">
        <v>67</v>
      </c>
      <c r="E13" t="s">
        <v>27</v>
      </c>
      <c r="F13" t="s">
        <v>27</v>
      </c>
      <c r="G13" t="s">
        <v>27</v>
      </c>
      <c r="H13" t="s">
        <v>27</v>
      </c>
    </row>
    <row r="14" spans="1:8" x14ac:dyDescent="0.2">
      <c r="A14" t="s">
        <v>68</v>
      </c>
      <c r="B14" t="s">
        <v>69</v>
      </c>
      <c r="C14" t="s">
        <v>70</v>
      </c>
      <c r="D14" t="s">
        <v>71</v>
      </c>
      <c r="E14" t="s">
        <v>22</v>
      </c>
      <c r="F14" t="s">
        <v>22</v>
      </c>
      <c r="G14" t="s">
        <v>22</v>
      </c>
      <c r="H14" t="s">
        <v>22</v>
      </c>
    </row>
    <row r="15" spans="1:8" x14ac:dyDescent="0.2">
      <c r="A15" t="s">
        <v>72</v>
      </c>
      <c r="B15" t="s">
        <v>73</v>
      </c>
      <c r="C15" t="s">
        <v>74</v>
      </c>
      <c r="D15" t="s">
        <v>75</v>
      </c>
      <c r="E15" t="s">
        <v>22</v>
      </c>
      <c r="F15" t="s">
        <v>22</v>
      </c>
      <c r="G15" t="s">
        <v>22</v>
      </c>
      <c r="H15" t="s">
        <v>22</v>
      </c>
    </row>
    <row r="16" spans="1:8" x14ac:dyDescent="0.2">
      <c r="A16" t="s">
        <v>76</v>
      </c>
      <c r="B16" t="s">
        <v>77</v>
      </c>
      <c r="C16" t="s">
        <v>78</v>
      </c>
      <c r="D16" t="s">
        <v>79</v>
      </c>
      <c r="E16" t="s">
        <v>27</v>
      </c>
      <c r="F16" t="s">
        <v>27</v>
      </c>
      <c r="G16" t="s">
        <v>27</v>
      </c>
      <c r="H16" t="s">
        <v>27</v>
      </c>
    </row>
    <row r="17" spans="1:8" x14ac:dyDescent="0.2">
      <c r="A17" t="s">
        <v>80</v>
      </c>
      <c r="B17" t="s">
        <v>81</v>
      </c>
      <c r="C17" t="s">
        <v>82</v>
      </c>
      <c r="D17" t="s">
        <v>83</v>
      </c>
      <c r="E17" t="s">
        <v>27</v>
      </c>
      <c r="F17" t="s">
        <v>27</v>
      </c>
      <c r="G17" t="s">
        <v>27</v>
      </c>
      <c r="H17" t="s">
        <v>27</v>
      </c>
    </row>
    <row r="18" spans="1:8" x14ac:dyDescent="0.2">
      <c r="A18" t="s">
        <v>85</v>
      </c>
      <c r="B18" t="s">
        <v>86</v>
      </c>
      <c r="C18" t="s">
        <v>87</v>
      </c>
      <c r="D18" t="s">
        <v>88</v>
      </c>
      <c r="E18" t="s">
        <v>27</v>
      </c>
      <c r="F18" t="s">
        <v>27</v>
      </c>
      <c r="G18" t="s">
        <v>27</v>
      </c>
      <c r="H18" t="s">
        <v>27</v>
      </c>
    </row>
    <row r="19" spans="1:8" x14ac:dyDescent="0.2">
      <c r="A19" t="s">
        <v>89</v>
      </c>
      <c r="B19" t="s">
        <v>90</v>
      </c>
      <c r="C19" t="s">
        <v>91</v>
      </c>
      <c r="D19" t="s">
        <v>92</v>
      </c>
      <c r="E19" t="s">
        <v>22</v>
      </c>
      <c r="F19" t="s">
        <v>27</v>
      </c>
      <c r="G19" t="s">
        <v>22</v>
      </c>
      <c r="H19" t="s">
        <v>27</v>
      </c>
    </row>
    <row r="20" spans="1:8" x14ac:dyDescent="0.2">
      <c r="A20" t="s">
        <v>93</v>
      </c>
      <c r="B20" t="s">
        <v>94</v>
      </c>
      <c r="C20" t="s">
        <v>95</v>
      </c>
      <c r="D20" t="s">
        <v>96</v>
      </c>
      <c r="E20" t="s">
        <v>27</v>
      </c>
      <c r="F20" t="s">
        <v>27</v>
      </c>
      <c r="G20" t="s">
        <v>27</v>
      </c>
      <c r="H20" t="s">
        <v>27</v>
      </c>
    </row>
    <row r="21" spans="1:8" x14ac:dyDescent="0.2">
      <c r="A21" t="s">
        <v>97</v>
      </c>
      <c r="B21" t="s">
        <v>98</v>
      </c>
      <c r="C21" t="s">
        <v>99</v>
      </c>
      <c r="D21" t="s">
        <v>100</v>
      </c>
      <c r="E21" t="s">
        <v>22</v>
      </c>
      <c r="F21" t="s">
        <v>27</v>
      </c>
      <c r="G21" t="s">
        <v>22</v>
      </c>
      <c r="H21" t="s">
        <v>27</v>
      </c>
    </row>
    <row r="22" spans="1:8" x14ac:dyDescent="0.2">
      <c r="A22" t="s">
        <v>101</v>
      </c>
      <c r="B22" t="s">
        <v>102</v>
      </c>
      <c r="C22" t="s">
        <v>103</v>
      </c>
      <c r="D22" t="s">
        <v>104</v>
      </c>
      <c r="E22" t="s">
        <v>22</v>
      </c>
      <c r="F22" t="s">
        <v>27</v>
      </c>
      <c r="G22" t="s">
        <v>22</v>
      </c>
      <c r="H22" t="s">
        <v>27</v>
      </c>
    </row>
    <row r="23" spans="1:8" x14ac:dyDescent="0.2">
      <c r="A23" t="s">
        <v>105</v>
      </c>
      <c r="B23" t="s">
        <v>106</v>
      </c>
      <c r="C23" t="s">
        <v>107</v>
      </c>
      <c r="D23" t="s">
        <v>108</v>
      </c>
      <c r="E23" t="s">
        <v>22</v>
      </c>
      <c r="F23" t="s">
        <v>27</v>
      </c>
      <c r="G23" t="s">
        <v>22</v>
      </c>
      <c r="H23" t="s">
        <v>27</v>
      </c>
    </row>
    <row r="24" spans="1:8" x14ac:dyDescent="0.2">
      <c r="A24" t="s">
        <v>109</v>
      </c>
      <c r="B24" t="s">
        <v>110</v>
      </c>
      <c r="C24" t="s">
        <v>111</v>
      </c>
      <c r="D24" t="s">
        <v>112</v>
      </c>
      <c r="E24" t="s">
        <v>27</v>
      </c>
      <c r="F24" t="s">
        <v>22</v>
      </c>
      <c r="G24" t="s">
        <v>27</v>
      </c>
      <c r="H24" t="s">
        <v>27</v>
      </c>
    </row>
    <row r="25" spans="1:8" x14ac:dyDescent="0.2">
      <c r="A25" t="s">
        <v>113</v>
      </c>
      <c r="B25" t="s">
        <v>114</v>
      </c>
      <c r="C25" t="s">
        <v>115</v>
      </c>
      <c r="D25" t="s">
        <v>116</v>
      </c>
      <c r="E25" t="s">
        <v>22</v>
      </c>
      <c r="F25" t="s">
        <v>22</v>
      </c>
      <c r="G25" t="s">
        <v>22</v>
      </c>
      <c r="H25" t="s">
        <v>27</v>
      </c>
    </row>
    <row r="26" spans="1:8" x14ac:dyDescent="0.2">
      <c r="A26" t="s">
        <v>117</v>
      </c>
      <c r="B26" t="s">
        <v>118</v>
      </c>
      <c r="C26" t="s">
        <v>119</v>
      </c>
      <c r="D26" t="s">
        <v>120</v>
      </c>
      <c r="E26" t="s">
        <v>22</v>
      </c>
      <c r="F26" t="s">
        <v>22</v>
      </c>
      <c r="G26" t="s">
        <v>22</v>
      </c>
      <c r="H26" t="s">
        <v>27</v>
      </c>
    </row>
    <row r="27" spans="1:8" x14ac:dyDescent="0.2">
      <c r="A27" t="s">
        <v>121</v>
      </c>
      <c r="B27" t="s">
        <v>122</v>
      </c>
      <c r="C27" t="s">
        <v>123</v>
      </c>
      <c r="D27" t="s">
        <v>124</v>
      </c>
      <c r="E27" t="s">
        <v>27</v>
      </c>
      <c r="F27" t="s">
        <v>22</v>
      </c>
      <c r="G27" t="s">
        <v>27</v>
      </c>
      <c r="H27" t="s">
        <v>27</v>
      </c>
    </row>
    <row r="28" spans="1:8" x14ac:dyDescent="0.2">
      <c r="A28" t="s">
        <v>125</v>
      </c>
      <c r="B28" t="s">
        <v>126</v>
      </c>
      <c r="C28" t="s">
        <v>127</v>
      </c>
      <c r="D28" t="s">
        <v>128</v>
      </c>
      <c r="E28" t="s">
        <v>22</v>
      </c>
      <c r="F28" t="s">
        <v>22</v>
      </c>
      <c r="G28" t="s">
        <v>22</v>
      </c>
      <c r="H28" t="s">
        <v>27</v>
      </c>
    </row>
    <row r="29" spans="1:8" x14ac:dyDescent="0.2">
      <c r="A29" t="s">
        <v>129</v>
      </c>
      <c r="B29" t="s">
        <v>130</v>
      </c>
      <c r="C29" t="s">
        <v>131</v>
      </c>
      <c r="D29" t="s">
        <v>132</v>
      </c>
      <c r="E29" t="s">
        <v>27</v>
      </c>
      <c r="F29" t="s">
        <v>27</v>
      </c>
      <c r="G29" t="s">
        <v>27</v>
      </c>
      <c r="H29" t="s">
        <v>27</v>
      </c>
    </row>
    <row r="30" spans="1:8" x14ac:dyDescent="0.2">
      <c r="A30" t="s">
        <v>133</v>
      </c>
      <c r="B30" t="s">
        <v>134</v>
      </c>
      <c r="C30" t="s">
        <v>135</v>
      </c>
      <c r="D30" t="s">
        <v>136</v>
      </c>
      <c r="E30" t="s">
        <v>22</v>
      </c>
      <c r="F30" t="s">
        <v>27</v>
      </c>
      <c r="G30" t="s">
        <v>22</v>
      </c>
      <c r="H30" t="s">
        <v>27</v>
      </c>
    </row>
    <row r="31" spans="1:8" x14ac:dyDescent="0.2">
      <c r="A31" t="s">
        <v>137</v>
      </c>
      <c r="B31" t="s">
        <v>138</v>
      </c>
      <c r="C31" t="s">
        <v>139</v>
      </c>
      <c r="D31" t="s">
        <v>140</v>
      </c>
      <c r="E31" t="s">
        <v>27</v>
      </c>
      <c r="F31" t="s">
        <v>27</v>
      </c>
      <c r="G31" t="s">
        <v>27</v>
      </c>
      <c r="H31" t="s">
        <v>27</v>
      </c>
    </row>
    <row r="32" spans="1:8" x14ac:dyDescent="0.2">
      <c r="A32" t="s">
        <v>141</v>
      </c>
      <c r="B32" t="s">
        <v>142</v>
      </c>
      <c r="C32" t="s">
        <v>143</v>
      </c>
      <c r="D32" t="s">
        <v>144</v>
      </c>
      <c r="E32" t="s">
        <v>27</v>
      </c>
      <c r="F32" t="s">
        <v>27</v>
      </c>
      <c r="G32" t="s">
        <v>22</v>
      </c>
      <c r="H32" t="s">
        <v>27</v>
      </c>
    </row>
    <row r="33" spans="1:8" x14ac:dyDescent="0.2">
      <c r="A33" t="s">
        <v>146</v>
      </c>
      <c r="B33" t="s">
        <v>147</v>
      </c>
      <c r="C33" t="s">
        <v>148</v>
      </c>
      <c r="D33" t="s">
        <v>149</v>
      </c>
      <c r="E33" t="s">
        <v>22</v>
      </c>
      <c r="F33" t="s">
        <v>22</v>
      </c>
      <c r="G33" t="s">
        <v>22</v>
      </c>
      <c r="H33" t="s">
        <v>27</v>
      </c>
    </row>
    <row r="34" spans="1:8" x14ac:dyDescent="0.2">
      <c r="A34" t="s">
        <v>150</v>
      </c>
      <c r="B34" t="s">
        <v>151</v>
      </c>
      <c r="C34" t="s">
        <v>152</v>
      </c>
      <c r="D34" t="s">
        <v>153</v>
      </c>
      <c r="E34" t="s">
        <v>27</v>
      </c>
      <c r="F34" t="s">
        <v>27</v>
      </c>
      <c r="G34" t="s">
        <v>22</v>
      </c>
      <c r="H34" t="s">
        <v>22</v>
      </c>
    </row>
    <row r="35" spans="1:8" x14ac:dyDescent="0.2">
      <c r="A35" t="s">
        <v>154</v>
      </c>
      <c r="B35" t="s">
        <v>155</v>
      </c>
      <c r="C35" t="s">
        <v>156</v>
      </c>
      <c r="D35" t="s">
        <v>157</v>
      </c>
      <c r="E35" t="s">
        <v>27</v>
      </c>
      <c r="F35" t="s">
        <v>27</v>
      </c>
      <c r="G35" t="s">
        <v>22</v>
      </c>
      <c r="H35" t="s">
        <v>22</v>
      </c>
    </row>
    <row r="36" spans="1:8" x14ac:dyDescent="0.2">
      <c r="A36" t="s">
        <v>158</v>
      </c>
      <c r="B36" t="s">
        <v>159</v>
      </c>
      <c r="C36" t="s">
        <v>160</v>
      </c>
      <c r="D36" t="s">
        <v>161</v>
      </c>
      <c r="E36" t="s">
        <v>22</v>
      </c>
      <c r="F36" t="s">
        <v>22</v>
      </c>
      <c r="G36" t="s">
        <v>22</v>
      </c>
      <c r="H36" t="s">
        <v>22</v>
      </c>
    </row>
    <row r="37" spans="1:8" x14ac:dyDescent="0.2">
      <c r="A37" t="s">
        <v>162</v>
      </c>
      <c r="B37" t="s">
        <v>163</v>
      </c>
      <c r="C37" t="s">
        <v>164</v>
      </c>
      <c r="D37" t="s">
        <v>165</v>
      </c>
      <c r="E37" t="s">
        <v>27</v>
      </c>
      <c r="F37" t="s">
        <v>27</v>
      </c>
      <c r="G37" t="s">
        <v>22</v>
      </c>
      <c r="H37" t="s">
        <v>22</v>
      </c>
    </row>
    <row r="38" spans="1:8" x14ac:dyDescent="0.2">
      <c r="A38" t="s">
        <v>166</v>
      </c>
      <c r="B38" t="s">
        <v>167</v>
      </c>
      <c r="C38" t="s">
        <v>168</v>
      </c>
      <c r="D38" t="s">
        <v>169</v>
      </c>
      <c r="E38" t="s">
        <v>22</v>
      </c>
      <c r="F38" t="s">
        <v>22</v>
      </c>
      <c r="G38" t="s">
        <v>22</v>
      </c>
      <c r="H38" t="s">
        <v>22</v>
      </c>
    </row>
    <row r="39" spans="1:8" x14ac:dyDescent="0.2">
      <c r="A39" t="s">
        <v>170</v>
      </c>
      <c r="B39" t="s">
        <v>171</v>
      </c>
      <c r="C39" t="s">
        <v>172</v>
      </c>
      <c r="D39" t="s">
        <v>173</v>
      </c>
      <c r="E39" t="s">
        <v>27</v>
      </c>
      <c r="F39" t="s">
        <v>27</v>
      </c>
      <c r="G39" t="s">
        <v>22</v>
      </c>
      <c r="H39" t="s">
        <v>22</v>
      </c>
    </row>
    <row r="40" spans="1:8" x14ac:dyDescent="0.2">
      <c r="A40" t="s">
        <v>174</v>
      </c>
      <c r="B40" t="s">
        <v>175</v>
      </c>
      <c r="C40" t="s">
        <v>176</v>
      </c>
      <c r="D40" t="s">
        <v>177</v>
      </c>
      <c r="E40" t="s">
        <v>22</v>
      </c>
      <c r="F40" t="s">
        <v>22</v>
      </c>
      <c r="G40" t="s">
        <v>22</v>
      </c>
      <c r="H40" t="s">
        <v>22</v>
      </c>
    </row>
    <row r="41" spans="1:8" x14ac:dyDescent="0.2">
      <c r="A41" t="s">
        <v>178</v>
      </c>
      <c r="B41" t="s">
        <v>179</v>
      </c>
      <c r="C41" t="s">
        <v>180</v>
      </c>
      <c r="D41" t="s">
        <v>181</v>
      </c>
      <c r="E41" t="s">
        <v>22</v>
      </c>
      <c r="F41" t="s">
        <v>22</v>
      </c>
      <c r="G41" t="s">
        <v>22</v>
      </c>
      <c r="H41" t="s">
        <v>22</v>
      </c>
    </row>
    <row r="42" spans="1:8" x14ac:dyDescent="0.2">
      <c r="A42" t="s">
        <v>182</v>
      </c>
      <c r="B42" t="s">
        <v>183</v>
      </c>
      <c r="C42" t="s">
        <v>184</v>
      </c>
      <c r="D42" t="s">
        <v>185</v>
      </c>
      <c r="E42" t="s">
        <v>27</v>
      </c>
      <c r="F42" t="s">
        <v>27</v>
      </c>
      <c r="G42" t="s">
        <v>22</v>
      </c>
      <c r="H42" t="s">
        <v>22</v>
      </c>
    </row>
    <row r="43" spans="1:8" x14ac:dyDescent="0.2">
      <c r="A43" t="s">
        <v>186</v>
      </c>
      <c r="B43" t="s">
        <v>187</v>
      </c>
      <c r="C43" t="s">
        <v>188</v>
      </c>
      <c r="D43" t="s">
        <v>189</v>
      </c>
      <c r="E43" t="s">
        <v>22</v>
      </c>
      <c r="F43" t="s">
        <v>22</v>
      </c>
      <c r="G43" t="s">
        <v>22</v>
      </c>
      <c r="H43" t="s">
        <v>22</v>
      </c>
    </row>
    <row r="44" spans="1:8" x14ac:dyDescent="0.2">
      <c r="A44" t="s">
        <v>190</v>
      </c>
      <c r="B44" t="s">
        <v>191</v>
      </c>
      <c r="C44" t="s">
        <v>192</v>
      </c>
      <c r="D44" t="s">
        <v>193</v>
      </c>
      <c r="E44" t="s">
        <v>27</v>
      </c>
      <c r="F44" t="s">
        <v>27</v>
      </c>
      <c r="G44" t="s">
        <v>27</v>
      </c>
      <c r="H44" t="s">
        <v>27</v>
      </c>
    </row>
    <row r="45" spans="1:8" x14ac:dyDescent="0.2">
      <c r="A45" t="s">
        <v>194</v>
      </c>
      <c r="B45" t="s">
        <v>195</v>
      </c>
      <c r="C45" t="s">
        <v>196</v>
      </c>
      <c r="D45" t="s">
        <v>197</v>
      </c>
      <c r="E45" t="s">
        <v>22</v>
      </c>
      <c r="F45" t="s">
        <v>27</v>
      </c>
      <c r="G45" t="s">
        <v>27</v>
      </c>
      <c r="H45" t="s">
        <v>27</v>
      </c>
    </row>
    <row r="46" spans="1:8" x14ac:dyDescent="0.2">
      <c r="A46" t="s">
        <v>198</v>
      </c>
      <c r="B46" t="s">
        <v>199</v>
      </c>
      <c r="C46" t="s">
        <v>200</v>
      </c>
      <c r="D46" t="s">
        <v>201</v>
      </c>
      <c r="E46" t="s">
        <v>22</v>
      </c>
      <c r="F46" t="s">
        <v>22</v>
      </c>
      <c r="G46" t="s">
        <v>27</v>
      </c>
      <c r="H46" t="s">
        <v>27</v>
      </c>
    </row>
    <row r="47" spans="1:8" x14ac:dyDescent="0.2">
      <c r="A47" t="s">
        <v>202</v>
      </c>
      <c r="B47" t="s">
        <v>203</v>
      </c>
      <c r="C47" t="s">
        <v>204</v>
      </c>
      <c r="D47" t="s">
        <v>205</v>
      </c>
      <c r="E47" t="s">
        <v>27</v>
      </c>
      <c r="F47" t="s">
        <v>27</v>
      </c>
      <c r="G47" t="s">
        <v>22</v>
      </c>
      <c r="H47" t="s">
        <v>27</v>
      </c>
    </row>
    <row r="48" spans="1:8" x14ac:dyDescent="0.2">
      <c r="A48" t="s">
        <v>207</v>
      </c>
      <c r="B48" t="s">
        <v>208</v>
      </c>
      <c r="C48" t="s">
        <v>209</v>
      </c>
      <c r="D48" t="s">
        <v>210</v>
      </c>
      <c r="E48" t="s">
        <v>27</v>
      </c>
      <c r="F48" t="s">
        <v>27</v>
      </c>
      <c r="G48" t="s">
        <v>22</v>
      </c>
      <c r="H48" t="s">
        <v>27</v>
      </c>
    </row>
    <row r="49" spans="1:8" x14ac:dyDescent="0.2">
      <c r="A49" t="s">
        <v>211</v>
      </c>
      <c r="B49" t="s">
        <v>212</v>
      </c>
      <c r="C49" t="s">
        <v>213</v>
      </c>
      <c r="D49" t="s">
        <v>214</v>
      </c>
      <c r="E49" t="s">
        <v>27</v>
      </c>
      <c r="F49" t="s">
        <v>27</v>
      </c>
      <c r="G49" t="s">
        <v>22</v>
      </c>
      <c r="H49" t="s">
        <v>27</v>
      </c>
    </row>
    <row r="50" spans="1:8" x14ac:dyDescent="0.2">
      <c r="A50" t="s">
        <v>215</v>
      </c>
      <c r="B50" t="s">
        <v>216</v>
      </c>
      <c r="C50" t="s">
        <v>217</v>
      </c>
      <c r="D50" t="s">
        <v>218</v>
      </c>
      <c r="E50" t="s">
        <v>27</v>
      </c>
      <c r="F50" t="s">
        <v>27</v>
      </c>
      <c r="G50" t="s">
        <v>22</v>
      </c>
      <c r="H50" t="s">
        <v>27</v>
      </c>
    </row>
    <row r="51" spans="1:8" x14ac:dyDescent="0.2">
      <c r="A51" t="s">
        <v>219</v>
      </c>
      <c r="B51" t="s">
        <v>220</v>
      </c>
      <c r="C51" t="s">
        <v>221</v>
      </c>
      <c r="D51" t="s">
        <v>222</v>
      </c>
      <c r="E51" t="s">
        <v>27</v>
      </c>
      <c r="F51" t="s">
        <v>27</v>
      </c>
      <c r="G51" t="s">
        <v>22</v>
      </c>
      <c r="H51" t="s">
        <v>27</v>
      </c>
    </row>
    <row r="52" spans="1:8" x14ac:dyDescent="0.2">
      <c r="A52" t="s">
        <v>223</v>
      </c>
      <c r="B52" t="s">
        <v>224</v>
      </c>
      <c r="C52" t="s">
        <v>225</v>
      </c>
      <c r="D52" t="s">
        <v>226</v>
      </c>
      <c r="E52" t="s">
        <v>27</v>
      </c>
      <c r="F52" t="s">
        <v>27</v>
      </c>
      <c r="G52" t="s">
        <v>22</v>
      </c>
      <c r="H52" t="s">
        <v>27</v>
      </c>
    </row>
    <row r="53" spans="1:8" x14ac:dyDescent="0.2">
      <c r="A53" t="s">
        <v>227</v>
      </c>
      <c r="B53" t="s">
        <v>228</v>
      </c>
      <c r="C53" t="s">
        <v>229</v>
      </c>
      <c r="D53" t="s">
        <v>230</v>
      </c>
      <c r="E53" t="s">
        <v>27</v>
      </c>
      <c r="F53" t="s">
        <v>27</v>
      </c>
      <c r="G53" t="s">
        <v>22</v>
      </c>
      <c r="H53" t="s">
        <v>27</v>
      </c>
    </row>
    <row r="54" spans="1:8" x14ac:dyDescent="0.2">
      <c r="A54" t="s">
        <v>231</v>
      </c>
      <c r="B54" t="s">
        <v>232</v>
      </c>
      <c r="C54" t="s">
        <v>233</v>
      </c>
      <c r="D54" t="s">
        <v>234</v>
      </c>
      <c r="E54" t="s">
        <v>27</v>
      </c>
      <c r="F54" t="s">
        <v>27</v>
      </c>
      <c r="G54" t="s">
        <v>22</v>
      </c>
      <c r="H54" t="s">
        <v>27</v>
      </c>
    </row>
    <row r="55" spans="1:8" x14ac:dyDescent="0.2">
      <c r="A55" t="s">
        <v>235</v>
      </c>
      <c r="B55" t="s">
        <v>236</v>
      </c>
      <c r="C55" t="s">
        <v>237</v>
      </c>
      <c r="D55" t="s">
        <v>238</v>
      </c>
      <c r="E55" t="s">
        <v>27</v>
      </c>
      <c r="F55" t="s">
        <v>27</v>
      </c>
      <c r="G55" t="s">
        <v>22</v>
      </c>
      <c r="H55" t="s">
        <v>27</v>
      </c>
    </row>
    <row r="56" spans="1:8" x14ac:dyDescent="0.2">
      <c r="A56" t="s">
        <v>239</v>
      </c>
      <c r="B56" t="s">
        <v>240</v>
      </c>
      <c r="C56" t="s">
        <v>241</v>
      </c>
      <c r="D56" t="s">
        <v>242</v>
      </c>
      <c r="E56" t="s">
        <v>27</v>
      </c>
      <c r="F56" t="s">
        <v>27</v>
      </c>
      <c r="G56" t="s">
        <v>22</v>
      </c>
      <c r="H56" t="s">
        <v>27</v>
      </c>
    </row>
    <row r="57" spans="1:8" x14ac:dyDescent="0.2">
      <c r="A57" t="s">
        <v>243</v>
      </c>
      <c r="B57" t="s">
        <v>244</v>
      </c>
      <c r="C57" t="s">
        <v>245</v>
      </c>
      <c r="D57" t="s">
        <v>246</v>
      </c>
      <c r="E57" t="s">
        <v>27</v>
      </c>
      <c r="F57" t="s">
        <v>27</v>
      </c>
      <c r="G57" t="s">
        <v>22</v>
      </c>
      <c r="H57" t="s">
        <v>27</v>
      </c>
    </row>
    <row r="58" spans="1:8" x14ac:dyDescent="0.2">
      <c r="A58" t="s">
        <v>247</v>
      </c>
      <c r="B58" t="s">
        <v>248</v>
      </c>
      <c r="C58" t="s">
        <v>249</v>
      </c>
      <c r="D58" t="s">
        <v>250</v>
      </c>
      <c r="E58" t="s">
        <v>27</v>
      </c>
      <c r="F58" t="s">
        <v>27</v>
      </c>
      <c r="G58" t="s">
        <v>27</v>
      </c>
      <c r="H58" t="s">
        <v>27</v>
      </c>
    </row>
    <row r="59" spans="1:8" x14ac:dyDescent="0.2">
      <c r="A59" t="s">
        <v>251</v>
      </c>
      <c r="B59" t="s">
        <v>252</v>
      </c>
      <c r="C59" t="s">
        <v>253</v>
      </c>
      <c r="D59" t="s">
        <v>254</v>
      </c>
      <c r="E59" t="s">
        <v>27</v>
      </c>
      <c r="F59" t="s">
        <v>27</v>
      </c>
      <c r="G59" t="s">
        <v>27</v>
      </c>
      <c r="H59" t="s">
        <v>27</v>
      </c>
    </row>
    <row r="60" spans="1:8" x14ac:dyDescent="0.2">
      <c r="A60" t="s">
        <v>255</v>
      </c>
      <c r="B60" t="s">
        <v>256</v>
      </c>
      <c r="C60" t="s">
        <v>257</v>
      </c>
      <c r="D60" t="s">
        <v>258</v>
      </c>
      <c r="E60" t="s">
        <v>27</v>
      </c>
      <c r="F60" t="s">
        <v>27</v>
      </c>
      <c r="G60" t="s">
        <v>27</v>
      </c>
      <c r="H60" t="s">
        <v>27</v>
      </c>
    </row>
    <row r="61" spans="1:8" x14ac:dyDescent="0.2">
      <c r="A61" t="s">
        <v>259</v>
      </c>
      <c r="B61" t="s">
        <v>260</v>
      </c>
      <c r="C61" t="s">
        <v>261</v>
      </c>
      <c r="D61" t="s">
        <v>262</v>
      </c>
      <c r="E61" t="s">
        <v>27</v>
      </c>
      <c r="F61" t="s">
        <v>27</v>
      </c>
      <c r="G61" t="s">
        <v>27</v>
      </c>
      <c r="H61" t="s">
        <v>27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19B56-0614-BA49-AC35-B7A5F1FDCC13}">
  <dimension ref="A1:J61"/>
  <sheetViews>
    <sheetView zoomScale="75" workbookViewId="0">
      <selection activeCell="H31" sqref="H31"/>
    </sheetView>
  </sheetViews>
  <sheetFormatPr baseColWidth="10" defaultRowHeight="15" x14ac:dyDescent="0.2"/>
  <cols>
    <col min="1" max="1" width="14.83203125" customWidth="1"/>
    <col min="2" max="2" width="35.83203125" bestFit="1" customWidth="1"/>
    <col min="3" max="3" width="15.5" customWidth="1"/>
    <col min="4" max="4" width="15.1640625" customWidth="1"/>
    <col min="6" max="6" width="10.83203125" customWidth="1"/>
    <col min="10" max="10" width="11.5" customWidth="1"/>
    <col min="12" max="12" width="10.6640625" bestFit="1" customWidth="1"/>
    <col min="13" max="13" width="7.1640625" bestFit="1" customWidth="1"/>
    <col min="14" max="17" width="10.6640625" bestFit="1" customWidth="1"/>
    <col min="18" max="18" width="19.83203125" bestFit="1" customWidth="1"/>
  </cols>
  <sheetData>
    <row r="1" spans="1:10" x14ac:dyDescent="0.2">
      <c r="A1" s="1" t="s">
        <v>4</v>
      </c>
      <c r="B1" s="1" t="s">
        <v>266</v>
      </c>
      <c r="C1" s="1" t="s">
        <v>267</v>
      </c>
      <c r="D1" s="1" t="s">
        <v>268</v>
      </c>
      <c r="E1" s="1" t="s">
        <v>269</v>
      </c>
      <c r="F1" s="1" t="s">
        <v>270</v>
      </c>
      <c r="G1" s="1" t="s">
        <v>16</v>
      </c>
    </row>
    <row r="2" spans="1:10" x14ac:dyDescent="0.2">
      <c r="A2" t="s">
        <v>202</v>
      </c>
      <c r="B2">
        <v>8156</v>
      </c>
      <c r="C2">
        <v>1245</v>
      </c>
      <c r="D2">
        <v>791</v>
      </c>
      <c r="E2">
        <v>338</v>
      </c>
      <c r="F2">
        <v>44</v>
      </c>
      <c r="G2" s="4">
        <f>_xlfn.RRI($F$1-$B$1,B2,F2)</f>
        <v>-0.72898466539472961</v>
      </c>
    </row>
    <row r="3" spans="1:10" x14ac:dyDescent="0.2">
      <c r="A3" t="s">
        <v>44</v>
      </c>
      <c r="B3">
        <v>9252</v>
      </c>
      <c r="C3">
        <v>8499</v>
      </c>
      <c r="D3">
        <v>991</v>
      </c>
      <c r="E3">
        <v>448</v>
      </c>
      <c r="F3">
        <v>211</v>
      </c>
      <c r="G3" s="4">
        <f>_xlfn.RRI($F$1-$B$1,B3,F3)</f>
        <v>-0.61139202601329412</v>
      </c>
    </row>
    <row r="4" spans="1:10" x14ac:dyDescent="0.2">
      <c r="A4" t="s">
        <v>76</v>
      </c>
      <c r="B4">
        <v>9058</v>
      </c>
      <c r="C4">
        <v>4839</v>
      </c>
      <c r="D4">
        <v>4776</v>
      </c>
      <c r="E4">
        <v>4024</v>
      </c>
      <c r="F4">
        <v>369</v>
      </c>
      <c r="G4" s="4">
        <f>_xlfn.RRI($F$1-$B$1,B4,F4)</f>
        <v>-0.55073921414194782</v>
      </c>
    </row>
    <row r="5" spans="1:10" x14ac:dyDescent="0.2">
      <c r="A5" t="s">
        <v>109</v>
      </c>
      <c r="B5">
        <v>8331</v>
      </c>
      <c r="C5">
        <v>7667</v>
      </c>
      <c r="D5">
        <v>5952</v>
      </c>
      <c r="E5">
        <v>1998</v>
      </c>
      <c r="F5">
        <v>375</v>
      </c>
      <c r="G5" s="4">
        <f>_xlfn.RRI($F$1-$B$1,B5,F5)</f>
        <v>-0.53938981874158332</v>
      </c>
      <c r="I5" t="s">
        <v>263</v>
      </c>
      <c r="J5" t="s">
        <v>272</v>
      </c>
    </row>
    <row r="6" spans="1:10" x14ac:dyDescent="0.2">
      <c r="A6" t="s">
        <v>182</v>
      </c>
      <c r="B6">
        <v>7840</v>
      </c>
      <c r="C6">
        <v>5804</v>
      </c>
      <c r="D6">
        <v>4259</v>
      </c>
      <c r="E6">
        <v>4243</v>
      </c>
      <c r="F6">
        <v>907</v>
      </c>
      <c r="G6" s="4">
        <f>_xlfn.RRI($F$1-$B$1,B6,F6)</f>
        <v>-0.41679289513417705</v>
      </c>
      <c r="I6">
        <v>2017</v>
      </c>
      <c r="J6">
        <f>SUM(Table4[2017])</f>
        <v>189976</v>
      </c>
    </row>
    <row r="7" spans="1:10" x14ac:dyDescent="0.2">
      <c r="A7" t="s">
        <v>121</v>
      </c>
      <c r="B7">
        <v>6156</v>
      </c>
      <c r="C7">
        <v>6110</v>
      </c>
      <c r="D7">
        <v>5791</v>
      </c>
      <c r="E7">
        <v>1759</v>
      </c>
      <c r="F7">
        <v>969</v>
      </c>
      <c r="G7" s="4">
        <f>_xlfn.RRI($F$1-$B$1,B7,F7)</f>
        <v>-0.37012221518144006</v>
      </c>
      <c r="I7">
        <v>2018</v>
      </c>
      <c r="J7">
        <f>SUM(Table4[2018])</f>
        <v>242995</v>
      </c>
    </row>
    <row r="8" spans="1:10" x14ac:dyDescent="0.2">
      <c r="A8" t="s">
        <v>170</v>
      </c>
      <c r="B8">
        <v>7703</v>
      </c>
      <c r="C8">
        <v>6957</v>
      </c>
      <c r="D8">
        <v>3898</v>
      </c>
      <c r="E8">
        <v>1857</v>
      </c>
      <c r="F8">
        <v>1512</v>
      </c>
      <c r="G8" s="4">
        <f>_xlfn.RRI($F$1-$B$1,B8,F8)</f>
        <v>-0.33438519484677687</v>
      </c>
      <c r="I8">
        <v>2019</v>
      </c>
      <c r="J8">
        <f>SUM(Table4[2019])</f>
        <v>288449</v>
      </c>
    </row>
    <row r="9" spans="1:10" x14ac:dyDescent="0.2">
      <c r="A9" t="s">
        <v>215</v>
      </c>
      <c r="B9">
        <v>8466</v>
      </c>
      <c r="C9">
        <v>4079</v>
      </c>
      <c r="D9">
        <v>2797</v>
      </c>
      <c r="E9">
        <v>2245</v>
      </c>
      <c r="F9">
        <v>1696</v>
      </c>
      <c r="G9" s="4">
        <f>_xlfn.RRI($F$1-$B$1,B9,F9)</f>
        <v>-0.33098339677163802</v>
      </c>
      <c r="I9">
        <v>2020</v>
      </c>
      <c r="J9">
        <f>SUM(Table4[2020])</f>
        <v>350234</v>
      </c>
    </row>
    <row r="10" spans="1:10" x14ac:dyDescent="0.2">
      <c r="A10" t="s">
        <v>52</v>
      </c>
      <c r="B10">
        <v>9766</v>
      </c>
      <c r="C10">
        <v>8049</v>
      </c>
      <c r="D10">
        <v>5556</v>
      </c>
      <c r="E10">
        <v>5202</v>
      </c>
      <c r="F10">
        <v>2373</v>
      </c>
      <c r="G10" s="4">
        <f>_xlfn.RRI($F$1-$B$1,B10,F10)</f>
        <v>-0.29790601141591733</v>
      </c>
      <c r="I10">
        <v>2021</v>
      </c>
      <c r="J10">
        <f>SUM(Table4[2021])</f>
        <v>409194</v>
      </c>
    </row>
    <row r="11" spans="1:10" x14ac:dyDescent="0.2">
      <c r="A11" t="s">
        <v>60</v>
      </c>
      <c r="B11">
        <v>7555</v>
      </c>
      <c r="C11">
        <v>6551</v>
      </c>
      <c r="D11">
        <v>5188</v>
      </c>
      <c r="E11">
        <v>3436</v>
      </c>
      <c r="F11">
        <v>2359</v>
      </c>
      <c r="G11" s="4">
        <f>_xlfn.RRI($F$1-$B$1,B11,F11)</f>
        <v>-0.25247905109930902</v>
      </c>
    </row>
    <row r="12" spans="1:10" x14ac:dyDescent="0.2">
      <c r="A12" t="s">
        <v>247</v>
      </c>
      <c r="B12">
        <v>8034</v>
      </c>
      <c r="C12">
        <v>6541</v>
      </c>
      <c r="D12">
        <v>3311</v>
      </c>
      <c r="E12">
        <v>3254</v>
      </c>
      <c r="F12">
        <v>2687</v>
      </c>
      <c r="G12" s="4">
        <f>_xlfn.RRI($F$1-$B$1,B12,F12)</f>
        <v>-0.23952671916055424</v>
      </c>
    </row>
    <row r="13" spans="1:10" x14ac:dyDescent="0.2">
      <c r="A13" t="s">
        <v>93</v>
      </c>
      <c r="B13">
        <v>9773</v>
      </c>
      <c r="C13">
        <v>9179</v>
      </c>
      <c r="D13">
        <v>8390</v>
      </c>
      <c r="E13">
        <v>8256</v>
      </c>
      <c r="F13">
        <v>3815</v>
      </c>
      <c r="G13" s="4">
        <f>_xlfn.RRI($F$1-$B$1,B13,F13)</f>
        <v>-0.20956409258224717</v>
      </c>
    </row>
    <row r="14" spans="1:10" x14ac:dyDescent="0.2">
      <c r="A14" t="s">
        <v>190</v>
      </c>
      <c r="B14">
        <v>8891</v>
      </c>
      <c r="C14">
        <v>5952</v>
      </c>
      <c r="D14">
        <v>5914</v>
      </c>
      <c r="E14">
        <v>5405</v>
      </c>
      <c r="F14">
        <v>4031</v>
      </c>
      <c r="G14" s="4">
        <f>_xlfn.RRI($F$1-$B$1,B14,F14)</f>
        <v>-0.17943016656995925</v>
      </c>
    </row>
    <row r="15" spans="1:10" x14ac:dyDescent="0.2">
      <c r="A15" t="s">
        <v>231</v>
      </c>
      <c r="B15">
        <v>9791</v>
      </c>
      <c r="C15">
        <v>9610</v>
      </c>
      <c r="D15">
        <v>7534</v>
      </c>
      <c r="E15">
        <v>5080</v>
      </c>
      <c r="F15">
        <v>4936</v>
      </c>
      <c r="G15" s="4">
        <f>_xlfn.RRI($F$1-$B$1,B15,F15)</f>
        <v>-0.15736979056747447</v>
      </c>
    </row>
    <row r="16" spans="1:10" x14ac:dyDescent="0.2">
      <c r="A16" t="s">
        <v>129</v>
      </c>
      <c r="B16">
        <v>6309</v>
      </c>
      <c r="C16">
        <v>6227</v>
      </c>
      <c r="D16">
        <v>5123</v>
      </c>
      <c r="E16">
        <v>4968</v>
      </c>
      <c r="F16">
        <v>3857</v>
      </c>
      <c r="G16" s="4">
        <f>_xlfn.RRI($F$1-$B$1,B16,F16)</f>
        <v>-0.11575568185753915</v>
      </c>
    </row>
    <row r="17" spans="1:7" x14ac:dyDescent="0.2">
      <c r="A17" t="s">
        <v>150</v>
      </c>
      <c r="B17">
        <v>8873</v>
      </c>
      <c r="C17">
        <v>8484</v>
      </c>
      <c r="D17">
        <v>7883</v>
      </c>
      <c r="E17">
        <v>7499</v>
      </c>
      <c r="F17">
        <v>6592</v>
      </c>
      <c r="G17" s="4">
        <f>_xlfn.RRI($F$1-$B$1,B17,F17)</f>
        <v>-7.1596691853915484E-2</v>
      </c>
    </row>
    <row r="18" spans="1:7" x14ac:dyDescent="0.2">
      <c r="A18" t="s">
        <v>85</v>
      </c>
      <c r="B18">
        <v>3916</v>
      </c>
      <c r="C18">
        <v>4218</v>
      </c>
      <c r="D18">
        <v>5072</v>
      </c>
      <c r="E18">
        <v>5201</v>
      </c>
      <c r="F18">
        <v>7588</v>
      </c>
      <c r="G18" s="4">
        <f>_xlfn.RRI($F$1-$B$1,B18,F18)</f>
        <v>0.17983468576187267</v>
      </c>
    </row>
    <row r="19" spans="1:7" x14ac:dyDescent="0.2">
      <c r="A19" t="s">
        <v>137</v>
      </c>
      <c r="B19">
        <v>2390</v>
      </c>
      <c r="C19">
        <v>2415</v>
      </c>
      <c r="D19">
        <v>3461</v>
      </c>
      <c r="E19">
        <v>3850</v>
      </c>
      <c r="F19">
        <v>4657</v>
      </c>
      <c r="G19" s="4">
        <f>_xlfn.RRI($F$1-$B$1,B19,F19)</f>
        <v>0.18148193130433588</v>
      </c>
    </row>
    <row r="20" spans="1:7" x14ac:dyDescent="0.2">
      <c r="A20" t="s">
        <v>23</v>
      </c>
      <c r="B20">
        <v>2786</v>
      </c>
      <c r="C20">
        <v>3804</v>
      </c>
      <c r="D20">
        <v>4121</v>
      </c>
      <c r="E20">
        <v>6210</v>
      </c>
      <c r="F20">
        <v>6909</v>
      </c>
      <c r="G20" s="4">
        <f>_xlfn.RRI($F$1-$B$1,B20,F20)</f>
        <v>0.25489826874508914</v>
      </c>
    </row>
    <row r="21" spans="1:7" x14ac:dyDescent="0.2">
      <c r="A21" t="s">
        <v>80</v>
      </c>
      <c r="B21">
        <v>3501</v>
      </c>
      <c r="C21">
        <v>7079</v>
      </c>
      <c r="D21">
        <v>7438</v>
      </c>
      <c r="E21">
        <v>7443</v>
      </c>
      <c r="F21">
        <v>9225</v>
      </c>
      <c r="G21" s="4">
        <f>_xlfn.RRI($F$1-$B$1,B21,F21)</f>
        <v>0.27407081068210992</v>
      </c>
    </row>
    <row r="22" spans="1:7" x14ac:dyDescent="0.2">
      <c r="A22" t="s">
        <v>154</v>
      </c>
      <c r="B22">
        <v>3297</v>
      </c>
      <c r="C22">
        <v>4866</v>
      </c>
      <c r="D22">
        <v>4928</v>
      </c>
      <c r="E22">
        <v>8451</v>
      </c>
      <c r="F22">
        <v>9585</v>
      </c>
      <c r="G22" s="4">
        <f>_xlfn.RRI($F$1-$B$1,B22,F22)</f>
        <v>0.30577482876902251</v>
      </c>
    </row>
    <row r="23" spans="1:7" x14ac:dyDescent="0.2">
      <c r="A23" t="s">
        <v>141</v>
      </c>
      <c r="B23">
        <v>2519</v>
      </c>
      <c r="C23">
        <v>3938</v>
      </c>
      <c r="D23">
        <v>5190</v>
      </c>
      <c r="E23">
        <v>8203</v>
      </c>
      <c r="F23">
        <v>8780</v>
      </c>
      <c r="G23" s="4">
        <f>_xlfn.RRI($F$1-$B$1,B23,F23)</f>
        <v>0.36636455401735013</v>
      </c>
    </row>
    <row r="24" spans="1:7" x14ac:dyDescent="0.2">
      <c r="A24" t="s">
        <v>64</v>
      </c>
      <c r="B24">
        <v>1532</v>
      </c>
      <c r="C24">
        <v>2678</v>
      </c>
      <c r="D24">
        <v>4068</v>
      </c>
      <c r="E24">
        <v>4278</v>
      </c>
      <c r="F24">
        <v>5382</v>
      </c>
      <c r="G24" s="4">
        <f>_xlfn.RRI($F$1-$B$1,B24,F24)</f>
        <v>0.3690560602470212</v>
      </c>
    </row>
    <row r="25" spans="1:7" x14ac:dyDescent="0.2">
      <c r="A25" t="s">
        <v>162</v>
      </c>
      <c r="B25">
        <v>2541</v>
      </c>
      <c r="C25">
        <v>3794</v>
      </c>
      <c r="D25">
        <v>3984</v>
      </c>
      <c r="E25">
        <v>8803</v>
      </c>
      <c r="F25">
        <v>9338</v>
      </c>
      <c r="G25" s="4">
        <f>_xlfn.RRI($F$1-$B$1,B25,F25)</f>
        <v>0.38456165928272146</v>
      </c>
    </row>
    <row r="26" spans="1:7" x14ac:dyDescent="0.2">
      <c r="A26" t="s">
        <v>40</v>
      </c>
      <c r="B26">
        <v>2341</v>
      </c>
      <c r="C26">
        <v>6105</v>
      </c>
      <c r="D26">
        <v>7777</v>
      </c>
      <c r="E26">
        <v>7891</v>
      </c>
      <c r="F26">
        <v>8758</v>
      </c>
      <c r="G26" s="4">
        <f>_xlfn.RRI($F$1-$B$1,B26,F26)</f>
        <v>0.390755806385503</v>
      </c>
    </row>
    <row r="27" spans="1:7" x14ac:dyDescent="0.2">
      <c r="A27" t="s">
        <v>56</v>
      </c>
      <c r="B27">
        <v>1530</v>
      </c>
      <c r="C27">
        <v>1620</v>
      </c>
      <c r="D27">
        <v>2027</v>
      </c>
      <c r="E27">
        <v>4881</v>
      </c>
      <c r="F27">
        <v>6002</v>
      </c>
      <c r="G27" s="4">
        <f>_xlfn.RRI($F$1-$B$1,B27,F27)</f>
        <v>0.40734683274409145</v>
      </c>
    </row>
    <row r="28" spans="1:7" x14ac:dyDescent="0.2">
      <c r="A28" t="s">
        <v>36</v>
      </c>
      <c r="B28">
        <v>1421</v>
      </c>
      <c r="C28">
        <v>1893</v>
      </c>
      <c r="D28">
        <v>2722</v>
      </c>
      <c r="E28">
        <v>4410</v>
      </c>
      <c r="F28">
        <v>5873</v>
      </c>
      <c r="G28" s="4">
        <f>_xlfn.RRI($F$1-$B$1,B28,F28)</f>
        <v>0.42582583880267388</v>
      </c>
    </row>
    <row r="29" spans="1:7" x14ac:dyDescent="0.2">
      <c r="A29" t="s">
        <v>17</v>
      </c>
      <c r="B29">
        <v>1982</v>
      </c>
      <c r="C29">
        <v>5388</v>
      </c>
      <c r="D29">
        <v>7063</v>
      </c>
      <c r="E29">
        <v>7208</v>
      </c>
      <c r="F29">
        <v>9093</v>
      </c>
      <c r="G29" s="4">
        <f>_xlfn.RRI($F$1-$B$1,B29,F29)</f>
        <v>0.46352749292411066</v>
      </c>
    </row>
    <row r="30" spans="1:7" x14ac:dyDescent="0.2">
      <c r="A30" t="s">
        <v>113</v>
      </c>
      <c r="B30">
        <v>1779</v>
      </c>
      <c r="C30">
        <v>2124</v>
      </c>
      <c r="D30">
        <v>2844</v>
      </c>
      <c r="E30">
        <v>6877</v>
      </c>
      <c r="F30">
        <v>9570</v>
      </c>
      <c r="G30" s="4">
        <f>_xlfn.RRI($F$1-$B$1,B30,F30)</f>
        <v>0.52294422157633269</v>
      </c>
    </row>
    <row r="31" spans="1:7" x14ac:dyDescent="0.2">
      <c r="A31" t="s">
        <v>48</v>
      </c>
      <c r="B31">
        <v>1581</v>
      </c>
      <c r="C31">
        <v>4799</v>
      </c>
      <c r="D31">
        <v>6582</v>
      </c>
      <c r="E31">
        <v>9024</v>
      </c>
      <c r="F31">
        <v>9759</v>
      </c>
      <c r="G31" s="4">
        <f>_xlfn.RRI($F$1-$B$1,B31,F31)</f>
        <v>0.57622554654037406</v>
      </c>
    </row>
    <row r="32" spans="1:7" x14ac:dyDescent="0.2">
      <c r="A32" t="s">
        <v>211</v>
      </c>
      <c r="B32">
        <v>1323</v>
      </c>
      <c r="C32">
        <v>4963</v>
      </c>
      <c r="D32">
        <v>6292</v>
      </c>
      <c r="E32">
        <v>6728</v>
      </c>
      <c r="F32">
        <v>8202</v>
      </c>
      <c r="G32" s="4">
        <f>_xlfn.RRI($F$1-$B$1,B32,F32)</f>
        <v>0.57793816418173161</v>
      </c>
    </row>
    <row r="33" spans="1:7" x14ac:dyDescent="0.2">
      <c r="A33" t="s">
        <v>255</v>
      </c>
      <c r="B33">
        <v>1032</v>
      </c>
      <c r="C33">
        <v>3919</v>
      </c>
      <c r="D33">
        <v>4466</v>
      </c>
      <c r="E33">
        <v>5568</v>
      </c>
      <c r="F33">
        <v>6476</v>
      </c>
      <c r="G33" s="4">
        <f>_xlfn.RRI($F$1-$B$1,B33,F33)</f>
        <v>0.58272982283102692</v>
      </c>
    </row>
    <row r="34" spans="1:7" x14ac:dyDescent="0.2">
      <c r="A34" t="s">
        <v>223</v>
      </c>
      <c r="B34">
        <v>1497</v>
      </c>
      <c r="C34">
        <v>1768</v>
      </c>
      <c r="D34">
        <v>2804</v>
      </c>
      <c r="E34">
        <v>5718</v>
      </c>
      <c r="F34">
        <v>9822</v>
      </c>
      <c r="G34" s="4">
        <f>_xlfn.RRI($F$1-$B$1,B34,F34)</f>
        <v>0.60045892388204325</v>
      </c>
    </row>
    <row r="35" spans="1:7" x14ac:dyDescent="0.2">
      <c r="A35" t="s">
        <v>194</v>
      </c>
      <c r="B35">
        <v>1290</v>
      </c>
      <c r="C35">
        <v>4033</v>
      </c>
      <c r="D35">
        <v>6956</v>
      </c>
      <c r="E35">
        <v>7929</v>
      </c>
      <c r="F35">
        <v>8834</v>
      </c>
      <c r="G35" s="4">
        <f>_xlfn.RRI($F$1-$B$1,B35,F35)</f>
        <v>0.61767741115573149</v>
      </c>
    </row>
    <row r="36" spans="1:7" x14ac:dyDescent="0.2">
      <c r="A36" t="s">
        <v>235</v>
      </c>
      <c r="B36">
        <v>1357</v>
      </c>
      <c r="C36">
        <v>4189</v>
      </c>
      <c r="D36">
        <v>5407</v>
      </c>
      <c r="E36">
        <v>6233</v>
      </c>
      <c r="F36">
        <v>9681</v>
      </c>
      <c r="G36" s="4">
        <f>_xlfn.RRI($F$1-$B$1,B36,F36)</f>
        <v>0.63431246502429839</v>
      </c>
    </row>
    <row r="37" spans="1:7" x14ac:dyDescent="0.2">
      <c r="A37" t="s">
        <v>105</v>
      </c>
      <c r="B37">
        <v>1368</v>
      </c>
      <c r="C37">
        <v>3447</v>
      </c>
      <c r="D37">
        <v>4535</v>
      </c>
      <c r="E37">
        <v>5476</v>
      </c>
      <c r="F37">
        <v>9983</v>
      </c>
      <c r="G37" s="4">
        <f>_xlfn.RRI($F$1-$B$1,B37,F37)</f>
        <v>0.64359095818904954</v>
      </c>
    </row>
    <row r="38" spans="1:7" x14ac:dyDescent="0.2">
      <c r="A38" t="s">
        <v>259</v>
      </c>
      <c r="B38">
        <v>1014</v>
      </c>
      <c r="C38">
        <v>2254</v>
      </c>
      <c r="D38">
        <v>4534</v>
      </c>
      <c r="E38">
        <v>6796</v>
      </c>
      <c r="F38">
        <v>7730</v>
      </c>
      <c r="G38" s="4">
        <f>_xlfn.RRI($F$1-$B$1,B38,F38)</f>
        <v>0.66163405613342663</v>
      </c>
    </row>
    <row r="39" spans="1:7" x14ac:dyDescent="0.2">
      <c r="A39" t="s">
        <v>251</v>
      </c>
      <c r="B39">
        <v>1263</v>
      </c>
      <c r="C39">
        <v>2517</v>
      </c>
      <c r="D39">
        <v>8042</v>
      </c>
      <c r="E39">
        <v>8222</v>
      </c>
      <c r="F39">
        <v>9686</v>
      </c>
      <c r="G39" s="4">
        <f>_xlfn.RRI($F$1-$B$1,B39,F39)</f>
        <v>0.66412244620782168</v>
      </c>
    </row>
    <row r="40" spans="1:7" x14ac:dyDescent="0.2">
      <c r="A40" t="s">
        <v>28</v>
      </c>
      <c r="B40">
        <v>1209</v>
      </c>
      <c r="C40">
        <v>1534</v>
      </c>
      <c r="D40">
        <v>1634</v>
      </c>
      <c r="E40">
        <v>4302</v>
      </c>
      <c r="F40">
        <v>9768</v>
      </c>
      <c r="G40" s="4">
        <f>_xlfn.RRI($F$1-$B$1,B40,F40)</f>
        <v>0.68595057009486848</v>
      </c>
    </row>
    <row r="41" spans="1:7" x14ac:dyDescent="0.2">
      <c r="A41" t="s">
        <v>227</v>
      </c>
      <c r="B41">
        <v>1082</v>
      </c>
      <c r="C41">
        <v>3353</v>
      </c>
      <c r="D41">
        <v>6351</v>
      </c>
      <c r="E41">
        <v>8550</v>
      </c>
      <c r="F41">
        <v>9272</v>
      </c>
      <c r="G41" s="4">
        <f>_xlfn.RRI($F$1-$B$1,B41,F41)</f>
        <v>0.71094693671276654</v>
      </c>
    </row>
    <row r="42" spans="1:7" x14ac:dyDescent="0.2">
      <c r="A42" t="s">
        <v>158</v>
      </c>
      <c r="B42">
        <v>1092</v>
      </c>
      <c r="C42">
        <v>3140</v>
      </c>
      <c r="D42">
        <v>4123</v>
      </c>
      <c r="E42">
        <v>4366</v>
      </c>
      <c r="F42">
        <v>9482</v>
      </c>
      <c r="G42" s="4">
        <f>_xlfn.RRI($F$1-$B$1,B42,F42)</f>
        <v>0.71660086943635504</v>
      </c>
    </row>
    <row r="43" spans="1:7" x14ac:dyDescent="0.2">
      <c r="A43" t="s">
        <v>239</v>
      </c>
      <c r="B43">
        <v>576</v>
      </c>
      <c r="C43">
        <v>2628</v>
      </c>
      <c r="D43">
        <v>3612</v>
      </c>
      <c r="E43">
        <v>5066</v>
      </c>
      <c r="F43">
        <v>5156</v>
      </c>
      <c r="G43" s="4">
        <f>_xlfn.RRI($F$1-$B$1,B43,F43)</f>
        <v>0.72970725225475852</v>
      </c>
    </row>
    <row r="44" spans="1:7" x14ac:dyDescent="0.2">
      <c r="A44" t="s">
        <v>186</v>
      </c>
      <c r="B44">
        <v>1038</v>
      </c>
      <c r="C44">
        <v>3615</v>
      </c>
      <c r="D44">
        <v>3712</v>
      </c>
      <c r="E44">
        <v>5819</v>
      </c>
      <c r="F44">
        <v>9589</v>
      </c>
      <c r="G44" s="4">
        <f>_xlfn.RRI($F$1-$B$1,B44,F44)</f>
        <v>0.74338775485751718</v>
      </c>
    </row>
    <row r="45" spans="1:7" x14ac:dyDescent="0.2">
      <c r="A45" t="s">
        <v>32</v>
      </c>
      <c r="B45">
        <v>906</v>
      </c>
      <c r="C45">
        <v>1251</v>
      </c>
      <c r="D45">
        <v>2897</v>
      </c>
      <c r="E45">
        <v>4499</v>
      </c>
      <c r="F45">
        <v>9428</v>
      </c>
      <c r="G45" s="4">
        <f>_xlfn.RRI($F$1-$B$1,B45,F45)</f>
        <v>0.79606828454142997</v>
      </c>
    </row>
    <row r="46" spans="1:7" x14ac:dyDescent="0.2">
      <c r="A46" t="s">
        <v>72</v>
      </c>
      <c r="B46">
        <v>861</v>
      </c>
      <c r="C46">
        <v>1314</v>
      </c>
      <c r="D46">
        <v>1810</v>
      </c>
      <c r="E46">
        <v>6510</v>
      </c>
      <c r="F46">
        <v>9271</v>
      </c>
      <c r="G46" s="4">
        <f>_xlfn.RRI($F$1-$B$1,B46,F46)</f>
        <v>0.81146879617010592</v>
      </c>
    </row>
    <row r="47" spans="1:7" x14ac:dyDescent="0.2">
      <c r="A47" t="s">
        <v>219</v>
      </c>
      <c r="B47">
        <v>870</v>
      </c>
      <c r="C47">
        <v>2428</v>
      </c>
      <c r="D47">
        <v>7386</v>
      </c>
      <c r="E47">
        <v>8835</v>
      </c>
      <c r="F47">
        <v>9766</v>
      </c>
      <c r="G47" s="4">
        <f>_xlfn.RRI($F$1-$B$1,B47,F47)</f>
        <v>0.83041416010220881</v>
      </c>
    </row>
    <row r="48" spans="1:7" x14ac:dyDescent="0.2">
      <c r="A48" t="s">
        <v>133</v>
      </c>
      <c r="B48">
        <v>712</v>
      </c>
      <c r="C48">
        <v>4182</v>
      </c>
      <c r="D48">
        <v>6087</v>
      </c>
      <c r="E48">
        <v>7494</v>
      </c>
      <c r="F48">
        <v>8599</v>
      </c>
      <c r="G48" s="4">
        <f>_xlfn.RRI($F$1-$B$1,B48,F48)</f>
        <v>0.86419779018759768</v>
      </c>
    </row>
    <row r="49" spans="1:7" x14ac:dyDescent="0.2">
      <c r="A49" t="s">
        <v>89</v>
      </c>
      <c r="B49">
        <v>700</v>
      </c>
      <c r="C49">
        <v>5721</v>
      </c>
      <c r="D49">
        <v>6247</v>
      </c>
      <c r="E49">
        <v>8495</v>
      </c>
      <c r="F49">
        <v>9236</v>
      </c>
      <c r="G49" s="4">
        <f>_xlfn.RRI($F$1-$B$1,B49,F49)</f>
        <v>0.90588403033885334</v>
      </c>
    </row>
    <row r="50" spans="1:7" x14ac:dyDescent="0.2">
      <c r="A50" t="s">
        <v>166</v>
      </c>
      <c r="B50">
        <v>742</v>
      </c>
      <c r="C50">
        <v>3751</v>
      </c>
      <c r="D50">
        <v>4423</v>
      </c>
      <c r="E50">
        <v>8733</v>
      </c>
      <c r="F50">
        <v>9909</v>
      </c>
      <c r="G50" s="4">
        <f>_xlfn.RRI($F$1-$B$1,B50,F50)</f>
        <v>0.91164163510334228</v>
      </c>
    </row>
    <row r="51" spans="1:7" x14ac:dyDescent="0.2">
      <c r="A51" t="s">
        <v>117</v>
      </c>
      <c r="B51">
        <v>570</v>
      </c>
      <c r="C51">
        <v>1322</v>
      </c>
      <c r="D51">
        <v>7279</v>
      </c>
      <c r="E51">
        <v>8443</v>
      </c>
      <c r="F51">
        <v>9571</v>
      </c>
      <c r="G51" s="4">
        <f>_xlfn.RRI($F$1-$B$1,B51,F51)</f>
        <v>1.0242801438529217</v>
      </c>
    </row>
    <row r="52" spans="1:7" x14ac:dyDescent="0.2">
      <c r="A52" t="s">
        <v>174</v>
      </c>
      <c r="B52">
        <v>488</v>
      </c>
      <c r="C52">
        <v>5535</v>
      </c>
      <c r="D52">
        <v>5775</v>
      </c>
      <c r="E52">
        <v>7661</v>
      </c>
      <c r="F52">
        <v>9206</v>
      </c>
      <c r="G52" s="4">
        <f>_xlfn.RRI($F$1-$B$1,B52,F52)</f>
        <v>1.084072328017021</v>
      </c>
    </row>
    <row r="53" spans="1:7" x14ac:dyDescent="0.2">
      <c r="A53" t="s">
        <v>198</v>
      </c>
      <c r="B53">
        <v>431</v>
      </c>
      <c r="C53">
        <v>6231</v>
      </c>
      <c r="D53">
        <v>7478</v>
      </c>
      <c r="E53">
        <v>8039</v>
      </c>
      <c r="F53">
        <v>8271</v>
      </c>
      <c r="G53" s="4">
        <f>_xlfn.RRI($F$1-$B$1,B53,F53)</f>
        <v>1.0930046233022455</v>
      </c>
    </row>
    <row r="54" spans="1:7" x14ac:dyDescent="0.2">
      <c r="A54" t="s">
        <v>178</v>
      </c>
      <c r="B54">
        <v>376</v>
      </c>
      <c r="C54">
        <v>889</v>
      </c>
      <c r="D54">
        <v>4373</v>
      </c>
      <c r="E54">
        <v>6803</v>
      </c>
      <c r="F54">
        <v>7578</v>
      </c>
      <c r="G54" s="4">
        <f>_xlfn.RRI($F$1-$B$1,B54,F54)</f>
        <v>1.1188084145320056</v>
      </c>
    </row>
    <row r="55" spans="1:7" x14ac:dyDescent="0.2">
      <c r="A55" t="s">
        <v>207</v>
      </c>
      <c r="B55">
        <v>299</v>
      </c>
      <c r="C55">
        <v>657</v>
      </c>
      <c r="D55">
        <v>6238</v>
      </c>
      <c r="E55">
        <v>8922</v>
      </c>
      <c r="F55">
        <v>9081</v>
      </c>
      <c r="G55" s="4">
        <f>_xlfn.RRI($F$1-$B$1,B55,F55)</f>
        <v>1.3475541667800686</v>
      </c>
    </row>
    <row r="56" spans="1:7" x14ac:dyDescent="0.2">
      <c r="A56" t="s">
        <v>101</v>
      </c>
      <c r="B56">
        <v>238</v>
      </c>
      <c r="C56">
        <v>1235</v>
      </c>
      <c r="D56">
        <v>1822</v>
      </c>
      <c r="E56">
        <v>7074</v>
      </c>
      <c r="F56">
        <v>8207</v>
      </c>
      <c r="G56" s="4">
        <f>_xlfn.RRI($F$1-$B$1,B56,F56)</f>
        <v>1.4232703532020747</v>
      </c>
    </row>
    <row r="57" spans="1:7" x14ac:dyDescent="0.2">
      <c r="A57" t="s">
        <v>125</v>
      </c>
      <c r="B57">
        <v>209</v>
      </c>
      <c r="C57">
        <v>621</v>
      </c>
      <c r="D57">
        <v>3098</v>
      </c>
      <c r="E57">
        <v>7118</v>
      </c>
      <c r="F57">
        <v>8433</v>
      </c>
      <c r="G57" s="4">
        <f>_xlfn.RRI($F$1-$B$1,B57,F57)</f>
        <v>1.5203389637502625</v>
      </c>
    </row>
    <row r="58" spans="1:7" x14ac:dyDescent="0.2">
      <c r="A58" t="s">
        <v>243</v>
      </c>
      <c r="B58">
        <v>128</v>
      </c>
      <c r="C58">
        <v>416</v>
      </c>
      <c r="D58">
        <v>747</v>
      </c>
      <c r="E58">
        <v>1028</v>
      </c>
      <c r="F58">
        <v>6357</v>
      </c>
      <c r="G58" s="4">
        <f>_xlfn.RRI($F$1-$B$1,B58,F58)</f>
        <v>1.6546701130112136</v>
      </c>
    </row>
    <row r="59" spans="1:7" x14ac:dyDescent="0.2">
      <c r="A59" t="s">
        <v>146</v>
      </c>
      <c r="B59">
        <v>138</v>
      </c>
      <c r="C59">
        <v>286</v>
      </c>
      <c r="D59">
        <v>6750</v>
      </c>
      <c r="E59">
        <v>8254</v>
      </c>
      <c r="F59">
        <v>8656</v>
      </c>
      <c r="G59" s="4">
        <f>_xlfn.RRI($F$1-$B$1,B59,F59)</f>
        <v>1.8142296888697582</v>
      </c>
    </row>
    <row r="60" spans="1:7" x14ac:dyDescent="0.2">
      <c r="A60" t="s">
        <v>97</v>
      </c>
      <c r="B60">
        <v>73</v>
      </c>
      <c r="C60">
        <v>3485</v>
      </c>
      <c r="D60">
        <v>4592</v>
      </c>
      <c r="E60">
        <v>5143</v>
      </c>
      <c r="F60">
        <v>8100</v>
      </c>
      <c r="G60" s="4">
        <f>_xlfn.RRI($F$1-$B$1,B60,F60)</f>
        <v>2.2455667067018901</v>
      </c>
    </row>
    <row r="61" spans="1:7" x14ac:dyDescent="0.2">
      <c r="A61" t="s">
        <v>68</v>
      </c>
      <c r="B61">
        <v>24</v>
      </c>
      <c r="C61">
        <v>1797</v>
      </c>
      <c r="D61">
        <v>3548</v>
      </c>
      <c r="E61">
        <v>3668</v>
      </c>
      <c r="F61">
        <v>8592</v>
      </c>
      <c r="G61" s="4">
        <f>_xlfn.RRI($F$1-$B$1,B61,F61)</f>
        <v>3.3498147004699526</v>
      </c>
    </row>
  </sheetData>
  <phoneticPr fontId="3" type="noConversion"/>
  <pageMargins left="0.7" right="0.7" top="0.75" bottom="0.75" header="0.3" footer="0.3"/>
  <pageSetup orientation="portrait" horizontalDpi="0" verticalDpi="0"/>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1545-EF6C-1248-9C0E-8368D3177964}">
  <dimension ref="A1:G61"/>
  <sheetViews>
    <sheetView workbookViewId="0">
      <selection activeCell="Q9" sqref="Q9"/>
    </sheetView>
  </sheetViews>
  <sheetFormatPr baseColWidth="10" defaultRowHeight="15" x14ac:dyDescent="0.2"/>
  <sheetData>
    <row r="1" spans="1:7" x14ac:dyDescent="0.2">
      <c r="A1" s="1" t="s">
        <v>4</v>
      </c>
      <c r="B1" s="1" t="s">
        <v>266</v>
      </c>
      <c r="C1" s="1" t="s">
        <v>267</v>
      </c>
      <c r="D1" s="1" t="s">
        <v>268</v>
      </c>
      <c r="E1" s="1" t="s">
        <v>269</v>
      </c>
      <c r="F1" s="1" t="s">
        <v>270</v>
      </c>
      <c r="G1" s="1" t="s">
        <v>273</v>
      </c>
    </row>
    <row r="2" spans="1:7" x14ac:dyDescent="0.2">
      <c r="A2" t="s">
        <v>93</v>
      </c>
      <c r="B2">
        <v>9773</v>
      </c>
      <c r="C2">
        <v>9179</v>
      </c>
      <c r="D2">
        <v>8390</v>
      </c>
      <c r="E2">
        <v>8256</v>
      </c>
      <c r="F2">
        <v>3815</v>
      </c>
      <c r="G2">
        <f>SUM(B2:F2)</f>
        <v>39413</v>
      </c>
    </row>
    <row r="3" spans="1:7" x14ac:dyDescent="0.2">
      <c r="A3" t="s">
        <v>150</v>
      </c>
      <c r="B3">
        <v>8873</v>
      </c>
      <c r="C3">
        <v>8484</v>
      </c>
      <c r="D3">
        <v>7883</v>
      </c>
      <c r="E3">
        <v>7499</v>
      </c>
      <c r="F3">
        <v>6592</v>
      </c>
      <c r="G3">
        <f>SUM(B3:F3)</f>
        <v>39331</v>
      </c>
    </row>
    <row r="4" spans="1:7" x14ac:dyDescent="0.2">
      <c r="A4" t="s">
        <v>231</v>
      </c>
      <c r="B4">
        <v>9791</v>
      </c>
      <c r="C4">
        <v>9610</v>
      </c>
      <c r="D4">
        <v>7534</v>
      </c>
      <c r="E4">
        <v>5080</v>
      </c>
      <c r="F4">
        <v>4936</v>
      </c>
      <c r="G4">
        <f>SUM(B4:F4)</f>
        <v>36951</v>
      </c>
    </row>
    <row r="5" spans="1:7" x14ac:dyDescent="0.2">
      <c r="A5" t="s">
        <v>80</v>
      </c>
      <c r="B5">
        <v>3501</v>
      </c>
      <c r="C5">
        <v>7079</v>
      </c>
      <c r="D5">
        <v>7438</v>
      </c>
      <c r="E5">
        <v>7443</v>
      </c>
      <c r="F5">
        <v>9225</v>
      </c>
      <c r="G5">
        <f>SUM(B5:F5)</f>
        <v>34686</v>
      </c>
    </row>
    <row r="6" spans="1:7" x14ac:dyDescent="0.2">
      <c r="A6" t="s">
        <v>40</v>
      </c>
      <c r="B6">
        <v>2341</v>
      </c>
      <c r="C6">
        <v>6105</v>
      </c>
      <c r="D6">
        <v>7777</v>
      </c>
      <c r="E6">
        <v>7891</v>
      </c>
      <c r="F6">
        <v>8758</v>
      </c>
      <c r="G6">
        <f>SUM(B6:F6)</f>
        <v>32872</v>
      </c>
    </row>
    <row r="7" spans="1:7" x14ac:dyDescent="0.2">
      <c r="A7" t="s">
        <v>48</v>
      </c>
      <c r="B7">
        <v>1581</v>
      </c>
      <c r="C7">
        <v>4799</v>
      </c>
      <c r="D7">
        <v>6582</v>
      </c>
      <c r="E7">
        <v>9024</v>
      </c>
      <c r="F7">
        <v>9759</v>
      </c>
      <c r="G7">
        <f>SUM(B7:F7)</f>
        <v>31745</v>
      </c>
    </row>
    <row r="8" spans="1:7" x14ac:dyDescent="0.2">
      <c r="A8" t="s">
        <v>154</v>
      </c>
      <c r="B8">
        <v>3297</v>
      </c>
      <c r="C8">
        <v>4866</v>
      </c>
      <c r="D8">
        <v>4928</v>
      </c>
      <c r="E8">
        <v>8451</v>
      </c>
      <c r="F8">
        <v>9585</v>
      </c>
      <c r="G8">
        <f>SUM(B8:F8)</f>
        <v>31127</v>
      </c>
    </row>
    <row r="9" spans="1:7" x14ac:dyDescent="0.2">
      <c r="A9" t="s">
        <v>52</v>
      </c>
      <c r="B9">
        <v>9766</v>
      </c>
      <c r="C9">
        <v>8049</v>
      </c>
      <c r="D9">
        <v>5556</v>
      </c>
      <c r="E9">
        <v>5202</v>
      </c>
      <c r="F9">
        <v>2373</v>
      </c>
      <c r="G9">
        <f>SUM(B9:F9)</f>
        <v>30946</v>
      </c>
    </row>
    <row r="10" spans="1:7" x14ac:dyDescent="0.2">
      <c r="A10" t="s">
        <v>17</v>
      </c>
      <c r="B10">
        <v>1982</v>
      </c>
      <c r="C10">
        <v>5388</v>
      </c>
      <c r="D10">
        <v>7063</v>
      </c>
      <c r="E10">
        <v>7208</v>
      </c>
      <c r="F10">
        <v>9093</v>
      </c>
      <c r="G10">
        <f>SUM(B10:F10)</f>
        <v>30734</v>
      </c>
    </row>
    <row r="11" spans="1:7" x14ac:dyDescent="0.2">
      <c r="A11" t="s">
        <v>198</v>
      </c>
      <c r="B11">
        <v>431</v>
      </c>
      <c r="C11">
        <v>6231</v>
      </c>
      <c r="D11">
        <v>7478</v>
      </c>
      <c r="E11">
        <v>8039</v>
      </c>
      <c r="F11">
        <v>8271</v>
      </c>
      <c r="G11">
        <f>SUM(B11:F11)</f>
        <v>30450</v>
      </c>
    </row>
    <row r="12" spans="1:7" x14ac:dyDescent="0.2">
      <c r="A12" t="s">
        <v>89</v>
      </c>
      <c r="B12">
        <v>700</v>
      </c>
      <c r="C12">
        <v>5721</v>
      </c>
      <c r="D12">
        <v>6247</v>
      </c>
      <c r="E12">
        <v>8495</v>
      </c>
      <c r="F12">
        <v>9236</v>
      </c>
      <c r="G12">
        <f>SUM(B12:F12)</f>
        <v>30399</v>
      </c>
    </row>
    <row r="13" spans="1:7" x14ac:dyDescent="0.2">
      <c r="A13" t="s">
        <v>190</v>
      </c>
      <c r="B13">
        <v>8891</v>
      </c>
      <c r="C13">
        <v>5952</v>
      </c>
      <c r="D13">
        <v>5914</v>
      </c>
      <c r="E13">
        <v>5405</v>
      </c>
      <c r="F13">
        <v>4031</v>
      </c>
      <c r="G13">
        <f>SUM(B13:F13)</f>
        <v>30193</v>
      </c>
    </row>
    <row r="14" spans="1:7" x14ac:dyDescent="0.2">
      <c r="A14" t="s">
        <v>251</v>
      </c>
      <c r="B14">
        <v>1263</v>
      </c>
      <c r="C14">
        <v>2517</v>
      </c>
      <c r="D14">
        <v>8042</v>
      </c>
      <c r="E14">
        <v>8222</v>
      </c>
      <c r="F14">
        <v>9686</v>
      </c>
      <c r="G14">
        <f>SUM(B14:F14)</f>
        <v>29730</v>
      </c>
    </row>
    <row r="15" spans="1:7" x14ac:dyDescent="0.2">
      <c r="A15" t="s">
        <v>219</v>
      </c>
      <c r="B15">
        <v>870</v>
      </c>
      <c r="C15">
        <v>2428</v>
      </c>
      <c r="D15">
        <v>7386</v>
      </c>
      <c r="E15">
        <v>8835</v>
      </c>
      <c r="F15">
        <v>9766</v>
      </c>
      <c r="G15">
        <f>SUM(B15:F15)</f>
        <v>29285</v>
      </c>
    </row>
    <row r="16" spans="1:7" x14ac:dyDescent="0.2">
      <c r="A16" t="s">
        <v>194</v>
      </c>
      <c r="B16">
        <v>1290</v>
      </c>
      <c r="C16">
        <v>4033</v>
      </c>
      <c r="D16">
        <v>6956</v>
      </c>
      <c r="E16">
        <v>7929</v>
      </c>
      <c r="F16">
        <v>8834</v>
      </c>
      <c r="G16">
        <f>SUM(B16:F16)</f>
        <v>29042</v>
      </c>
    </row>
    <row r="17" spans="1:7" x14ac:dyDescent="0.2">
      <c r="A17" t="s">
        <v>174</v>
      </c>
      <c r="B17">
        <v>488</v>
      </c>
      <c r="C17">
        <v>5535</v>
      </c>
      <c r="D17">
        <v>5775</v>
      </c>
      <c r="E17">
        <v>7661</v>
      </c>
      <c r="F17">
        <v>9206</v>
      </c>
      <c r="G17">
        <f>SUM(B17:F17)</f>
        <v>28665</v>
      </c>
    </row>
    <row r="18" spans="1:7" x14ac:dyDescent="0.2">
      <c r="A18" t="s">
        <v>141</v>
      </c>
      <c r="B18">
        <v>2519</v>
      </c>
      <c r="C18">
        <v>3938</v>
      </c>
      <c r="D18">
        <v>5190</v>
      </c>
      <c r="E18">
        <v>8203</v>
      </c>
      <c r="F18">
        <v>8780</v>
      </c>
      <c r="G18">
        <f>SUM(B18:F18)</f>
        <v>28630</v>
      </c>
    </row>
    <row r="19" spans="1:7" x14ac:dyDescent="0.2">
      <c r="A19" t="s">
        <v>227</v>
      </c>
      <c r="B19">
        <v>1082</v>
      </c>
      <c r="C19">
        <v>3353</v>
      </c>
      <c r="D19">
        <v>6351</v>
      </c>
      <c r="E19">
        <v>8550</v>
      </c>
      <c r="F19">
        <v>9272</v>
      </c>
      <c r="G19">
        <f>SUM(B19:F19)</f>
        <v>28608</v>
      </c>
    </row>
    <row r="20" spans="1:7" x14ac:dyDescent="0.2">
      <c r="A20" t="s">
        <v>162</v>
      </c>
      <c r="B20">
        <v>2541</v>
      </c>
      <c r="C20">
        <v>3794</v>
      </c>
      <c r="D20">
        <v>3984</v>
      </c>
      <c r="E20">
        <v>8803</v>
      </c>
      <c r="F20">
        <v>9338</v>
      </c>
      <c r="G20">
        <f>SUM(B20:F20)</f>
        <v>28460</v>
      </c>
    </row>
    <row r="21" spans="1:7" x14ac:dyDescent="0.2">
      <c r="A21" t="s">
        <v>166</v>
      </c>
      <c r="B21">
        <v>742</v>
      </c>
      <c r="C21">
        <v>3751</v>
      </c>
      <c r="D21">
        <v>4423</v>
      </c>
      <c r="E21">
        <v>8733</v>
      </c>
      <c r="F21">
        <v>9909</v>
      </c>
      <c r="G21">
        <f>SUM(B21:F21)</f>
        <v>27558</v>
      </c>
    </row>
    <row r="22" spans="1:7" x14ac:dyDescent="0.2">
      <c r="A22" t="s">
        <v>211</v>
      </c>
      <c r="B22">
        <v>1323</v>
      </c>
      <c r="C22">
        <v>4963</v>
      </c>
      <c r="D22">
        <v>6292</v>
      </c>
      <c r="E22">
        <v>6728</v>
      </c>
      <c r="F22">
        <v>8202</v>
      </c>
      <c r="G22">
        <f>SUM(B22:F22)</f>
        <v>27508</v>
      </c>
    </row>
    <row r="23" spans="1:7" x14ac:dyDescent="0.2">
      <c r="A23" t="s">
        <v>117</v>
      </c>
      <c r="B23">
        <v>570</v>
      </c>
      <c r="C23">
        <v>1322</v>
      </c>
      <c r="D23">
        <v>7279</v>
      </c>
      <c r="E23">
        <v>8443</v>
      </c>
      <c r="F23">
        <v>9571</v>
      </c>
      <c r="G23">
        <f>SUM(B23:F23)</f>
        <v>27185</v>
      </c>
    </row>
    <row r="24" spans="1:7" x14ac:dyDescent="0.2">
      <c r="A24" t="s">
        <v>133</v>
      </c>
      <c r="B24">
        <v>712</v>
      </c>
      <c r="C24">
        <v>4182</v>
      </c>
      <c r="D24">
        <v>6087</v>
      </c>
      <c r="E24">
        <v>7494</v>
      </c>
      <c r="F24">
        <v>8599</v>
      </c>
      <c r="G24">
        <f>SUM(B24:F24)</f>
        <v>27074</v>
      </c>
    </row>
    <row r="25" spans="1:7" x14ac:dyDescent="0.2">
      <c r="A25" t="s">
        <v>235</v>
      </c>
      <c r="B25">
        <v>1357</v>
      </c>
      <c r="C25">
        <v>4189</v>
      </c>
      <c r="D25">
        <v>5407</v>
      </c>
      <c r="E25">
        <v>6233</v>
      </c>
      <c r="F25">
        <v>9681</v>
      </c>
      <c r="G25">
        <f>SUM(B25:F25)</f>
        <v>26867</v>
      </c>
    </row>
    <row r="26" spans="1:7" x14ac:dyDescent="0.2">
      <c r="A26" t="s">
        <v>129</v>
      </c>
      <c r="B26">
        <v>6309</v>
      </c>
      <c r="C26">
        <v>6227</v>
      </c>
      <c r="D26">
        <v>5123</v>
      </c>
      <c r="E26">
        <v>4968</v>
      </c>
      <c r="F26">
        <v>3857</v>
      </c>
      <c r="G26">
        <f>SUM(B26:F26)</f>
        <v>26484</v>
      </c>
    </row>
    <row r="27" spans="1:7" x14ac:dyDescent="0.2">
      <c r="A27" t="s">
        <v>85</v>
      </c>
      <c r="B27">
        <v>3916</v>
      </c>
      <c r="C27">
        <v>4218</v>
      </c>
      <c r="D27">
        <v>5072</v>
      </c>
      <c r="E27">
        <v>5201</v>
      </c>
      <c r="F27">
        <v>7588</v>
      </c>
      <c r="G27">
        <f>SUM(B27:F27)</f>
        <v>25995</v>
      </c>
    </row>
    <row r="28" spans="1:7" x14ac:dyDescent="0.2">
      <c r="A28" t="s">
        <v>207</v>
      </c>
      <c r="B28">
        <v>299</v>
      </c>
      <c r="C28">
        <v>657</v>
      </c>
      <c r="D28">
        <v>6238</v>
      </c>
      <c r="E28">
        <v>8922</v>
      </c>
      <c r="F28">
        <v>9081</v>
      </c>
      <c r="G28">
        <f>SUM(B28:F28)</f>
        <v>25197</v>
      </c>
    </row>
    <row r="29" spans="1:7" x14ac:dyDescent="0.2">
      <c r="A29" t="s">
        <v>60</v>
      </c>
      <c r="B29">
        <v>7555</v>
      </c>
      <c r="C29">
        <v>6551</v>
      </c>
      <c r="D29">
        <v>5188</v>
      </c>
      <c r="E29">
        <v>3436</v>
      </c>
      <c r="F29">
        <v>2359</v>
      </c>
      <c r="G29">
        <f>SUM(B29:F29)</f>
        <v>25089</v>
      </c>
    </row>
    <row r="30" spans="1:7" x14ac:dyDescent="0.2">
      <c r="A30" t="s">
        <v>105</v>
      </c>
      <c r="B30">
        <v>1368</v>
      </c>
      <c r="C30">
        <v>3447</v>
      </c>
      <c r="D30">
        <v>4535</v>
      </c>
      <c r="E30">
        <v>5476</v>
      </c>
      <c r="F30">
        <v>9983</v>
      </c>
      <c r="G30">
        <f>SUM(B30:F30)</f>
        <v>24809</v>
      </c>
    </row>
    <row r="31" spans="1:7" x14ac:dyDescent="0.2">
      <c r="A31" t="s">
        <v>109</v>
      </c>
      <c r="B31">
        <v>8331</v>
      </c>
      <c r="C31">
        <v>7667</v>
      </c>
      <c r="D31">
        <v>5952</v>
      </c>
      <c r="E31">
        <v>1998</v>
      </c>
      <c r="F31">
        <v>375</v>
      </c>
      <c r="G31">
        <f>SUM(B31:F31)</f>
        <v>24323</v>
      </c>
    </row>
    <row r="32" spans="1:7" x14ac:dyDescent="0.2">
      <c r="A32" t="s">
        <v>146</v>
      </c>
      <c r="B32">
        <v>138</v>
      </c>
      <c r="C32">
        <v>286</v>
      </c>
      <c r="D32">
        <v>6750</v>
      </c>
      <c r="E32">
        <v>8254</v>
      </c>
      <c r="F32">
        <v>8656</v>
      </c>
      <c r="G32">
        <f>SUM(B32:F32)</f>
        <v>24084</v>
      </c>
    </row>
    <row r="33" spans="1:7" x14ac:dyDescent="0.2">
      <c r="A33" t="s">
        <v>23</v>
      </c>
      <c r="B33">
        <v>2786</v>
      </c>
      <c r="C33">
        <v>3804</v>
      </c>
      <c r="D33">
        <v>4121</v>
      </c>
      <c r="E33">
        <v>6210</v>
      </c>
      <c r="F33">
        <v>6909</v>
      </c>
      <c r="G33">
        <f>SUM(B33:F33)</f>
        <v>23830</v>
      </c>
    </row>
    <row r="34" spans="1:7" x14ac:dyDescent="0.2">
      <c r="A34" t="s">
        <v>247</v>
      </c>
      <c r="B34">
        <v>8034</v>
      </c>
      <c r="C34">
        <v>6541</v>
      </c>
      <c r="D34">
        <v>3311</v>
      </c>
      <c r="E34">
        <v>3254</v>
      </c>
      <c r="F34">
        <v>2687</v>
      </c>
      <c r="G34">
        <f>SUM(B34:F34)</f>
        <v>23827</v>
      </c>
    </row>
    <row r="35" spans="1:7" x14ac:dyDescent="0.2">
      <c r="A35" t="s">
        <v>186</v>
      </c>
      <c r="B35">
        <v>1038</v>
      </c>
      <c r="C35">
        <v>3615</v>
      </c>
      <c r="D35">
        <v>3712</v>
      </c>
      <c r="E35">
        <v>5819</v>
      </c>
      <c r="F35">
        <v>9589</v>
      </c>
      <c r="G35">
        <f>SUM(B35:F35)</f>
        <v>23773</v>
      </c>
    </row>
    <row r="36" spans="1:7" x14ac:dyDescent="0.2">
      <c r="A36" t="s">
        <v>113</v>
      </c>
      <c r="B36">
        <v>1779</v>
      </c>
      <c r="C36">
        <v>2124</v>
      </c>
      <c r="D36">
        <v>2844</v>
      </c>
      <c r="E36">
        <v>6877</v>
      </c>
      <c r="F36">
        <v>9570</v>
      </c>
      <c r="G36">
        <f>SUM(B36:F36)</f>
        <v>23194</v>
      </c>
    </row>
    <row r="37" spans="1:7" x14ac:dyDescent="0.2">
      <c r="A37" t="s">
        <v>76</v>
      </c>
      <c r="B37">
        <v>9058</v>
      </c>
      <c r="C37">
        <v>4839</v>
      </c>
      <c r="D37">
        <v>4776</v>
      </c>
      <c r="E37">
        <v>4024</v>
      </c>
      <c r="F37">
        <v>369</v>
      </c>
      <c r="G37">
        <f>SUM(B37:F37)</f>
        <v>23066</v>
      </c>
    </row>
    <row r="38" spans="1:7" x14ac:dyDescent="0.2">
      <c r="A38" t="s">
        <v>182</v>
      </c>
      <c r="B38">
        <v>7840</v>
      </c>
      <c r="C38">
        <v>5804</v>
      </c>
      <c r="D38">
        <v>4259</v>
      </c>
      <c r="E38">
        <v>4243</v>
      </c>
      <c r="F38">
        <v>907</v>
      </c>
      <c r="G38">
        <f>SUM(B38:F38)</f>
        <v>23053</v>
      </c>
    </row>
    <row r="39" spans="1:7" x14ac:dyDescent="0.2">
      <c r="A39" t="s">
        <v>259</v>
      </c>
      <c r="B39">
        <v>1014</v>
      </c>
      <c r="C39">
        <v>2254</v>
      </c>
      <c r="D39">
        <v>4534</v>
      </c>
      <c r="E39">
        <v>6796</v>
      </c>
      <c r="F39">
        <v>7730</v>
      </c>
      <c r="G39">
        <f>SUM(B39:F39)</f>
        <v>22328</v>
      </c>
    </row>
    <row r="40" spans="1:7" x14ac:dyDescent="0.2">
      <c r="A40" t="s">
        <v>158</v>
      </c>
      <c r="B40">
        <v>1092</v>
      </c>
      <c r="C40">
        <v>3140</v>
      </c>
      <c r="D40">
        <v>4123</v>
      </c>
      <c r="E40">
        <v>4366</v>
      </c>
      <c r="F40">
        <v>9482</v>
      </c>
      <c r="G40">
        <f>SUM(B40:F40)</f>
        <v>22203</v>
      </c>
    </row>
    <row r="41" spans="1:7" x14ac:dyDescent="0.2">
      <c r="A41" t="s">
        <v>170</v>
      </c>
      <c r="B41">
        <v>7703</v>
      </c>
      <c r="C41">
        <v>6957</v>
      </c>
      <c r="D41">
        <v>3898</v>
      </c>
      <c r="E41">
        <v>1857</v>
      </c>
      <c r="F41">
        <v>1512</v>
      </c>
      <c r="G41">
        <f>SUM(B41:F41)</f>
        <v>21927</v>
      </c>
    </row>
    <row r="42" spans="1:7" x14ac:dyDescent="0.2">
      <c r="A42" t="s">
        <v>223</v>
      </c>
      <c r="B42">
        <v>1497</v>
      </c>
      <c r="C42">
        <v>1768</v>
      </c>
      <c r="D42">
        <v>2804</v>
      </c>
      <c r="E42">
        <v>5718</v>
      </c>
      <c r="F42">
        <v>9822</v>
      </c>
      <c r="G42">
        <f>SUM(B42:F42)</f>
        <v>21609</v>
      </c>
    </row>
    <row r="43" spans="1:7" x14ac:dyDescent="0.2">
      <c r="A43" t="s">
        <v>255</v>
      </c>
      <c r="B43">
        <v>1032</v>
      </c>
      <c r="C43">
        <v>3919</v>
      </c>
      <c r="D43">
        <v>4466</v>
      </c>
      <c r="E43">
        <v>5568</v>
      </c>
      <c r="F43">
        <v>6476</v>
      </c>
      <c r="G43">
        <f>SUM(B43:F43)</f>
        <v>21461</v>
      </c>
    </row>
    <row r="44" spans="1:7" x14ac:dyDescent="0.2">
      <c r="A44" t="s">
        <v>97</v>
      </c>
      <c r="B44">
        <v>73</v>
      </c>
      <c r="C44">
        <v>3485</v>
      </c>
      <c r="D44">
        <v>4592</v>
      </c>
      <c r="E44">
        <v>5143</v>
      </c>
      <c r="F44">
        <v>8100</v>
      </c>
      <c r="G44">
        <f>SUM(B44:F44)</f>
        <v>21393</v>
      </c>
    </row>
    <row r="45" spans="1:7" x14ac:dyDescent="0.2">
      <c r="A45" t="s">
        <v>121</v>
      </c>
      <c r="B45">
        <v>6156</v>
      </c>
      <c r="C45">
        <v>6110</v>
      </c>
      <c r="D45">
        <v>5791</v>
      </c>
      <c r="E45">
        <v>1759</v>
      </c>
      <c r="F45">
        <v>969</v>
      </c>
      <c r="G45">
        <f>SUM(B45:F45)</f>
        <v>20785</v>
      </c>
    </row>
    <row r="46" spans="1:7" x14ac:dyDescent="0.2">
      <c r="A46" t="s">
        <v>178</v>
      </c>
      <c r="B46">
        <v>376</v>
      </c>
      <c r="C46">
        <v>889</v>
      </c>
      <c r="D46">
        <v>4373</v>
      </c>
      <c r="E46">
        <v>6803</v>
      </c>
      <c r="F46">
        <v>7578</v>
      </c>
      <c r="G46">
        <f>SUM(B46:F46)</f>
        <v>20019</v>
      </c>
    </row>
    <row r="47" spans="1:7" x14ac:dyDescent="0.2">
      <c r="A47" t="s">
        <v>72</v>
      </c>
      <c r="B47">
        <v>861</v>
      </c>
      <c r="C47">
        <v>1314</v>
      </c>
      <c r="D47">
        <v>1810</v>
      </c>
      <c r="E47">
        <v>6510</v>
      </c>
      <c r="F47">
        <v>9271</v>
      </c>
      <c r="G47">
        <f>SUM(B47:F47)</f>
        <v>19766</v>
      </c>
    </row>
    <row r="48" spans="1:7" x14ac:dyDescent="0.2">
      <c r="A48" t="s">
        <v>125</v>
      </c>
      <c r="B48">
        <v>209</v>
      </c>
      <c r="C48">
        <v>621</v>
      </c>
      <c r="D48">
        <v>3098</v>
      </c>
      <c r="E48">
        <v>7118</v>
      </c>
      <c r="F48">
        <v>8433</v>
      </c>
      <c r="G48">
        <f>SUM(B48:F48)</f>
        <v>19479</v>
      </c>
    </row>
    <row r="49" spans="1:7" x14ac:dyDescent="0.2">
      <c r="A49" t="s">
        <v>44</v>
      </c>
      <c r="B49">
        <v>9252</v>
      </c>
      <c r="C49">
        <v>8499</v>
      </c>
      <c r="D49">
        <v>991</v>
      </c>
      <c r="E49">
        <v>448</v>
      </c>
      <c r="F49">
        <v>211</v>
      </c>
      <c r="G49">
        <f>SUM(B49:F49)</f>
        <v>19401</v>
      </c>
    </row>
    <row r="50" spans="1:7" x14ac:dyDescent="0.2">
      <c r="A50" t="s">
        <v>215</v>
      </c>
      <c r="B50">
        <v>8466</v>
      </c>
      <c r="C50">
        <v>4079</v>
      </c>
      <c r="D50">
        <v>2797</v>
      </c>
      <c r="E50">
        <v>2245</v>
      </c>
      <c r="F50">
        <v>1696</v>
      </c>
      <c r="G50">
        <f>SUM(B50:F50)</f>
        <v>19283</v>
      </c>
    </row>
    <row r="51" spans="1:7" x14ac:dyDescent="0.2">
      <c r="A51" t="s">
        <v>32</v>
      </c>
      <c r="B51">
        <v>906</v>
      </c>
      <c r="C51">
        <v>1251</v>
      </c>
      <c r="D51">
        <v>2897</v>
      </c>
      <c r="E51">
        <v>4499</v>
      </c>
      <c r="F51">
        <v>9428</v>
      </c>
      <c r="G51">
        <f>SUM(B51:F51)</f>
        <v>18981</v>
      </c>
    </row>
    <row r="52" spans="1:7" x14ac:dyDescent="0.2">
      <c r="A52" t="s">
        <v>101</v>
      </c>
      <c r="B52">
        <v>238</v>
      </c>
      <c r="C52">
        <v>1235</v>
      </c>
      <c r="D52">
        <v>1822</v>
      </c>
      <c r="E52">
        <v>7074</v>
      </c>
      <c r="F52">
        <v>8207</v>
      </c>
      <c r="G52">
        <f>SUM(B52:F52)</f>
        <v>18576</v>
      </c>
    </row>
    <row r="53" spans="1:7" x14ac:dyDescent="0.2">
      <c r="A53" t="s">
        <v>28</v>
      </c>
      <c r="B53">
        <v>1209</v>
      </c>
      <c r="C53">
        <v>1534</v>
      </c>
      <c r="D53">
        <v>1634</v>
      </c>
      <c r="E53">
        <v>4302</v>
      </c>
      <c r="F53">
        <v>9768</v>
      </c>
      <c r="G53">
        <f>SUM(B53:F53)</f>
        <v>18447</v>
      </c>
    </row>
    <row r="54" spans="1:7" x14ac:dyDescent="0.2">
      <c r="A54" t="s">
        <v>64</v>
      </c>
      <c r="B54">
        <v>1532</v>
      </c>
      <c r="C54">
        <v>2678</v>
      </c>
      <c r="D54">
        <v>4068</v>
      </c>
      <c r="E54">
        <v>4278</v>
      </c>
      <c r="F54">
        <v>5382</v>
      </c>
      <c r="G54">
        <f>SUM(B54:F54)</f>
        <v>17938</v>
      </c>
    </row>
    <row r="55" spans="1:7" x14ac:dyDescent="0.2">
      <c r="A55" t="s">
        <v>68</v>
      </c>
      <c r="B55">
        <v>24</v>
      </c>
      <c r="C55">
        <v>1797</v>
      </c>
      <c r="D55">
        <v>3548</v>
      </c>
      <c r="E55">
        <v>3668</v>
      </c>
      <c r="F55">
        <v>8592</v>
      </c>
      <c r="G55">
        <f>SUM(B55:F55)</f>
        <v>17629</v>
      </c>
    </row>
    <row r="56" spans="1:7" x14ac:dyDescent="0.2">
      <c r="A56" t="s">
        <v>239</v>
      </c>
      <c r="B56">
        <v>576</v>
      </c>
      <c r="C56">
        <v>2628</v>
      </c>
      <c r="D56">
        <v>3612</v>
      </c>
      <c r="E56">
        <v>5066</v>
      </c>
      <c r="F56">
        <v>5156</v>
      </c>
      <c r="G56">
        <f>SUM(B56:F56)</f>
        <v>17038</v>
      </c>
    </row>
    <row r="57" spans="1:7" x14ac:dyDescent="0.2">
      <c r="A57" t="s">
        <v>137</v>
      </c>
      <c r="B57">
        <v>2390</v>
      </c>
      <c r="C57">
        <v>2415</v>
      </c>
      <c r="D57">
        <v>3461</v>
      </c>
      <c r="E57">
        <v>3850</v>
      </c>
      <c r="F57">
        <v>4657</v>
      </c>
      <c r="G57">
        <f>SUM(B57:F57)</f>
        <v>16773</v>
      </c>
    </row>
    <row r="58" spans="1:7" x14ac:dyDescent="0.2">
      <c r="A58" t="s">
        <v>36</v>
      </c>
      <c r="B58">
        <v>1421</v>
      </c>
      <c r="C58">
        <v>1893</v>
      </c>
      <c r="D58">
        <v>2722</v>
      </c>
      <c r="E58">
        <v>4410</v>
      </c>
      <c r="F58">
        <v>5873</v>
      </c>
      <c r="G58">
        <f>SUM(B58:F58)</f>
        <v>16319</v>
      </c>
    </row>
    <row r="59" spans="1:7" x14ac:dyDescent="0.2">
      <c r="A59" t="s">
        <v>56</v>
      </c>
      <c r="B59">
        <v>1530</v>
      </c>
      <c r="C59">
        <v>1620</v>
      </c>
      <c r="D59">
        <v>2027</v>
      </c>
      <c r="E59">
        <v>4881</v>
      </c>
      <c r="F59">
        <v>6002</v>
      </c>
      <c r="G59">
        <f>SUM(B59:F59)</f>
        <v>16060</v>
      </c>
    </row>
    <row r="60" spans="1:7" x14ac:dyDescent="0.2">
      <c r="A60" t="s">
        <v>202</v>
      </c>
      <c r="B60">
        <v>8156</v>
      </c>
      <c r="C60">
        <v>1245</v>
      </c>
      <c r="D60">
        <v>791</v>
      </c>
      <c r="E60">
        <v>338</v>
      </c>
      <c r="F60">
        <v>44</v>
      </c>
      <c r="G60">
        <f>SUM(B60:F60)</f>
        <v>10574</v>
      </c>
    </row>
    <row r="61" spans="1:7" x14ac:dyDescent="0.2">
      <c r="A61" t="s">
        <v>243</v>
      </c>
      <c r="B61">
        <v>128</v>
      </c>
      <c r="C61">
        <v>416</v>
      </c>
      <c r="D61">
        <v>747</v>
      </c>
      <c r="E61">
        <v>1028</v>
      </c>
      <c r="F61">
        <v>6357</v>
      </c>
      <c r="G61">
        <f>SUM(B61:F61)</f>
        <v>8676</v>
      </c>
    </row>
  </sheetData>
  <sortState xmlns:xlrd2="http://schemas.microsoft.com/office/spreadsheetml/2017/richdata2" ref="A2:G61">
    <sortCondition descending="1" ref="G2:G6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102F0-392F-3B4F-902A-F9E25A9BCDAA}">
  <dimension ref="A1"/>
  <sheetViews>
    <sheetView showGridLines="0" zoomScale="115" zoomScaleNormal="100" workbookViewId="0">
      <selection activeCell="R20" sqref="R20"/>
    </sheetView>
  </sheetViews>
  <sheetFormatPr baseColWidth="10" defaultRowHeight="15"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Sheet17</vt:lpstr>
      <vt:lpstr>Sheet18</vt:lpstr>
      <vt:lpstr>Data</vt:lpstr>
      <vt:lpstr>Product_lines</vt:lpstr>
      <vt:lpstr>Marketing_Promotion_Programs</vt:lpstr>
      <vt:lpstr>Product1_Sales_Volume(Units)</vt:lpstr>
      <vt:lpstr>Sheet19</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Fatih </cp:lastModifiedBy>
  <cp:revision/>
  <dcterms:created xsi:type="dcterms:W3CDTF">2022-01-18T02:47:06Z</dcterms:created>
  <dcterms:modified xsi:type="dcterms:W3CDTF">2023-07-16T06:30:56Z</dcterms:modified>
  <cp:category/>
  <cp:contentStatus/>
</cp:coreProperties>
</file>