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Help" sheetId="2" r:id="rId5"/>
    <sheet state="visible" name="TermsOfUse" sheetId="3" r:id="rId6"/>
    <sheet state="visible" name="GanttChartPro" sheetId="4" r:id="rId7"/>
  </sheets>
  <definedNames>
    <definedName name="valuevx">'Gantt Chart'!$A$4</definedName>
  </definedNames>
  <calcPr/>
</workbook>
</file>

<file path=xl/sharedStrings.xml><?xml version="1.0" encoding="utf-8"?>
<sst xmlns="http://schemas.openxmlformats.org/spreadsheetml/2006/main" count="133" uniqueCount="124">
  <si>
    <t>SuitUP!</t>
  </si>
  <si>
    <r>
      <rPr>
        <rFont val="Roboto"/>
        <color rgb="FFCCCCCC"/>
        <sz val="8.0"/>
      </rPr>
      <t xml:space="preserve">Gantt Chart Template © 2020 by </t>
    </r>
    <r>
      <rPr>
        <rFont val="Roboto"/>
        <color rgb="FFCCCCCC"/>
        <sz val="8.0"/>
        <u/>
      </rPr>
      <t>Vertex42.com</t>
    </r>
  </si>
  <si>
    <t>Company Name</t>
  </si>
  <si>
    <t>Project Start:</t>
  </si>
  <si>
    <t>Project Manager:Aleksja Braka</t>
  </si>
  <si>
    <t xml:space="preserve">WBS </t>
  </si>
  <si>
    <t>Task Name</t>
  </si>
  <si>
    <t>Feature Type</t>
  </si>
  <si>
    <t>PROGRESS</t>
  </si>
  <si>
    <t>START</t>
  </si>
  <si>
    <t>DAYS</t>
  </si>
  <si>
    <t>END</t>
  </si>
  <si>
    <t>Sprint 1</t>
  </si>
  <si>
    <t>Demand Gathering</t>
  </si>
  <si>
    <t>1.2.1</t>
  </si>
  <si>
    <t>Feature 1</t>
  </si>
  <si>
    <t>1.1.1</t>
  </si>
  <si>
    <t>Feature 2</t>
  </si>
  <si>
    <t>Server Requirements</t>
  </si>
  <si>
    <t>1.1.2</t>
  </si>
  <si>
    <t>Feature 3</t>
  </si>
  <si>
    <t>Client Requirements</t>
  </si>
  <si>
    <t>Sprint 2</t>
  </si>
  <si>
    <t>Planning</t>
  </si>
  <si>
    <t>Feature 4</t>
  </si>
  <si>
    <t>Feature 5</t>
  </si>
  <si>
    <t>Implement WBS</t>
  </si>
  <si>
    <t>1.2.2</t>
  </si>
  <si>
    <t>Feature 6</t>
  </si>
  <si>
    <t>Implement Project Schedule</t>
  </si>
  <si>
    <t>1.2.3</t>
  </si>
  <si>
    <t>Feature 7</t>
  </si>
  <si>
    <t>Implement Project Resource Plan</t>
  </si>
  <si>
    <t>1.2.4</t>
  </si>
  <si>
    <t>Feature 8</t>
  </si>
  <si>
    <t>Implement Risk Register</t>
  </si>
  <si>
    <t>1.2.5</t>
  </si>
  <si>
    <t>Feature 9</t>
  </si>
  <si>
    <t>Implement Quality Plan</t>
  </si>
  <si>
    <t>Sprint 3</t>
  </si>
  <si>
    <t>execution</t>
  </si>
  <si>
    <t>1.3</t>
  </si>
  <si>
    <t>Feature 10</t>
  </si>
  <si>
    <t>Execution</t>
  </si>
  <si>
    <t>1.3.1</t>
  </si>
  <si>
    <t>Feature 11</t>
  </si>
  <si>
    <t>Implement User Friendly Interface</t>
  </si>
  <si>
    <t>1.3.2</t>
  </si>
  <si>
    <t>Feature 12</t>
  </si>
  <si>
    <t>Improve Performance</t>
  </si>
  <si>
    <t>1.3.2.1</t>
  </si>
  <si>
    <t>Feature 13</t>
  </si>
  <si>
    <t>Support Web Development</t>
  </si>
  <si>
    <t>1.3.2.2</t>
  </si>
  <si>
    <t>Feature 14</t>
  </si>
  <si>
    <t>Support Integration for Both IOS and Android</t>
  </si>
  <si>
    <t>1.3.3</t>
  </si>
  <si>
    <t>Feature 15</t>
  </si>
  <si>
    <t>Integration of Oracle Live Chat Company</t>
  </si>
  <si>
    <t>1.3.4</t>
  </si>
  <si>
    <t>Implement Evaluation Criteria</t>
  </si>
  <si>
    <t>Sprint 4</t>
  </si>
  <si>
    <t>Testing</t>
  </si>
  <si>
    <t>1.4</t>
  </si>
  <si>
    <t>1.4.1</t>
  </si>
  <si>
    <t>Client Testing</t>
  </si>
  <si>
    <t>1.4.2</t>
  </si>
  <si>
    <t>Feature 16</t>
  </si>
  <si>
    <t>Implement Continuously Working Test Sıtes</t>
  </si>
  <si>
    <t>1.4.3</t>
  </si>
  <si>
    <t>Feature 17</t>
  </si>
  <si>
    <t>Integration Testing</t>
  </si>
  <si>
    <t>1.4.4</t>
  </si>
  <si>
    <t>Feature 18</t>
  </si>
  <si>
    <t>Testing Security Issues</t>
  </si>
  <si>
    <t>Sprint 5</t>
  </si>
  <si>
    <t>Closeout</t>
  </si>
  <si>
    <t>1.5</t>
  </si>
  <si>
    <t>Feature 19</t>
  </si>
  <si>
    <t>1.5.1</t>
  </si>
  <si>
    <t>Feature 20</t>
  </si>
  <si>
    <t>Closeout Meeting</t>
  </si>
  <si>
    <t>1.5.2</t>
  </si>
  <si>
    <t>Feature 21</t>
  </si>
  <si>
    <t xml:space="preserve">Documentation of The Project </t>
  </si>
  <si>
    <t>1.5.3</t>
  </si>
  <si>
    <t>Feature 22</t>
  </si>
  <si>
    <t>Implement Closeout Report</t>
  </si>
  <si>
    <t>1.5.4</t>
  </si>
  <si>
    <t>Feature 23</t>
  </si>
  <si>
    <t>Archive The Project</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</si>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</sst>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d"/>
  </numFmts>
  <fonts count="33">
    <font>
      <sz val="10.0"/>
      <color rgb="FF000000"/>
      <name val="Arial"/>
    </font>
    <font>
      <b/>
      <sz val="18.0"/>
      <color rgb="FF0B5394"/>
      <name val="Roboto"/>
    </font>
    <font>
      <color theme="1"/>
      <name val="Roboto"/>
    </font>
    <font>
      <u/>
      <sz val="8.0"/>
      <color rgb="FFCCCCCC"/>
      <name val="Roboto"/>
    </font>
    <font>
      <b/>
      <sz val="11.0"/>
      <color theme="1"/>
      <name val="Roboto"/>
    </font>
    <font>
      <b/>
      <sz val="10.0"/>
      <color theme="1"/>
      <name val="Roboto"/>
    </font>
    <font>
      <sz val="10.0"/>
      <color theme="1"/>
      <name val="Roboto"/>
    </font>
    <font>
      <sz val="9.0"/>
      <color theme="1"/>
      <name val="Roboto"/>
    </font>
    <font>
      <sz val="8.0"/>
      <color theme="1"/>
      <name val="Roboto"/>
    </font>
    <font>
      <b/>
      <sz val="9.0"/>
      <color rgb="FFFFFFFF"/>
      <name val="Roboto"/>
    </font>
    <font/>
    <font>
      <b/>
      <sz val="8.0"/>
      <color rgb="FFFFFFFF"/>
      <name val="Roboto"/>
    </font>
    <font>
      <b/>
      <sz val="11.0"/>
      <name val="Roboto"/>
    </font>
    <font>
      <b/>
      <sz val="8.0"/>
      <color theme="1"/>
      <name val="Roboto"/>
    </font>
    <font>
      <sz val="11.0"/>
      <color theme="1"/>
      <name val="Roboto"/>
    </font>
    <font>
      <sz val="11.0"/>
      <color rgb="FF000000"/>
      <name val="Roboto"/>
    </font>
    <font>
      <sz val="10.0"/>
      <name val="Roboto"/>
    </font>
    <font>
      <sz val="11.0"/>
      <name val="Roboto"/>
    </font>
    <font>
      <sz val="10.0"/>
      <color rgb="FF000000"/>
      <name val="Roboto"/>
    </font>
    <font>
      <b/>
      <sz val="18.0"/>
      <color rgb="FFFFFFFF"/>
      <name val="Arial"/>
    </font>
    <font>
      <sz val="12.0"/>
      <color theme="1"/>
      <name val="Arial"/>
    </font>
    <font>
      <sz val="12.0"/>
      <color rgb="FF000000"/>
      <name val="Arial"/>
    </font>
    <font>
      <b/>
      <u/>
      <sz val="12.0"/>
      <color rgb="FF0000FF"/>
    </font>
    <font>
      <color theme="1"/>
      <name val="Arial"/>
    </font>
    <font>
      <u/>
      <sz val="12.0"/>
      <color rgb="FF0000FF"/>
    </font>
    <font>
      <sz val="11.0"/>
      <color rgb="FF000000"/>
      <name val="Arial"/>
    </font>
    <font>
      <sz val="11.0"/>
      <color theme="1"/>
      <name val="Arial"/>
    </font>
    <font>
      <b/>
      <sz val="11.0"/>
      <color rgb="FF000000"/>
      <name val="Arial"/>
    </font>
    <font>
      <u/>
      <sz val="11.0"/>
      <color rgb="FF0000FF"/>
    </font>
    <font>
      <u/>
      <sz val="14.0"/>
      <color rgb="FF0000FF"/>
    </font>
    <font>
      <b/>
      <color theme="1"/>
      <name val="Arial"/>
    </font>
    <font>
      <b/>
      <sz val="14.0"/>
      <color rgb="FF073763"/>
      <name val="Arial"/>
    </font>
    <font>
      <color rgb="FF073763"/>
      <name val="Arial"/>
    </font>
  </fonts>
  <fills count="8">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9FC5E8"/>
        <bgColor rgb="FF9FC5E8"/>
      </patternFill>
    </fill>
    <fill>
      <patternFill patternType="solid">
        <fgColor rgb="FFFFFFFF"/>
        <bgColor rgb="FFFFFFFF"/>
      </patternFill>
    </fill>
    <fill>
      <patternFill patternType="solid">
        <fgColor rgb="FF0B5394"/>
        <bgColor rgb="FF0B5394"/>
      </patternFill>
    </fill>
    <fill>
      <patternFill patternType="solid">
        <fgColor rgb="FFCFE2F3"/>
        <bgColor rgb="FFCFE2F3"/>
      </patternFill>
    </fill>
  </fills>
  <borders count="10">
    <border/>
    <border>
      <left style="thin">
        <color rgb="FFB7B7B7"/>
      </left>
      <right style="thin">
        <color rgb="FFB7B7B7"/>
      </right>
      <top style="thin">
        <color rgb="FFB7B7B7"/>
      </top>
      <bottom style="thin">
        <color rgb="FFB7B7B7"/>
      </bottom>
    </border>
    <border>
      <left style="thin">
        <color rgb="FF666666"/>
      </left>
    </border>
    <border>
      <right style="thin">
        <color rgb="FF666666"/>
      </right>
    </border>
    <border>
      <left style="thin">
        <color rgb="FFB7B7B7"/>
      </left>
    </border>
    <border>
      <right style="thin">
        <color rgb="FFB7B7B7"/>
      </right>
    </border>
    <border>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vertical="center"/>
    </xf>
    <xf borderId="0" fillId="0" fontId="3" numFmtId="0" xfId="0" applyAlignment="1" applyFont="1">
      <alignment horizontal="left" readingOrder="0" vertical="center"/>
    </xf>
    <xf borderId="0" fillId="0" fontId="2" numFmtId="0" xfId="0" applyAlignment="1" applyFont="1">
      <alignment horizontal="left" vertical="center"/>
    </xf>
    <xf borderId="0" fillId="0" fontId="4" numFmtId="0" xfId="0" applyAlignment="1" applyFont="1">
      <alignment readingOrder="0" vertical="center"/>
    </xf>
    <xf borderId="0" fillId="0" fontId="4" numFmtId="0" xfId="0" applyAlignment="1" applyFont="1">
      <alignment horizontal="center" vertical="center"/>
    </xf>
    <xf borderId="0" fillId="0" fontId="4" numFmtId="0" xfId="0" applyAlignment="1" applyFont="1">
      <alignment vertical="center"/>
    </xf>
    <xf borderId="0" fillId="0" fontId="5" numFmtId="0" xfId="0" applyAlignment="1" applyFont="1">
      <alignment vertical="center"/>
    </xf>
    <xf borderId="0" fillId="0" fontId="5" numFmtId="0" xfId="0" applyAlignment="1" applyFont="1">
      <alignment horizontal="right" readingOrder="0" vertical="center"/>
    </xf>
    <xf borderId="1" fillId="0" fontId="5" numFmtId="164" xfId="0" applyAlignment="1" applyBorder="1" applyFont="1" applyNumberFormat="1">
      <alignment horizontal="center" readingOrder="0" vertical="center"/>
    </xf>
    <xf borderId="0" fillId="0" fontId="6" numFmtId="0" xfId="0" applyAlignment="1" applyFont="1">
      <alignment vertical="center"/>
    </xf>
    <xf borderId="0" fillId="0" fontId="7" numFmtId="0" xfId="0" applyAlignment="1" applyFont="1">
      <alignment horizontal="center" vertical="center"/>
    </xf>
    <xf borderId="0" fillId="0" fontId="7" numFmtId="0" xfId="0" applyAlignment="1" applyFont="1">
      <alignment horizontal="center" readingOrder="0" vertical="center"/>
    </xf>
    <xf borderId="2" fillId="2" fontId="8" numFmtId="165" xfId="0" applyAlignment="1" applyBorder="1" applyFill="1" applyFont="1" applyNumberFormat="1">
      <alignment horizontal="left" readingOrder="0" vertical="center"/>
    </xf>
    <xf borderId="0" fillId="2" fontId="8" numFmtId="165" xfId="0" applyAlignment="1" applyFont="1" applyNumberFormat="1">
      <alignment horizontal="left" readingOrder="0" vertical="center"/>
    </xf>
    <xf borderId="3" fillId="2" fontId="8" numFmtId="165" xfId="0" applyAlignment="1" applyBorder="1" applyFont="1" applyNumberFormat="1">
      <alignment horizontal="left" readingOrder="0" vertical="center"/>
    </xf>
    <xf borderId="0" fillId="3" fontId="9" numFmtId="0" xfId="0" applyAlignment="1" applyFill="1" applyFont="1">
      <alignment readingOrder="0" vertical="center"/>
    </xf>
    <xf borderId="0" fillId="3" fontId="9" numFmtId="0" xfId="0" applyAlignment="1" applyFont="1">
      <alignment horizontal="center" readingOrder="0" vertical="center"/>
    </xf>
    <xf borderId="4" fillId="3" fontId="9" numFmtId="0" xfId="0" applyAlignment="1" applyBorder="1" applyFont="1">
      <alignment horizontal="center" readingOrder="0" vertical="center"/>
    </xf>
    <xf borderId="5" fillId="0" fontId="10" numFmtId="0" xfId="0" applyBorder="1" applyFont="1"/>
    <xf borderId="0" fillId="3" fontId="9" numFmtId="0" xfId="0" applyAlignment="1" applyFont="1">
      <alignment horizontal="center" vertical="center"/>
    </xf>
    <xf borderId="0" fillId="3" fontId="11" numFmtId="0" xfId="0" applyAlignment="1" applyFont="1">
      <alignment horizontal="left" vertical="center"/>
    </xf>
    <xf borderId="0" fillId="4" fontId="4" numFmtId="0" xfId="0" applyAlignment="1" applyFill="1" applyFont="1">
      <alignment readingOrder="0" vertical="center"/>
    </xf>
    <xf borderId="0" fillId="4" fontId="4" numFmtId="0" xfId="0" applyAlignment="1" applyFont="1">
      <alignment horizontal="center" readingOrder="0" vertical="center"/>
    </xf>
    <xf borderId="0" fillId="4" fontId="12" numFmtId="0" xfId="0" applyAlignment="1" applyFont="1">
      <alignment horizontal="center" readingOrder="0" vertical="center"/>
    </xf>
    <xf borderId="4" fillId="4" fontId="13" numFmtId="9" xfId="0" applyAlignment="1" applyBorder="1" applyFont="1" applyNumberFormat="1">
      <alignment horizontal="center" readingOrder="0" vertical="center"/>
    </xf>
    <xf borderId="5" fillId="4" fontId="4" numFmtId="164" xfId="0" applyAlignment="1" applyBorder="1" applyFont="1" applyNumberFormat="1">
      <alignment horizontal="center" readingOrder="0" vertical="center"/>
    </xf>
    <xf borderId="0" fillId="4" fontId="5" numFmtId="164" xfId="0" applyAlignment="1" applyFont="1" applyNumberFormat="1">
      <alignment horizontal="center" readingOrder="0" vertical="center"/>
    </xf>
    <xf borderId="0" fillId="4" fontId="5" numFmtId="0" xfId="0" applyAlignment="1" applyFont="1">
      <alignment horizontal="center" vertical="center"/>
    </xf>
    <xf borderId="0" fillId="4" fontId="5" numFmtId="164" xfId="0" applyAlignment="1" applyFont="1" applyNumberFormat="1">
      <alignment horizontal="center" vertical="center"/>
    </xf>
    <xf borderId="0" fillId="4" fontId="4" numFmtId="0" xfId="0" applyAlignment="1" applyFont="1">
      <alignment horizontal="center" vertical="center"/>
    </xf>
    <xf borderId="0" fillId="4" fontId="4" numFmtId="0" xfId="0" applyAlignment="1" applyFont="1">
      <alignment horizontal="left" vertical="center"/>
    </xf>
    <xf borderId="6" fillId="0" fontId="14" numFmtId="0" xfId="0" applyAlignment="1" applyBorder="1" applyFont="1">
      <alignment readingOrder="0" vertical="center"/>
    </xf>
    <xf borderId="0" fillId="5" fontId="15" numFmtId="0" xfId="0" applyAlignment="1" applyFill="1" applyFont="1">
      <alignment horizontal="center" readingOrder="0"/>
    </xf>
    <xf borderId="6" fillId="0" fontId="14" numFmtId="0" xfId="0" applyAlignment="1" applyBorder="1" applyFont="1">
      <alignment horizontal="center" readingOrder="0" vertical="center"/>
    </xf>
    <xf borderId="7" fillId="0" fontId="8" numFmtId="9" xfId="0" applyAlignment="1" applyBorder="1" applyFont="1" applyNumberFormat="1">
      <alignment horizontal="center" readingOrder="0" vertical="center"/>
    </xf>
    <xf borderId="8" fillId="0" fontId="14" numFmtId="164" xfId="0" applyAlignment="1" applyBorder="1" applyFont="1" applyNumberFormat="1">
      <alignment horizontal="center" readingOrder="0" vertical="center"/>
    </xf>
    <xf borderId="6" fillId="0" fontId="6" numFmtId="164" xfId="0" applyAlignment="1" applyBorder="1" applyFont="1" applyNumberFormat="1">
      <alignment horizontal="center" readingOrder="0" vertical="center"/>
    </xf>
    <xf borderId="6" fillId="0" fontId="16" numFmtId="0" xfId="0" applyAlignment="1" applyBorder="1" applyFont="1">
      <alignment horizontal="center" readingOrder="0" vertical="center"/>
    </xf>
    <xf borderId="6" fillId="0" fontId="6" numFmtId="164" xfId="0" applyAlignment="1" applyBorder="1" applyFont="1" applyNumberFormat="1">
      <alignment horizontal="center" vertical="center"/>
    </xf>
    <xf borderId="0" fillId="0" fontId="14" numFmtId="0" xfId="0" applyAlignment="1" applyFont="1">
      <alignment horizontal="center" vertical="center"/>
    </xf>
    <xf borderId="0" fillId="0" fontId="14" numFmtId="0" xfId="0" applyAlignment="1" applyFont="1">
      <alignment horizontal="left" vertical="center"/>
    </xf>
    <xf borderId="6" fillId="0" fontId="14" numFmtId="0" xfId="0" applyAlignment="1" applyBorder="1" applyFont="1">
      <alignment horizontal="center" vertical="center"/>
    </xf>
    <xf borderId="6" fillId="0" fontId="14" numFmtId="0" xfId="0" applyAlignment="1" applyBorder="1" applyFont="1">
      <alignment horizontal="left" vertical="center"/>
    </xf>
    <xf borderId="6" fillId="0" fontId="17" numFmtId="0" xfId="0" applyAlignment="1" applyBorder="1" applyFont="1">
      <alignment horizontal="left" vertical="center"/>
    </xf>
    <xf borderId="0" fillId="4" fontId="12" numFmtId="0" xfId="0" applyAlignment="1" applyFont="1">
      <alignment horizontal="left" vertical="center"/>
    </xf>
    <xf borderId="0" fillId="0" fontId="17" numFmtId="0" xfId="0" applyAlignment="1" applyFont="1">
      <alignment horizontal="left" vertical="center"/>
    </xf>
    <xf borderId="6" fillId="0" fontId="6" numFmtId="0" xfId="0" applyAlignment="1" applyBorder="1" applyFont="1">
      <alignment horizontal="center" readingOrder="0" vertical="center"/>
    </xf>
    <xf quotePrefix="1" borderId="0" fillId="0" fontId="14" numFmtId="0" xfId="0" applyAlignment="1" applyFont="1">
      <alignment readingOrder="0" vertical="center"/>
    </xf>
    <xf borderId="0" fillId="0" fontId="14" numFmtId="0" xfId="0" applyAlignment="1" applyFont="1">
      <alignment horizontal="center" readingOrder="0" vertical="center"/>
    </xf>
    <xf borderId="4" fillId="0" fontId="8" numFmtId="9" xfId="0" applyAlignment="1" applyBorder="1" applyFont="1" applyNumberFormat="1">
      <alignment horizontal="center" readingOrder="0" vertical="center"/>
    </xf>
    <xf borderId="5" fillId="0" fontId="14" numFmtId="164" xfId="0" applyAlignment="1" applyBorder="1" applyFont="1" applyNumberFormat="1">
      <alignment horizontal="center" readingOrder="0" vertical="center"/>
    </xf>
    <xf borderId="0" fillId="5" fontId="18" numFmtId="164" xfId="0" applyAlignment="1" applyFont="1" applyNumberFormat="1">
      <alignment readingOrder="0"/>
    </xf>
    <xf borderId="0" fillId="0" fontId="16" numFmtId="0" xfId="0" applyAlignment="1" applyFont="1">
      <alignment horizontal="center" readingOrder="0" vertical="center"/>
    </xf>
    <xf borderId="0" fillId="0" fontId="6" numFmtId="164" xfId="0" applyAlignment="1" applyFont="1" applyNumberFormat="1">
      <alignment horizontal="center"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6" fontId="19" numFmtId="0" xfId="0" applyAlignment="1" applyFill="1" applyFont="1">
      <alignment readingOrder="0" vertical="center"/>
    </xf>
    <xf borderId="0" fillId="0" fontId="20" numFmtId="0" xfId="0" applyAlignment="1" applyFont="1">
      <alignment shrinkToFit="0"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22" numFmtId="0" xfId="0" applyAlignment="1" applyFont="1">
      <alignment readingOrder="0" shrinkToFit="0" wrapText="1"/>
    </xf>
    <xf borderId="0" fillId="0" fontId="20" numFmtId="0" xfId="0" applyFont="1"/>
    <xf borderId="0" fillId="0" fontId="23" numFmtId="0" xfId="0" applyAlignment="1" applyFont="1">
      <alignment shrinkToFit="0" wrapText="1"/>
    </xf>
    <xf borderId="0" fillId="0" fontId="24" numFmtId="0" xfId="0" applyAlignment="1" applyFont="1">
      <alignment shrinkToFit="0" wrapText="1"/>
    </xf>
    <xf borderId="0" fillId="0" fontId="25" numFmtId="0" xfId="0" applyAlignment="1" applyFont="1">
      <alignment readingOrder="0" shrinkToFit="0" vertical="top" wrapText="1"/>
    </xf>
    <xf borderId="0" fillId="0" fontId="26" numFmtId="0" xfId="0" applyAlignment="1" applyFont="1">
      <alignment shrinkToFit="0" wrapText="1"/>
    </xf>
    <xf borderId="0" fillId="0" fontId="25" numFmtId="0" xfId="0" applyAlignment="1" applyFont="1">
      <alignment readingOrder="0" shrinkToFit="0" vertical="top" wrapText="1"/>
    </xf>
    <xf borderId="0" fillId="0" fontId="27" numFmtId="0" xfId="0" applyAlignment="1" applyFont="1">
      <alignment readingOrder="0" shrinkToFit="0" vertical="top" wrapText="1"/>
    </xf>
    <xf borderId="0" fillId="0" fontId="23" numFmtId="0" xfId="0" applyAlignment="1" applyFont="1">
      <alignment horizontal="left" vertical="center"/>
    </xf>
    <xf borderId="0" fillId="7" fontId="27" numFmtId="0" xfId="0" applyAlignment="1" applyFill="1" applyFont="1">
      <alignment horizontal="left" readingOrder="0" shrinkToFit="0" vertical="center" wrapText="1"/>
    </xf>
    <xf borderId="0" fillId="0" fontId="27" numFmtId="0" xfId="0" applyAlignment="1" applyFont="1">
      <alignment readingOrder="0" shrinkToFit="0" vertical="top" wrapText="1"/>
    </xf>
    <xf borderId="0" fillId="0" fontId="28" numFmtId="0" xfId="0" applyAlignment="1" applyFont="1">
      <alignment shrinkToFit="0" vertical="top" wrapText="1"/>
    </xf>
    <xf borderId="0" fillId="0" fontId="23" numFmtId="0" xfId="0" applyAlignment="1" applyFont="1">
      <alignment readingOrder="0" shrinkToFit="0" wrapText="1"/>
    </xf>
    <xf borderId="0" fillId="0" fontId="29" numFmtId="0" xfId="0" applyAlignment="1" applyFont="1">
      <alignment readingOrder="0" shrinkToFit="0" wrapText="0"/>
    </xf>
    <xf borderId="0" fillId="0" fontId="30" numFmtId="0" xfId="0" applyAlignment="1" applyFont="1">
      <alignment readingOrder="0"/>
    </xf>
    <xf borderId="9" fillId="7" fontId="31" numFmtId="0" xfId="0" applyAlignment="1" applyBorder="1" applyFont="1">
      <alignment readingOrder="0" shrinkToFit="0" vertical="center" wrapText="0"/>
    </xf>
    <xf borderId="0" fillId="7" fontId="32" numFmtId="0" xfId="0" applyAlignment="1" applyFont="1">
      <alignment vertical="center"/>
    </xf>
  </cellXfs>
  <cellStyles count="1">
    <cellStyle xfId="0" name="Normal" builtinId="0"/>
  </cellStyles>
  <dxfs count="2">
    <dxf>
      <font/>
      <fill>
        <patternFill patternType="solid">
          <fgColor rgb="FF1C4587"/>
          <bgColor rgb="FF1C4587"/>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outlineLevelRow="1"/>
  <cols>
    <col customWidth="1" min="1" max="1" width="9.29"/>
    <col customWidth="1" min="2" max="2" width="11.29"/>
    <col customWidth="1" min="3" max="3" width="41.29"/>
    <col customWidth="1" min="4" max="4" width="4.43"/>
    <col customWidth="1" min="5" max="5" width="11.57"/>
    <col customWidth="1" min="6" max="6" width="13.0"/>
    <col customWidth="1" min="7" max="7" width="6.14"/>
    <col customWidth="1" min="8" max="8" width="13.0"/>
    <col customWidth="1" min="9" max="9" width="2.57"/>
    <col customWidth="1" min="10" max="71" width="2.43"/>
    <col customWidth="1" min="72" max="72" width="3.86"/>
  </cols>
  <sheetData>
    <row r="1">
      <c r="A1" s="1" t="s">
        <v>0</v>
      </c>
      <c r="B1" s="2"/>
      <c r="C1" s="2"/>
      <c r="D1" s="3"/>
      <c r="E1" s="3"/>
      <c r="F1" s="3"/>
      <c r="G1" s="3"/>
      <c r="H1" s="3"/>
      <c r="I1" s="3"/>
      <c r="J1" s="4" t="s">
        <v>1</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ht="18.75" customHeight="1">
      <c r="A2" s="6" t="s">
        <v>2</v>
      </c>
      <c r="B2" s="7"/>
      <c r="C2" s="7"/>
      <c r="D2" s="8"/>
      <c r="E2" s="8"/>
      <c r="F2" s="9"/>
      <c r="G2" s="10" t="s">
        <v>3</v>
      </c>
      <c r="H2" s="11">
        <v>44348.0</v>
      </c>
      <c r="I2" s="12"/>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ht="18.75" customHeight="1">
      <c r="A3" s="6" t="s">
        <v>4</v>
      </c>
      <c r="D3" s="13"/>
      <c r="E3" s="13"/>
      <c r="F3" s="13"/>
      <c r="G3" s="13"/>
      <c r="H3" s="14">
        <v>1.0</v>
      </c>
      <c r="I3" s="13"/>
      <c r="J3" s="15">
        <f>$H$2-WEEKDAY(H2,3)+(H3-1)*7</f>
        <v>44347</v>
      </c>
      <c r="K3" s="16">
        <f t="shared" ref="K3:BT3" si="1">J3+1</f>
        <v>44348</v>
      </c>
      <c r="L3" s="16">
        <f t="shared" si="1"/>
        <v>44349</v>
      </c>
      <c r="M3" s="16">
        <f t="shared" si="1"/>
        <v>44350</v>
      </c>
      <c r="N3" s="16">
        <f t="shared" si="1"/>
        <v>44351</v>
      </c>
      <c r="O3" s="16">
        <f t="shared" si="1"/>
        <v>44352</v>
      </c>
      <c r="P3" s="17">
        <f t="shared" si="1"/>
        <v>44353</v>
      </c>
      <c r="Q3" s="15">
        <f t="shared" si="1"/>
        <v>44354</v>
      </c>
      <c r="R3" s="16">
        <f t="shared" si="1"/>
        <v>44355</v>
      </c>
      <c r="S3" s="16">
        <f t="shared" si="1"/>
        <v>44356</v>
      </c>
      <c r="T3" s="16">
        <f t="shared" si="1"/>
        <v>44357</v>
      </c>
      <c r="U3" s="16">
        <f t="shared" si="1"/>
        <v>44358</v>
      </c>
      <c r="V3" s="16">
        <f t="shared" si="1"/>
        <v>44359</v>
      </c>
      <c r="W3" s="17">
        <f t="shared" si="1"/>
        <v>44360</v>
      </c>
      <c r="X3" s="15">
        <f t="shared" si="1"/>
        <v>44361</v>
      </c>
      <c r="Y3" s="16">
        <f t="shared" si="1"/>
        <v>44362</v>
      </c>
      <c r="Z3" s="16">
        <f t="shared" si="1"/>
        <v>44363</v>
      </c>
      <c r="AA3" s="16">
        <f t="shared" si="1"/>
        <v>44364</v>
      </c>
      <c r="AB3" s="16">
        <f t="shared" si="1"/>
        <v>44365</v>
      </c>
      <c r="AC3" s="16">
        <f t="shared" si="1"/>
        <v>44366</v>
      </c>
      <c r="AD3" s="17">
        <f t="shared" si="1"/>
        <v>44367</v>
      </c>
      <c r="AE3" s="15">
        <f t="shared" si="1"/>
        <v>44368</v>
      </c>
      <c r="AF3" s="16">
        <f t="shared" si="1"/>
        <v>44369</v>
      </c>
      <c r="AG3" s="16">
        <f t="shared" si="1"/>
        <v>44370</v>
      </c>
      <c r="AH3" s="16">
        <f t="shared" si="1"/>
        <v>44371</v>
      </c>
      <c r="AI3" s="16">
        <f t="shared" si="1"/>
        <v>44372</v>
      </c>
      <c r="AJ3" s="16">
        <f t="shared" si="1"/>
        <v>44373</v>
      </c>
      <c r="AK3" s="17">
        <f t="shared" si="1"/>
        <v>44374</v>
      </c>
      <c r="AL3" s="15">
        <f t="shared" si="1"/>
        <v>44375</v>
      </c>
      <c r="AM3" s="16">
        <f t="shared" si="1"/>
        <v>44376</v>
      </c>
      <c r="AN3" s="16">
        <f t="shared" si="1"/>
        <v>44377</v>
      </c>
      <c r="AO3" s="16">
        <f t="shared" si="1"/>
        <v>44378</v>
      </c>
      <c r="AP3" s="16">
        <f t="shared" si="1"/>
        <v>44379</v>
      </c>
      <c r="AQ3" s="16">
        <f t="shared" si="1"/>
        <v>44380</v>
      </c>
      <c r="AR3" s="17">
        <f t="shared" si="1"/>
        <v>44381</v>
      </c>
      <c r="AS3" s="15">
        <f t="shared" si="1"/>
        <v>44382</v>
      </c>
      <c r="AT3" s="16">
        <f t="shared" si="1"/>
        <v>44383</v>
      </c>
      <c r="AU3" s="16">
        <f t="shared" si="1"/>
        <v>44384</v>
      </c>
      <c r="AV3" s="16">
        <f t="shared" si="1"/>
        <v>44385</v>
      </c>
      <c r="AW3" s="16">
        <f t="shared" si="1"/>
        <v>44386</v>
      </c>
      <c r="AX3" s="16">
        <f t="shared" si="1"/>
        <v>44387</v>
      </c>
      <c r="AY3" s="17">
        <f t="shared" si="1"/>
        <v>44388</v>
      </c>
      <c r="AZ3" s="15">
        <f t="shared" si="1"/>
        <v>44389</v>
      </c>
      <c r="BA3" s="16">
        <f t="shared" si="1"/>
        <v>44390</v>
      </c>
      <c r="BB3" s="16">
        <f t="shared" si="1"/>
        <v>44391</v>
      </c>
      <c r="BC3" s="16">
        <f t="shared" si="1"/>
        <v>44392</v>
      </c>
      <c r="BD3" s="16">
        <f t="shared" si="1"/>
        <v>44393</v>
      </c>
      <c r="BE3" s="16">
        <f t="shared" si="1"/>
        <v>44394</v>
      </c>
      <c r="BF3" s="17">
        <f t="shared" si="1"/>
        <v>44395</v>
      </c>
      <c r="BG3" s="16">
        <f t="shared" si="1"/>
        <v>44396</v>
      </c>
      <c r="BH3" s="16">
        <f t="shared" si="1"/>
        <v>44397</v>
      </c>
      <c r="BI3" s="16">
        <f t="shared" si="1"/>
        <v>44398</v>
      </c>
      <c r="BJ3" s="16">
        <f t="shared" si="1"/>
        <v>44399</v>
      </c>
      <c r="BK3" s="16">
        <f t="shared" si="1"/>
        <v>44400</v>
      </c>
      <c r="BL3" s="16">
        <f t="shared" si="1"/>
        <v>44401</v>
      </c>
      <c r="BM3" s="16">
        <f t="shared" si="1"/>
        <v>44402</v>
      </c>
      <c r="BN3" s="15">
        <f t="shared" si="1"/>
        <v>44403</v>
      </c>
      <c r="BO3" s="16">
        <f t="shared" si="1"/>
        <v>44404</v>
      </c>
      <c r="BP3" s="16">
        <f t="shared" si="1"/>
        <v>44405</v>
      </c>
      <c r="BQ3" s="16">
        <f t="shared" si="1"/>
        <v>44406</v>
      </c>
      <c r="BR3" s="16">
        <f t="shared" si="1"/>
        <v>44407</v>
      </c>
      <c r="BS3" s="16">
        <f t="shared" si="1"/>
        <v>44408</v>
      </c>
      <c r="BT3" s="17">
        <f t="shared" si="1"/>
        <v>44409</v>
      </c>
    </row>
    <row r="4" ht="22.5" customHeight="1">
      <c r="A4" s="18" t="s">
        <v>5</v>
      </c>
      <c r="B4" s="19" t="s">
        <v>6</v>
      </c>
      <c r="C4" s="19" t="s">
        <v>7</v>
      </c>
      <c r="D4" s="20" t="s">
        <v>8</v>
      </c>
      <c r="E4" s="21"/>
      <c r="F4" s="19" t="s">
        <v>9</v>
      </c>
      <c r="G4" s="19" t="s">
        <v>10</v>
      </c>
      <c r="H4" s="19" t="s">
        <v>11</v>
      </c>
      <c r="I4" s="22"/>
      <c r="J4" s="23" t="str">
        <f t="shared" ref="J4:BT4" si="2">LEFT(TEXT(J3,"ddd"),1)</f>
        <v>M</v>
      </c>
      <c r="K4" s="23" t="str">
        <f t="shared" si="2"/>
        <v>T</v>
      </c>
      <c r="L4" s="23" t="str">
        <f t="shared" si="2"/>
        <v>W</v>
      </c>
      <c r="M4" s="23" t="str">
        <f t="shared" si="2"/>
        <v>T</v>
      </c>
      <c r="N4" s="23" t="str">
        <f t="shared" si="2"/>
        <v>F</v>
      </c>
      <c r="O4" s="23" t="str">
        <f t="shared" si="2"/>
        <v>S</v>
      </c>
      <c r="P4" s="23" t="str">
        <f t="shared" si="2"/>
        <v>S</v>
      </c>
      <c r="Q4" s="23" t="str">
        <f t="shared" si="2"/>
        <v>M</v>
      </c>
      <c r="R4" s="23" t="str">
        <f t="shared" si="2"/>
        <v>T</v>
      </c>
      <c r="S4" s="23" t="str">
        <f t="shared" si="2"/>
        <v>W</v>
      </c>
      <c r="T4" s="23" t="str">
        <f t="shared" si="2"/>
        <v>T</v>
      </c>
      <c r="U4" s="23" t="str">
        <f t="shared" si="2"/>
        <v>F</v>
      </c>
      <c r="V4" s="23" t="str">
        <f t="shared" si="2"/>
        <v>S</v>
      </c>
      <c r="W4" s="23" t="str">
        <f t="shared" si="2"/>
        <v>S</v>
      </c>
      <c r="X4" s="23" t="str">
        <f t="shared" si="2"/>
        <v>M</v>
      </c>
      <c r="Y4" s="23" t="str">
        <f t="shared" si="2"/>
        <v>T</v>
      </c>
      <c r="Z4" s="23" t="str">
        <f t="shared" si="2"/>
        <v>W</v>
      </c>
      <c r="AA4" s="23" t="str">
        <f t="shared" si="2"/>
        <v>T</v>
      </c>
      <c r="AB4" s="23" t="str">
        <f t="shared" si="2"/>
        <v>F</v>
      </c>
      <c r="AC4" s="23" t="str">
        <f t="shared" si="2"/>
        <v>S</v>
      </c>
      <c r="AD4" s="23" t="str">
        <f t="shared" si="2"/>
        <v>S</v>
      </c>
      <c r="AE4" s="23" t="str">
        <f t="shared" si="2"/>
        <v>M</v>
      </c>
      <c r="AF4" s="23" t="str">
        <f t="shared" si="2"/>
        <v>T</v>
      </c>
      <c r="AG4" s="23" t="str">
        <f t="shared" si="2"/>
        <v>W</v>
      </c>
      <c r="AH4" s="23" t="str">
        <f t="shared" si="2"/>
        <v>T</v>
      </c>
      <c r="AI4" s="23" t="str">
        <f t="shared" si="2"/>
        <v>F</v>
      </c>
      <c r="AJ4" s="23" t="str">
        <f t="shared" si="2"/>
        <v>S</v>
      </c>
      <c r="AK4" s="23" t="str">
        <f t="shared" si="2"/>
        <v>S</v>
      </c>
      <c r="AL4" s="23" t="str">
        <f t="shared" si="2"/>
        <v>M</v>
      </c>
      <c r="AM4" s="23" t="str">
        <f t="shared" si="2"/>
        <v>T</v>
      </c>
      <c r="AN4" s="23" t="str">
        <f t="shared" si="2"/>
        <v>W</v>
      </c>
      <c r="AO4" s="23" t="str">
        <f t="shared" si="2"/>
        <v>T</v>
      </c>
      <c r="AP4" s="23" t="str">
        <f t="shared" si="2"/>
        <v>F</v>
      </c>
      <c r="AQ4" s="23" t="str">
        <f t="shared" si="2"/>
        <v>S</v>
      </c>
      <c r="AR4" s="23" t="str">
        <f t="shared" si="2"/>
        <v>S</v>
      </c>
      <c r="AS4" s="23" t="str">
        <f t="shared" si="2"/>
        <v>M</v>
      </c>
      <c r="AT4" s="23" t="str">
        <f t="shared" si="2"/>
        <v>T</v>
      </c>
      <c r="AU4" s="23" t="str">
        <f t="shared" si="2"/>
        <v>W</v>
      </c>
      <c r="AV4" s="23" t="str">
        <f t="shared" si="2"/>
        <v>T</v>
      </c>
      <c r="AW4" s="23" t="str">
        <f t="shared" si="2"/>
        <v>F</v>
      </c>
      <c r="AX4" s="23" t="str">
        <f t="shared" si="2"/>
        <v>S</v>
      </c>
      <c r="AY4" s="23" t="str">
        <f t="shared" si="2"/>
        <v>S</v>
      </c>
      <c r="AZ4" s="23" t="str">
        <f t="shared" si="2"/>
        <v>M</v>
      </c>
      <c r="BA4" s="23" t="str">
        <f t="shared" si="2"/>
        <v>T</v>
      </c>
      <c r="BB4" s="23" t="str">
        <f t="shared" si="2"/>
        <v>W</v>
      </c>
      <c r="BC4" s="23" t="str">
        <f t="shared" si="2"/>
        <v>T</v>
      </c>
      <c r="BD4" s="23" t="str">
        <f t="shared" si="2"/>
        <v>F</v>
      </c>
      <c r="BE4" s="23" t="str">
        <f t="shared" si="2"/>
        <v>S</v>
      </c>
      <c r="BF4" s="23" t="str">
        <f t="shared" si="2"/>
        <v>S</v>
      </c>
      <c r="BG4" s="23" t="str">
        <f t="shared" si="2"/>
        <v>M</v>
      </c>
      <c r="BH4" s="23" t="str">
        <f t="shared" si="2"/>
        <v>T</v>
      </c>
      <c r="BI4" s="23" t="str">
        <f t="shared" si="2"/>
        <v>W</v>
      </c>
      <c r="BJ4" s="23" t="str">
        <f t="shared" si="2"/>
        <v>T</v>
      </c>
      <c r="BK4" s="23" t="str">
        <f t="shared" si="2"/>
        <v>F</v>
      </c>
      <c r="BL4" s="23" t="str">
        <f t="shared" si="2"/>
        <v>S</v>
      </c>
      <c r="BM4" s="23" t="str">
        <f t="shared" si="2"/>
        <v>S</v>
      </c>
      <c r="BN4" s="23" t="str">
        <f t="shared" si="2"/>
        <v>M</v>
      </c>
      <c r="BO4" s="23" t="str">
        <f t="shared" si="2"/>
        <v>T</v>
      </c>
      <c r="BP4" s="23" t="str">
        <f t="shared" si="2"/>
        <v>W</v>
      </c>
      <c r="BQ4" s="23" t="str">
        <f t="shared" si="2"/>
        <v>T</v>
      </c>
      <c r="BR4" s="23" t="str">
        <f t="shared" si="2"/>
        <v>F</v>
      </c>
      <c r="BS4" s="23" t="str">
        <f t="shared" si="2"/>
        <v>S</v>
      </c>
      <c r="BT4" s="23" t="str">
        <f t="shared" si="2"/>
        <v>S</v>
      </c>
    </row>
    <row r="5">
      <c r="A5" s="24"/>
      <c r="B5" s="25" t="s">
        <v>12</v>
      </c>
      <c r="C5" s="26" t="s">
        <v>13</v>
      </c>
      <c r="D5" s="27"/>
      <c r="E5" s="28" t="str">
        <f t="shared" ref="E5:E6" si="3">IFERROR(SPARKLINE(D5,{"charttype","bar";"color1","gray";"max",1}),"-")</f>
        <v>-</v>
      </c>
      <c r="F5" s="29">
        <f>MIN(F6:F8)</f>
        <v>44348</v>
      </c>
      <c r="G5" s="30"/>
      <c r="H5" s="31">
        <f>MAX(H7:H8)</f>
        <v>44361</v>
      </c>
      <c r="I5" s="32"/>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row>
    <row r="6" outlineLevel="1">
      <c r="A6" s="34" t="s">
        <v>14</v>
      </c>
      <c r="B6" s="35" t="s">
        <v>15</v>
      </c>
      <c r="C6" s="36" t="s">
        <v>13</v>
      </c>
      <c r="D6" s="37"/>
      <c r="E6" s="38" t="str">
        <f t="shared" si="3"/>
        <v>-</v>
      </c>
      <c r="F6" s="39">
        <v>44348.0</v>
      </c>
      <c r="G6" s="40">
        <v>5.0</v>
      </c>
      <c r="H6" s="41">
        <f t="shared" ref="H6:H8" si="4">F6+G6-1</f>
        <v>44352</v>
      </c>
      <c r="I6" s="42"/>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row>
    <row r="7" outlineLevel="1">
      <c r="A7" s="34" t="s">
        <v>16</v>
      </c>
      <c r="B7" s="36" t="s">
        <v>17</v>
      </c>
      <c r="C7" s="36" t="s">
        <v>18</v>
      </c>
      <c r="D7" s="37">
        <v>1.0</v>
      </c>
      <c r="E7" s="38" t="str">
        <f>IFERROR(__xludf.DUMMYFUNCTION("IFERROR(SPARKLINE(D7,{""charttype"",""bar"";""color1"",""gray"";""max"",1}),""-"")"),"")</f>
        <v/>
      </c>
      <c r="F7" s="39">
        <f t="shared" ref="F7:F8" si="5">H6+1</f>
        <v>44353</v>
      </c>
      <c r="G7" s="40">
        <v>5.0</v>
      </c>
      <c r="H7" s="41">
        <f t="shared" si="4"/>
        <v>44357</v>
      </c>
      <c r="I7" s="44"/>
      <c r="J7" s="45"/>
      <c r="K7" s="45"/>
      <c r="L7" s="45"/>
      <c r="M7" s="45"/>
      <c r="N7" s="45"/>
      <c r="O7" s="46"/>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row>
    <row r="8" outlineLevel="1">
      <c r="A8" s="34" t="s">
        <v>19</v>
      </c>
      <c r="B8" s="35" t="s">
        <v>20</v>
      </c>
      <c r="C8" s="36" t="s">
        <v>21</v>
      </c>
      <c r="D8" s="37"/>
      <c r="E8" s="38" t="str">
        <f t="shared" ref="E8:E11" si="6">IFERROR(SPARKLINE(D8,{"charttype","bar";"color1","gray";"max",1}),"-")</f>
        <v>-</v>
      </c>
      <c r="F8" s="39">
        <f t="shared" si="5"/>
        <v>44358</v>
      </c>
      <c r="G8" s="40">
        <v>4.0</v>
      </c>
      <c r="H8" s="41">
        <f t="shared" si="4"/>
        <v>44361</v>
      </c>
      <c r="I8" s="44"/>
      <c r="J8" s="45"/>
      <c r="K8" s="45"/>
      <c r="L8" s="45"/>
      <c r="M8" s="45"/>
      <c r="N8" s="45"/>
      <c r="O8" s="45"/>
      <c r="P8" s="45"/>
      <c r="Q8" s="45"/>
      <c r="R8" s="46"/>
      <c r="S8" s="46"/>
      <c r="T8" s="46"/>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row>
    <row r="9">
      <c r="A9" s="24"/>
      <c r="B9" s="25" t="s">
        <v>22</v>
      </c>
      <c r="C9" s="26" t="s">
        <v>23</v>
      </c>
      <c r="D9" s="27"/>
      <c r="E9" s="28" t="str">
        <f t="shared" si="6"/>
        <v>-</v>
      </c>
      <c r="F9" s="29">
        <f>MIN(F10:F15)</f>
        <v>44362</v>
      </c>
      <c r="G9" s="30"/>
      <c r="H9" s="31">
        <f>MAX(H10:H15)</f>
        <v>44375</v>
      </c>
      <c r="I9" s="32"/>
      <c r="J9" s="33"/>
      <c r="K9" s="33"/>
      <c r="L9" s="33"/>
      <c r="M9" s="33"/>
      <c r="N9" s="33"/>
      <c r="O9" s="33"/>
      <c r="P9" s="33"/>
      <c r="Q9" s="33"/>
      <c r="R9" s="33"/>
      <c r="S9" s="33"/>
      <c r="T9" s="33"/>
      <c r="U9" s="33"/>
      <c r="V9" s="47"/>
      <c r="W9" s="47"/>
      <c r="X9" s="47"/>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row>
    <row r="10" outlineLevel="1">
      <c r="A10" s="34" t="s">
        <v>14</v>
      </c>
      <c r="B10" s="35" t="s">
        <v>24</v>
      </c>
      <c r="C10" s="36" t="s">
        <v>23</v>
      </c>
      <c r="D10" s="37"/>
      <c r="E10" s="38" t="str">
        <f t="shared" si="6"/>
        <v>-</v>
      </c>
      <c r="F10" s="39">
        <f>H8+1</f>
        <v>44362</v>
      </c>
      <c r="G10" s="40">
        <v>3.0</v>
      </c>
      <c r="H10" s="41">
        <f t="shared" ref="H10:H15" si="7">F10+G10-1</f>
        <v>44364</v>
      </c>
      <c r="I10" s="42"/>
      <c r="J10" s="43"/>
      <c r="K10" s="43"/>
      <c r="L10" s="43"/>
      <c r="M10" s="43"/>
      <c r="N10" s="43"/>
      <c r="O10" s="43"/>
      <c r="P10" s="43"/>
      <c r="Q10" s="43"/>
      <c r="R10" s="43"/>
      <c r="S10" s="43"/>
      <c r="T10" s="43"/>
      <c r="U10" s="43"/>
      <c r="V10" s="48"/>
      <c r="W10" s="48"/>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row>
    <row r="11" outlineLevel="1">
      <c r="A11" s="34" t="s">
        <v>14</v>
      </c>
      <c r="B11" s="35" t="s">
        <v>25</v>
      </c>
      <c r="C11" s="36" t="s">
        <v>26</v>
      </c>
      <c r="D11" s="37"/>
      <c r="E11" s="38" t="str">
        <f t="shared" si="6"/>
        <v>-</v>
      </c>
      <c r="F11" s="39">
        <f t="shared" ref="F11:F15" si="8">H10+1</f>
        <v>44365</v>
      </c>
      <c r="G11" s="40">
        <v>3.0</v>
      </c>
      <c r="H11" s="41">
        <f t="shared" si="7"/>
        <v>44367</v>
      </c>
      <c r="I11" s="44"/>
      <c r="J11" s="45"/>
      <c r="K11" s="45"/>
      <c r="L11" s="45"/>
      <c r="M11" s="45"/>
      <c r="N11" s="45"/>
      <c r="O11" s="45"/>
      <c r="P11" s="45"/>
      <c r="Q11" s="45"/>
      <c r="R11" s="45"/>
      <c r="S11" s="45"/>
      <c r="T11" s="45"/>
      <c r="U11" s="45"/>
      <c r="V11" s="45"/>
      <c r="W11" s="45"/>
      <c r="X11" s="46"/>
      <c r="Y11" s="46"/>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row>
    <row r="12" outlineLevel="1">
      <c r="A12" s="34" t="s">
        <v>27</v>
      </c>
      <c r="B12" s="35" t="s">
        <v>28</v>
      </c>
      <c r="C12" s="36" t="s">
        <v>29</v>
      </c>
      <c r="D12" s="37">
        <v>0.5</v>
      </c>
      <c r="E12" s="38" t="str">
        <f>IFERROR(__xludf.DUMMYFUNCTION("IFERROR(SPARKLINE(D12,{""charttype"",""bar"";""color1"",""gray"";""max"",1}),""-"")"),"")</f>
        <v/>
      </c>
      <c r="F12" s="39">
        <f t="shared" si="8"/>
        <v>44368</v>
      </c>
      <c r="G12" s="40">
        <v>2.0</v>
      </c>
      <c r="H12" s="41">
        <f t="shared" si="7"/>
        <v>44369</v>
      </c>
      <c r="I12" s="44"/>
      <c r="J12" s="45"/>
      <c r="K12" s="45"/>
      <c r="L12" s="45"/>
      <c r="M12" s="45"/>
      <c r="N12" s="45"/>
      <c r="O12" s="45"/>
      <c r="P12" s="45"/>
      <c r="Q12" s="45"/>
      <c r="R12" s="45"/>
      <c r="S12" s="45"/>
      <c r="T12" s="45"/>
      <c r="U12" s="45"/>
      <c r="V12" s="45"/>
      <c r="W12" s="45"/>
      <c r="X12" s="45"/>
      <c r="Y12" s="45"/>
      <c r="Z12" s="46"/>
      <c r="AA12" s="46"/>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row>
    <row r="13" outlineLevel="1">
      <c r="A13" s="34" t="s">
        <v>30</v>
      </c>
      <c r="B13" s="35" t="s">
        <v>31</v>
      </c>
      <c r="C13" s="36" t="s">
        <v>32</v>
      </c>
      <c r="D13" s="37"/>
      <c r="E13" s="38" t="str">
        <f t="shared" ref="E13:E14" si="9">IFERROR(SPARKLINE(D13,{"charttype","bar";"color1","gray";"max",1}),"-")</f>
        <v>-</v>
      </c>
      <c r="F13" s="39">
        <f t="shared" si="8"/>
        <v>44370</v>
      </c>
      <c r="G13" s="40">
        <v>2.0</v>
      </c>
      <c r="H13" s="41">
        <f t="shared" si="7"/>
        <v>44371</v>
      </c>
      <c r="I13" s="44"/>
      <c r="J13" s="45"/>
      <c r="K13" s="45"/>
      <c r="L13" s="45"/>
      <c r="M13" s="45"/>
      <c r="N13" s="45"/>
      <c r="O13" s="45"/>
      <c r="P13" s="45"/>
      <c r="Q13" s="45"/>
      <c r="R13" s="45"/>
      <c r="S13" s="45"/>
      <c r="T13" s="45"/>
      <c r="U13" s="45"/>
      <c r="V13" s="45"/>
      <c r="W13" s="45"/>
      <c r="X13" s="45"/>
      <c r="Y13" s="45"/>
      <c r="Z13" s="45"/>
      <c r="AA13" s="45"/>
      <c r="AB13" s="46"/>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row>
    <row r="14" outlineLevel="1">
      <c r="A14" s="34" t="s">
        <v>33</v>
      </c>
      <c r="B14" s="35" t="s">
        <v>34</v>
      </c>
      <c r="C14" s="36" t="s">
        <v>35</v>
      </c>
      <c r="D14" s="37"/>
      <c r="E14" s="38" t="str">
        <f t="shared" si="9"/>
        <v>-</v>
      </c>
      <c r="F14" s="39">
        <f t="shared" si="8"/>
        <v>44372</v>
      </c>
      <c r="G14" s="49">
        <v>2.0</v>
      </c>
      <c r="H14" s="41">
        <f t="shared" si="7"/>
        <v>44373</v>
      </c>
      <c r="I14" s="44"/>
      <c r="J14" s="45"/>
      <c r="K14" s="45"/>
      <c r="L14" s="45"/>
      <c r="M14" s="45"/>
      <c r="N14" s="45"/>
      <c r="O14" s="45"/>
      <c r="P14" s="45"/>
      <c r="Q14" s="45"/>
      <c r="R14" s="45"/>
      <c r="S14" s="45"/>
      <c r="T14" s="45"/>
      <c r="U14" s="45"/>
      <c r="V14" s="45"/>
      <c r="W14" s="45"/>
      <c r="X14" s="45"/>
      <c r="Y14" s="45"/>
      <c r="Z14" s="45"/>
      <c r="AA14" s="45"/>
      <c r="AB14" s="45"/>
      <c r="AC14" s="46"/>
      <c r="AD14" s="46"/>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row>
    <row r="15">
      <c r="A15" s="34" t="s">
        <v>36</v>
      </c>
      <c r="B15" s="35" t="s">
        <v>37</v>
      </c>
      <c r="C15" s="36" t="s">
        <v>38</v>
      </c>
      <c r="D15" s="37">
        <v>1.0</v>
      </c>
      <c r="E15" s="38" t="str">
        <f>IFERROR(__xludf.DUMMYFUNCTION("IFERROR(SPARKLINE(D15,{""charttype"",""bar"";""color1"",""gray"";""max"",1}),""-"")"),"")</f>
        <v/>
      </c>
      <c r="F15" s="39">
        <f t="shared" si="8"/>
        <v>44374</v>
      </c>
      <c r="G15" s="40">
        <v>2.0</v>
      </c>
      <c r="H15" s="41">
        <f t="shared" si="7"/>
        <v>44375</v>
      </c>
      <c r="I15" s="44"/>
      <c r="J15" s="45"/>
      <c r="K15" s="45"/>
      <c r="L15" s="45"/>
      <c r="M15" s="45"/>
      <c r="N15" s="45"/>
      <c r="O15" s="45"/>
      <c r="P15" s="45"/>
      <c r="Q15" s="45"/>
      <c r="R15" s="45"/>
      <c r="S15" s="45"/>
      <c r="T15" s="45"/>
      <c r="U15" s="45"/>
      <c r="V15" s="45"/>
      <c r="W15" s="45"/>
      <c r="X15" s="45"/>
      <c r="Y15" s="45"/>
      <c r="Z15" s="45"/>
      <c r="AA15" s="45"/>
      <c r="AB15" s="45"/>
      <c r="AC15" s="45"/>
      <c r="AD15" s="45"/>
      <c r="AE15" s="46"/>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row>
    <row r="16">
      <c r="A16" s="24"/>
      <c r="B16" s="25" t="s">
        <v>39</v>
      </c>
      <c r="C16" s="26" t="s">
        <v>40</v>
      </c>
      <c r="D16" s="27"/>
      <c r="E16" s="28" t="str">
        <f t="array" ref="E16">IFERROR(SPARKLINE(D16,{"charttype","bar";"color1","gray";"max",1}),"-")</f>
        <v>-</v>
      </c>
      <c r="F16" s="29">
        <f>MIN(F17:F23)</f>
        <v>44376</v>
      </c>
      <c r="G16" s="30"/>
      <c r="H16" s="31">
        <f>MAX(H17:H23)</f>
        <v>44389</v>
      </c>
      <c r="I16" s="32"/>
      <c r="J16" s="45"/>
      <c r="K16" s="45"/>
      <c r="L16" s="45"/>
      <c r="M16" s="45"/>
      <c r="N16" s="45"/>
      <c r="O16" s="45"/>
      <c r="P16" s="45"/>
      <c r="Q16" s="45"/>
      <c r="R16" s="45"/>
      <c r="S16" s="45"/>
      <c r="T16" s="45"/>
      <c r="U16" s="45"/>
      <c r="V16" s="45"/>
      <c r="W16" s="45"/>
      <c r="X16" s="45"/>
      <c r="Y16" s="45"/>
      <c r="Z16" s="45"/>
      <c r="AA16" s="45"/>
      <c r="AB16" s="45"/>
      <c r="AC16" s="45"/>
      <c r="AD16" s="45"/>
      <c r="AE16" s="45"/>
      <c r="AF16" s="46"/>
      <c r="AG16" s="46"/>
      <c r="AH16" s="46"/>
      <c r="AI16" s="46"/>
      <c r="AJ16" s="46"/>
      <c r="AK16" s="46"/>
      <c r="AL16" s="46"/>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row>
    <row r="17">
      <c r="A17" s="50" t="s">
        <v>41</v>
      </c>
      <c r="B17" s="35" t="s">
        <v>42</v>
      </c>
      <c r="C17" s="51" t="s">
        <v>43</v>
      </c>
      <c r="D17" s="52"/>
      <c r="E17" s="53"/>
      <c r="F17" s="54">
        <f>H15+1</f>
        <v>44376</v>
      </c>
      <c r="G17" s="55">
        <v>2.0</v>
      </c>
      <c r="H17" s="56">
        <f t="shared" ref="H17:H23" si="10">F17+G17-1</f>
        <v>44377</v>
      </c>
      <c r="I17" s="42"/>
      <c r="J17" s="45"/>
      <c r="K17" s="45"/>
      <c r="L17" s="45"/>
      <c r="M17" s="45"/>
      <c r="N17" s="45"/>
      <c r="O17" s="45"/>
      <c r="P17" s="45"/>
      <c r="Q17" s="45"/>
      <c r="R17" s="45"/>
      <c r="S17" s="45"/>
      <c r="T17" s="45"/>
      <c r="U17" s="45"/>
      <c r="V17" s="45"/>
      <c r="W17" s="45"/>
      <c r="X17" s="45"/>
      <c r="Y17" s="45"/>
      <c r="Z17" s="45"/>
      <c r="AA17" s="45"/>
      <c r="AB17" s="45"/>
      <c r="AC17" s="45"/>
      <c r="AD17" s="45"/>
      <c r="AE17" s="45"/>
      <c r="AF17" s="46"/>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row>
    <row r="18">
      <c r="A18" s="34" t="s">
        <v>44</v>
      </c>
      <c r="B18" s="35" t="s">
        <v>45</v>
      </c>
      <c r="C18" s="36" t="s">
        <v>46</v>
      </c>
      <c r="D18" s="37"/>
      <c r="E18" s="38" t="str">
        <f t="array" ref="E18">IFERROR(SPARKLINE(D18,{"charttype","bar";"color1","gray";"max",1}),"-")</f>
        <v>-</v>
      </c>
      <c r="F18" s="39">
        <f t="shared" ref="F18:F23" si="11">H17+1</f>
        <v>44378</v>
      </c>
      <c r="G18" s="49">
        <v>2.0</v>
      </c>
      <c r="H18" s="41">
        <f t="shared" si="10"/>
        <v>44379</v>
      </c>
      <c r="I18" s="44"/>
      <c r="J18" s="45"/>
      <c r="K18" s="45"/>
      <c r="L18" s="45"/>
      <c r="M18" s="45"/>
      <c r="N18" s="45"/>
      <c r="O18" s="45"/>
      <c r="P18" s="45"/>
      <c r="Q18" s="45"/>
      <c r="R18" s="45"/>
      <c r="S18" s="45"/>
      <c r="T18" s="45"/>
      <c r="U18" s="45"/>
      <c r="V18" s="45"/>
      <c r="W18" s="45"/>
      <c r="X18" s="45"/>
      <c r="Y18" s="45"/>
      <c r="Z18" s="45"/>
      <c r="AA18" s="45"/>
      <c r="AB18" s="45"/>
      <c r="AC18" s="45"/>
      <c r="AD18" s="45"/>
      <c r="AE18" s="45"/>
      <c r="AF18" s="45"/>
      <c r="AG18" s="46"/>
      <c r="AH18" s="46"/>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row>
    <row r="19">
      <c r="A19" s="34" t="s">
        <v>47</v>
      </c>
      <c r="B19" s="35" t="s">
        <v>48</v>
      </c>
      <c r="C19" s="36" t="s">
        <v>49</v>
      </c>
      <c r="D19" s="37">
        <v>0.5</v>
      </c>
      <c r="E19" s="38" t="str">
        <f>IFERROR(__xludf.DUMMYFUNCTION("IFERROR(SPARKLINE(D19,{""charttype"",""bar"";""color1"",""gray"";""max"",1}),""-"")"),"")</f>
        <v/>
      </c>
      <c r="F19" s="39">
        <f t="shared" si="11"/>
        <v>44380</v>
      </c>
      <c r="G19" s="40">
        <v>2.0</v>
      </c>
      <c r="H19" s="41">
        <f t="shared" si="10"/>
        <v>44381</v>
      </c>
      <c r="I19" s="44"/>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6"/>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row>
    <row r="20">
      <c r="A20" s="34" t="s">
        <v>50</v>
      </c>
      <c r="B20" s="35" t="s">
        <v>51</v>
      </c>
      <c r="C20" s="36" t="s">
        <v>52</v>
      </c>
      <c r="D20" s="37"/>
      <c r="E20" s="38" t="str">
        <f t="shared" ref="E20:E22" si="12">IFERROR(SPARKLINE(D20,{"charttype","bar";"color1","gray";"max",1}),"-")</f>
        <v>-</v>
      </c>
      <c r="F20" s="39">
        <f t="shared" si="11"/>
        <v>44382</v>
      </c>
      <c r="G20" s="49">
        <v>2.0</v>
      </c>
      <c r="H20" s="41">
        <f t="shared" si="10"/>
        <v>44383</v>
      </c>
      <c r="I20" s="44"/>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6"/>
      <c r="AK20" s="46"/>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row>
    <row r="21">
      <c r="A21" s="34" t="s">
        <v>53</v>
      </c>
      <c r="B21" s="35" t="s">
        <v>54</v>
      </c>
      <c r="C21" s="36" t="s">
        <v>55</v>
      </c>
      <c r="D21" s="37"/>
      <c r="E21" s="38" t="str">
        <f t="shared" si="12"/>
        <v>-</v>
      </c>
      <c r="F21" s="39">
        <f t="shared" si="11"/>
        <v>44384</v>
      </c>
      <c r="G21" s="49">
        <v>2.0</v>
      </c>
      <c r="H21" s="41">
        <f t="shared" si="10"/>
        <v>44385</v>
      </c>
      <c r="I21" s="44"/>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6"/>
      <c r="AM21" s="46"/>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row>
    <row r="22">
      <c r="A22" s="34" t="s">
        <v>56</v>
      </c>
      <c r="B22" s="35" t="s">
        <v>57</v>
      </c>
      <c r="C22" s="36" t="s">
        <v>58</v>
      </c>
      <c r="D22" s="37"/>
      <c r="E22" s="38" t="str">
        <f t="shared" si="12"/>
        <v>-</v>
      </c>
      <c r="F22" s="39">
        <f t="shared" si="11"/>
        <v>44386</v>
      </c>
      <c r="G22" s="40">
        <v>2.0</v>
      </c>
      <c r="H22" s="41">
        <f t="shared" si="10"/>
        <v>44387</v>
      </c>
      <c r="I22" s="44"/>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6"/>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row>
    <row r="23">
      <c r="A23" s="34" t="s">
        <v>59</v>
      </c>
      <c r="B23" s="35" t="s">
        <v>51</v>
      </c>
      <c r="C23" s="36" t="s">
        <v>60</v>
      </c>
      <c r="D23" s="37">
        <v>0.5</v>
      </c>
      <c r="E23" s="38" t="str">
        <f>IFERROR(__xludf.DUMMYFUNCTION("IFERROR(SPARKLINE(D23,{""charttype"",""bar"";""color1"",""gray"";""max"",1}),""-"")"),"")</f>
        <v/>
      </c>
      <c r="F23" s="39">
        <f t="shared" si="11"/>
        <v>44388</v>
      </c>
      <c r="G23" s="49">
        <v>2.0</v>
      </c>
      <c r="H23" s="41">
        <f t="shared" si="10"/>
        <v>44389</v>
      </c>
      <c r="I23" s="44"/>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6"/>
      <c r="AP23" s="46"/>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row>
    <row r="24">
      <c r="A24" s="24"/>
      <c r="B24" s="25" t="s">
        <v>61</v>
      </c>
      <c r="C24" s="26" t="s">
        <v>62</v>
      </c>
      <c r="D24" s="27"/>
      <c r="E24" s="28" t="str">
        <f t="array" ref="E24">IFERROR(SPARKLINE(D24,{"charttype","bar";"color1","gray";"max",1}),"-")</f>
        <v>-</v>
      </c>
      <c r="F24" s="29">
        <f>MIN(F25:F29)</f>
        <v>44390</v>
      </c>
      <c r="G24" s="30"/>
      <c r="H24" s="31">
        <f>MAX(H25:H29)</f>
        <v>44403</v>
      </c>
      <c r="I24" s="44"/>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6"/>
      <c r="AR24" s="46"/>
      <c r="AS24" s="46"/>
      <c r="AT24" s="46"/>
      <c r="AU24" s="46"/>
      <c r="AV24" s="46"/>
      <c r="AW24" s="46"/>
      <c r="AX24" s="46"/>
      <c r="AY24" s="46"/>
      <c r="AZ24" s="46"/>
      <c r="BA24" s="45"/>
      <c r="BB24" s="45"/>
      <c r="BC24" s="45"/>
      <c r="BD24" s="45"/>
      <c r="BE24" s="45"/>
      <c r="BF24" s="45"/>
      <c r="BG24" s="45"/>
      <c r="BH24" s="45"/>
      <c r="BI24" s="45"/>
      <c r="BJ24" s="45"/>
      <c r="BK24" s="45"/>
      <c r="BL24" s="45"/>
      <c r="BM24" s="45"/>
      <c r="BN24" s="45"/>
      <c r="BO24" s="45"/>
      <c r="BP24" s="45"/>
      <c r="BQ24" s="45"/>
      <c r="BR24" s="45"/>
      <c r="BS24" s="45"/>
      <c r="BT24" s="45"/>
    </row>
    <row r="25">
      <c r="A25" s="50" t="s">
        <v>63</v>
      </c>
      <c r="B25" s="35" t="s">
        <v>54</v>
      </c>
      <c r="C25" s="51" t="s">
        <v>62</v>
      </c>
      <c r="D25" s="52"/>
      <c r="E25" s="53"/>
      <c r="F25" s="57">
        <f>H23+1</f>
        <v>44390</v>
      </c>
      <c r="G25" s="58">
        <v>2.0</v>
      </c>
      <c r="H25" s="56">
        <f t="shared" ref="H25:H29" si="13">F25+G25-1</f>
        <v>44391</v>
      </c>
      <c r="I25" s="44"/>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6"/>
      <c r="AR25" s="46"/>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row>
    <row r="26">
      <c r="A26" s="34" t="s">
        <v>64</v>
      </c>
      <c r="B26" s="35" t="s">
        <v>57</v>
      </c>
      <c r="C26" s="36" t="s">
        <v>65</v>
      </c>
      <c r="D26" s="37"/>
      <c r="E26" s="38" t="str">
        <f t="array" ref="E26">IFERROR(SPARKLINE(D26,{"charttype","bar";"color1","gray";"max",1}),"-")</f>
        <v>-</v>
      </c>
      <c r="F26" s="39">
        <f t="shared" ref="F26:F29" si="14">H25+1</f>
        <v>44392</v>
      </c>
      <c r="G26" s="40">
        <v>3.0</v>
      </c>
      <c r="H26" s="41">
        <f t="shared" si="13"/>
        <v>44394</v>
      </c>
      <c r="I26" s="44"/>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6"/>
      <c r="AT26" s="46"/>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row>
    <row r="27">
      <c r="A27" s="34" t="s">
        <v>66</v>
      </c>
      <c r="B27" s="35" t="s">
        <v>67</v>
      </c>
      <c r="C27" s="36" t="s">
        <v>68</v>
      </c>
      <c r="D27" s="37">
        <v>0.5</v>
      </c>
      <c r="E27" s="38" t="str">
        <f>IFERROR(__xludf.DUMMYFUNCTION("IFERROR(SPARKLINE(D27,{""charttype"",""bar"";""color1"",""gray"";""max"",1}),""-"")"),"")</f>
        <v/>
      </c>
      <c r="F27" s="39">
        <f t="shared" si="14"/>
        <v>44395</v>
      </c>
      <c r="G27" s="40">
        <v>3.0</v>
      </c>
      <c r="H27" s="41">
        <f t="shared" si="13"/>
        <v>44397</v>
      </c>
      <c r="I27" s="42"/>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8"/>
      <c r="AV27" s="48"/>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row>
    <row r="28">
      <c r="A28" s="34" t="s">
        <v>69</v>
      </c>
      <c r="B28" s="35" t="s">
        <v>70</v>
      </c>
      <c r="C28" s="36" t="s">
        <v>71</v>
      </c>
      <c r="D28" s="37"/>
      <c r="E28" s="38" t="str">
        <f t="shared" ref="E28:E30" si="15">IFERROR(SPARKLINE(D28,{"charttype","bar";"color1","gray";"max",1}),"-")</f>
        <v>-</v>
      </c>
      <c r="F28" s="39">
        <f t="shared" si="14"/>
        <v>44398</v>
      </c>
      <c r="G28" s="40">
        <v>3.0</v>
      </c>
      <c r="H28" s="41">
        <f t="shared" si="13"/>
        <v>44400</v>
      </c>
      <c r="I28" s="42"/>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6"/>
      <c r="AX28" s="46"/>
      <c r="AY28" s="45"/>
      <c r="AZ28" s="45"/>
      <c r="BA28" s="45"/>
      <c r="BB28" s="45"/>
      <c r="BC28" s="45"/>
      <c r="BD28" s="45"/>
      <c r="BE28" s="45"/>
      <c r="BF28" s="45"/>
      <c r="BG28" s="45"/>
      <c r="BH28" s="45"/>
      <c r="BI28" s="45"/>
      <c r="BJ28" s="45"/>
      <c r="BK28" s="45"/>
      <c r="BL28" s="45"/>
      <c r="BM28" s="45"/>
      <c r="BN28" s="45"/>
      <c r="BO28" s="45"/>
      <c r="BP28" s="45"/>
      <c r="BQ28" s="45"/>
      <c r="BR28" s="45"/>
      <c r="BS28" s="45"/>
      <c r="BT28" s="45"/>
    </row>
    <row r="29">
      <c r="A29" s="34" t="s">
        <v>72</v>
      </c>
      <c r="B29" s="35" t="s">
        <v>73</v>
      </c>
      <c r="C29" s="36" t="s">
        <v>74</v>
      </c>
      <c r="D29" s="37"/>
      <c r="E29" s="38" t="str">
        <f t="shared" si="15"/>
        <v>-</v>
      </c>
      <c r="F29" s="39">
        <f t="shared" si="14"/>
        <v>44401</v>
      </c>
      <c r="G29" s="49">
        <v>3.0</v>
      </c>
      <c r="H29" s="41">
        <f t="shared" si="13"/>
        <v>44403</v>
      </c>
      <c r="I29" s="42"/>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6"/>
      <c r="AZ29" s="46"/>
      <c r="BA29" s="46"/>
      <c r="BB29" s="45"/>
      <c r="BC29" s="45"/>
      <c r="BD29" s="45"/>
      <c r="BE29" s="45"/>
      <c r="BF29" s="45"/>
      <c r="BG29" s="45"/>
      <c r="BH29" s="45"/>
      <c r="BI29" s="45"/>
      <c r="BJ29" s="45"/>
      <c r="BK29" s="45"/>
      <c r="BL29" s="45"/>
      <c r="BM29" s="45"/>
      <c r="BN29" s="45"/>
      <c r="BO29" s="45"/>
      <c r="BP29" s="45"/>
      <c r="BQ29" s="45"/>
      <c r="BR29" s="45"/>
      <c r="BS29" s="45"/>
      <c r="BT29" s="45"/>
    </row>
    <row r="30">
      <c r="A30" s="24"/>
      <c r="B30" s="25" t="s">
        <v>75</v>
      </c>
      <c r="C30" s="26" t="s">
        <v>76</v>
      </c>
      <c r="D30" s="27"/>
      <c r="E30" s="28" t="str">
        <f t="shared" si="15"/>
        <v>-</v>
      </c>
      <c r="F30" s="29">
        <f>MIN(F31:F35)</f>
        <v>44404</v>
      </c>
      <c r="G30" s="30"/>
      <c r="H30" s="31">
        <f>MAX(H31:H35)</f>
        <v>44417</v>
      </c>
      <c r="I30" s="42"/>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47"/>
      <c r="BC30" s="47"/>
      <c r="BD30" s="47"/>
      <c r="BE30" s="47"/>
      <c r="BF30" s="47"/>
      <c r="BG30" s="47"/>
      <c r="BH30" s="47"/>
      <c r="BI30" s="47"/>
      <c r="BJ30" s="47"/>
      <c r="BK30" s="33"/>
      <c r="BL30" s="33"/>
      <c r="BM30" s="33"/>
      <c r="BN30" s="33"/>
      <c r="BO30" s="33"/>
      <c r="BP30" s="33"/>
      <c r="BQ30" s="33"/>
      <c r="BR30" s="33"/>
      <c r="BS30" s="33"/>
      <c r="BT30" s="33"/>
    </row>
    <row r="31">
      <c r="A31" s="50" t="s">
        <v>77</v>
      </c>
      <c r="B31" s="35" t="s">
        <v>78</v>
      </c>
      <c r="C31" s="51" t="s">
        <v>76</v>
      </c>
      <c r="D31" s="52"/>
      <c r="E31" s="53"/>
      <c r="F31" s="57">
        <f>H29+1</f>
        <v>44404</v>
      </c>
      <c r="G31" s="58">
        <v>3.0</v>
      </c>
      <c r="H31" s="56">
        <f t="shared" ref="H31:H35" si="16">F31+G31-1</f>
        <v>44406</v>
      </c>
      <c r="I31" s="42"/>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8"/>
      <c r="BC31" s="48"/>
      <c r="BD31" s="48"/>
      <c r="BE31" s="43"/>
      <c r="BF31" s="43"/>
      <c r="BG31" s="43"/>
      <c r="BH31" s="43"/>
      <c r="BI31" s="43"/>
      <c r="BJ31" s="43"/>
      <c r="BK31" s="43"/>
      <c r="BL31" s="43"/>
      <c r="BM31" s="43"/>
      <c r="BN31" s="43"/>
      <c r="BO31" s="43"/>
      <c r="BP31" s="43"/>
      <c r="BQ31" s="43"/>
      <c r="BR31" s="43"/>
      <c r="BS31" s="43"/>
      <c r="BT31" s="43"/>
    </row>
    <row r="32">
      <c r="A32" s="34" t="s">
        <v>79</v>
      </c>
      <c r="B32" s="35" t="s">
        <v>80</v>
      </c>
      <c r="C32" s="36" t="s">
        <v>81</v>
      </c>
      <c r="D32" s="37"/>
      <c r="E32" s="38" t="str">
        <f t="array" ref="E32">IFERROR(SPARKLINE(D32,{"charttype","bar";"color1","gray";"max",1}),"-")</f>
        <v>-</v>
      </c>
      <c r="F32" s="39">
        <f t="shared" ref="F32:F35" si="17">H31+1</f>
        <v>44407</v>
      </c>
      <c r="G32" s="49">
        <v>3.0</v>
      </c>
      <c r="H32" s="41">
        <f t="shared" si="16"/>
        <v>44409</v>
      </c>
      <c r="I32" s="42"/>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6"/>
      <c r="BF32" s="46"/>
      <c r="BG32" s="46"/>
      <c r="BH32" s="45"/>
      <c r="BI32" s="45"/>
      <c r="BJ32" s="45"/>
      <c r="BK32" s="45"/>
      <c r="BL32" s="45"/>
      <c r="BM32" s="45"/>
      <c r="BN32" s="45"/>
      <c r="BO32" s="45"/>
      <c r="BP32" s="45"/>
      <c r="BQ32" s="45"/>
      <c r="BR32" s="45"/>
      <c r="BS32" s="45"/>
      <c r="BT32" s="45"/>
    </row>
    <row r="33">
      <c r="A33" s="34" t="s">
        <v>82</v>
      </c>
      <c r="B33" s="35" t="s">
        <v>83</v>
      </c>
      <c r="C33" s="36" t="s">
        <v>84</v>
      </c>
      <c r="D33" s="37">
        <v>0.5</v>
      </c>
      <c r="E33" s="38" t="str">
        <f>IFERROR(__xludf.DUMMYFUNCTION("IFERROR(SPARKLINE(D33,{""charttype"",""bar"";""color1"",""gray"";""max"",1}),""-"")"),"")</f>
        <v/>
      </c>
      <c r="F33" s="39">
        <f t="shared" si="17"/>
        <v>44410</v>
      </c>
      <c r="G33" s="40">
        <v>3.0</v>
      </c>
      <c r="H33" s="41">
        <f t="shared" si="16"/>
        <v>44412</v>
      </c>
      <c r="I33" s="42"/>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6"/>
      <c r="BI33" s="45"/>
      <c r="BJ33" s="45"/>
      <c r="BK33" s="45"/>
      <c r="BL33" s="45"/>
      <c r="BM33" s="45"/>
      <c r="BN33" s="45"/>
      <c r="BO33" s="45"/>
      <c r="BP33" s="45"/>
      <c r="BQ33" s="45"/>
      <c r="BR33" s="45"/>
      <c r="BS33" s="45"/>
      <c r="BT33" s="45"/>
    </row>
    <row r="34">
      <c r="A34" s="34" t="s">
        <v>85</v>
      </c>
      <c r="B34" s="35" t="s">
        <v>86</v>
      </c>
      <c r="C34" s="36" t="s">
        <v>87</v>
      </c>
      <c r="D34" s="37"/>
      <c r="E34" s="38" t="str">
        <f t="array" ref="E34">IFERROR(SPARKLINE(D34,{"charttype","bar";"color1","gray";"max",1}),"-")</f>
        <v>-</v>
      </c>
      <c r="F34" s="39">
        <f t="shared" si="17"/>
        <v>44413</v>
      </c>
      <c r="G34" s="40">
        <v>3.0</v>
      </c>
      <c r="H34" s="41">
        <f t="shared" si="16"/>
        <v>44415</v>
      </c>
      <c r="I34" s="42"/>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6"/>
      <c r="BJ34" s="45"/>
      <c r="BK34" s="45"/>
      <c r="BL34" s="45"/>
      <c r="BM34" s="45"/>
      <c r="BN34" s="45"/>
      <c r="BO34" s="45"/>
      <c r="BP34" s="45"/>
      <c r="BQ34" s="45"/>
      <c r="BR34" s="45"/>
      <c r="BS34" s="45"/>
      <c r="BT34" s="45"/>
    </row>
    <row r="35">
      <c r="A35" s="34" t="s">
        <v>88</v>
      </c>
      <c r="B35" s="35" t="s">
        <v>89</v>
      </c>
      <c r="C35" s="36" t="s">
        <v>90</v>
      </c>
      <c r="D35" s="37">
        <v>0.5</v>
      </c>
      <c r="E35" s="38" t="str">
        <f>IFERROR(__xludf.DUMMYFUNCTION("IFERROR(SPARKLINE(D35,{""charttype"",""bar"";""color1"",""gray"";""max"",1}),""-"")"),"")</f>
        <v/>
      </c>
      <c r="F35" s="39">
        <f t="shared" si="17"/>
        <v>44416</v>
      </c>
      <c r="G35" s="40">
        <v>2.0</v>
      </c>
      <c r="H35" s="41">
        <f t="shared" si="16"/>
        <v>44417</v>
      </c>
      <c r="I35" s="42"/>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6"/>
      <c r="BK35" s="45"/>
      <c r="BL35" s="45"/>
      <c r="BM35" s="45"/>
      <c r="BN35" s="45"/>
      <c r="BO35" s="45"/>
      <c r="BP35" s="45"/>
      <c r="BQ35" s="45"/>
      <c r="BR35" s="45"/>
      <c r="BS35" s="45"/>
      <c r="BT35" s="45"/>
    </row>
  </sheetData>
  <mergeCells count="2">
    <mergeCell ref="A3:C3"/>
    <mergeCell ref="D4:E4"/>
  </mergeCells>
  <conditionalFormatting sqref="J5:BT35">
    <cfRule type="expression" dxfId="0" priority="1">
      <formula>AND(J$3&gt;=$F5,J$3&lt;=$H5)</formula>
    </cfRule>
  </conditionalFormatting>
  <conditionalFormatting sqref="J3:BT4">
    <cfRule type="expression" dxfId="1" priority="2">
      <formula>J$3=TODAY()</formula>
    </cfRule>
  </conditionalFormatting>
  <hyperlinks>
    <hyperlink r:id="rId1" ref="J1"/>
  </hyperlinks>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18.14"/>
  </cols>
  <sheetData>
    <row r="1" ht="30.75" customHeight="1">
      <c r="A1" s="59"/>
      <c r="B1" s="59" t="s">
        <v>91</v>
      </c>
      <c r="C1" s="59"/>
    </row>
    <row r="2">
      <c r="B2" s="60"/>
    </row>
    <row r="3">
      <c r="B3" s="61" t="s">
        <v>92</v>
      </c>
    </row>
    <row r="4">
      <c r="B4" s="62"/>
    </row>
    <row r="5">
      <c r="B5" s="61" t="s">
        <v>93</v>
      </c>
    </row>
    <row r="6">
      <c r="B6" s="63" t="s">
        <v>94</v>
      </c>
    </row>
    <row r="7">
      <c r="B7" s="60"/>
    </row>
    <row r="8">
      <c r="B8" s="61" t="s">
        <v>95</v>
      </c>
    </row>
    <row r="9">
      <c r="B9" s="63" t="s">
        <v>96</v>
      </c>
    </row>
    <row r="10">
      <c r="B10" s="60"/>
    </row>
    <row r="11">
      <c r="B11" s="61" t="s">
        <v>97</v>
      </c>
    </row>
    <row r="12">
      <c r="B12" s="60"/>
    </row>
    <row r="13">
      <c r="B13" s="60"/>
    </row>
    <row r="14">
      <c r="B14" s="60"/>
    </row>
    <row r="15">
      <c r="B15" s="60"/>
    </row>
    <row r="16">
      <c r="B16" s="60"/>
    </row>
    <row r="17">
      <c r="B17" s="64"/>
    </row>
    <row r="18">
      <c r="B18" s="64"/>
    </row>
    <row r="19">
      <c r="B19" s="64"/>
    </row>
    <row r="20">
      <c r="B20" s="64"/>
    </row>
    <row r="21">
      <c r="B21" s="64"/>
    </row>
    <row r="22">
      <c r="B22" s="64"/>
    </row>
    <row r="23">
      <c r="B23" s="64"/>
    </row>
    <row r="24">
      <c r="B24" s="64"/>
    </row>
    <row r="25">
      <c r="B25" s="64"/>
    </row>
    <row r="26">
      <c r="B26" s="64"/>
    </row>
    <row r="27">
      <c r="B27" s="64"/>
    </row>
    <row r="28">
      <c r="B28" s="64"/>
    </row>
    <row r="29">
      <c r="B29" s="64"/>
    </row>
    <row r="30">
      <c r="B30" s="64"/>
    </row>
  </sheetData>
  <hyperlinks>
    <hyperlink r:id="rId1" ref="B6"/>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21.57"/>
  </cols>
  <sheetData>
    <row r="1" ht="30.0" customHeight="1">
      <c r="A1" s="59"/>
      <c r="B1" s="59" t="s">
        <v>98</v>
      </c>
      <c r="C1" s="59"/>
    </row>
    <row r="2">
      <c r="B2" s="65"/>
    </row>
    <row r="3">
      <c r="B3" s="66" t="str">
        <f>HYPERLINK("https://www.vertex42.com/ExcelTemplates/simple-gantt-chart.html","https://www.vertex42.com/ExcelTemplates/simple-gantt-chart.html")</f>
        <v>https://www.vertex42.com/ExcelTemplates/simple-gantt-chart.html</v>
      </c>
    </row>
    <row r="4">
      <c r="B4" s="62" t="s">
        <v>99</v>
      </c>
    </row>
    <row r="5">
      <c r="B5" s="65"/>
    </row>
    <row r="6">
      <c r="B6" s="67" t="s">
        <v>100</v>
      </c>
    </row>
    <row r="7">
      <c r="B7" s="68"/>
    </row>
    <row r="8">
      <c r="B8" s="69" t="s">
        <v>101</v>
      </c>
    </row>
    <row r="9">
      <c r="B9" s="68"/>
    </row>
    <row r="10">
      <c r="B10" s="70" t="s">
        <v>102</v>
      </c>
    </row>
    <row r="11">
      <c r="B11" s="68"/>
    </row>
    <row r="12">
      <c r="B12" s="69" t="s">
        <v>103</v>
      </c>
    </row>
    <row r="13">
      <c r="B13" s="69"/>
    </row>
    <row r="14">
      <c r="A14" s="71"/>
      <c r="B14" s="72" t="s">
        <v>104</v>
      </c>
      <c r="C14" s="71"/>
    </row>
    <row r="15">
      <c r="B15" s="68"/>
    </row>
    <row r="16">
      <c r="B16" s="73" t="s">
        <v>105</v>
      </c>
    </row>
    <row r="17">
      <c r="B17" s="67" t="s">
        <v>106</v>
      </c>
    </row>
    <row r="18">
      <c r="B18" s="68"/>
    </row>
    <row r="19">
      <c r="B19" s="73" t="s">
        <v>107</v>
      </c>
    </row>
    <row r="20">
      <c r="B20" s="74" t="str">
        <f>HYPERLINK("https://www.vertex42.com/licensing/EULA_privateuse.html","https://www.vertex42.com/licensing/EULA_privateuse.html")</f>
        <v>https://www.vertex42.com/licensing/EULA_privateuse.html</v>
      </c>
    </row>
    <row r="21">
      <c r="B21" s="68"/>
    </row>
    <row r="22">
      <c r="B22" s="68"/>
    </row>
    <row r="23">
      <c r="B23" s="65"/>
    </row>
    <row r="24">
      <c r="B24" s="65"/>
    </row>
    <row r="25">
      <c r="B25" s="65"/>
    </row>
    <row r="26">
      <c r="B26" s="65"/>
    </row>
    <row r="27" ht="15.0" customHeight="1">
      <c r="B27" s="65"/>
    </row>
    <row r="28" ht="15.0" customHeight="1">
      <c r="B28" s="6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43"/>
    <col customWidth="1" min="2" max="2" width="84.86"/>
    <col customWidth="1" min="3" max="3" width="18.0"/>
  </cols>
  <sheetData>
    <row r="1" ht="30.0" customHeight="1">
      <c r="A1" s="59" t="s">
        <v>108</v>
      </c>
      <c r="B1" s="59"/>
      <c r="C1" s="59"/>
    </row>
    <row r="3">
      <c r="B3" s="75" t="s">
        <v>109</v>
      </c>
    </row>
    <row r="5">
      <c r="B5" s="76" t="str">
        <f>HYPERLINK("https://www.vertex42.com/ExcelTemplates/gantt-chart-template-pro.html","Learn More About Gantt Chart Template Pro")</f>
        <v>Learn More About Gantt Chart Template Pro</v>
      </c>
    </row>
    <row r="7">
      <c r="B7" s="77" t="s">
        <v>110</v>
      </c>
    </row>
    <row r="9" ht="22.5" customHeight="1">
      <c r="A9" s="78" t="s">
        <v>111</v>
      </c>
      <c r="B9" s="79"/>
      <c r="C9" s="79"/>
    </row>
    <row r="10">
      <c r="B10" s="77"/>
    </row>
    <row r="11">
      <c r="B11" s="77" t="s">
        <v>112</v>
      </c>
    </row>
    <row r="12">
      <c r="B12" s="75" t="s">
        <v>113</v>
      </c>
    </row>
    <row r="14">
      <c r="B14" s="77" t="s">
        <v>114</v>
      </c>
    </row>
    <row r="15">
      <c r="B15" s="75" t="s">
        <v>115</v>
      </c>
    </row>
    <row r="17">
      <c r="B17" s="77" t="s">
        <v>116</v>
      </c>
    </row>
    <row r="18">
      <c r="B18" s="75" t="s">
        <v>117</v>
      </c>
    </row>
    <row r="20">
      <c r="B20" s="77" t="s">
        <v>118</v>
      </c>
    </row>
    <row r="21">
      <c r="B21" s="75" t="s">
        <v>119</v>
      </c>
    </row>
    <row r="23">
      <c r="B23" s="77" t="s">
        <v>120</v>
      </c>
    </row>
    <row r="24">
      <c r="B24" s="75" t="s">
        <v>121</v>
      </c>
    </row>
    <row r="38">
      <c r="B38" s="77" t="s">
        <v>122</v>
      </c>
    </row>
    <row r="39">
      <c r="B39" s="75" t="s">
        <v>123</v>
      </c>
    </row>
  </sheetData>
  <drawing r:id="rId1"/>
</worksheet>
</file>