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50"/>
  </bookViews>
  <sheets>
    <sheet name="Expense" sheetId="1" r:id="rId1"/>
    <sheet name="Tasks" sheetId="2" r:id="rId2"/>
    <sheet name="Ans-1" sheetId="3" r:id="rId3"/>
    <sheet name="Ans-2" sheetId="4" r:id="rId4"/>
    <sheet name="Ans-3" sheetId="5" r:id="rId5"/>
    <sheet name="Ans-4" sheetId="6" r:id="rId6"/>
    <sheet name="Ans-5" sheetId="7" r:id="rId7"/>
    <sheet name="Ans-6" sheetId="8" r:id="rId8"/>
    <sheet name="Ans-7" sheetId="9" r:id="rId9"/>
    <sheet name="Ans-8" sheetId="11" r:id="rId10"/>
  </sheets>
  <definedNames>
    <definedName name="_xlnm._FilterDatabase" localSheetId="0" hidden="1">Expense!$A$1:$C$51</definedName>
    <definedName name="_xlchart.v1.0" hidden="1">'Ans-4'!$H$10:$H$19</definedName>
    <definedName name="_xlchart.v1.1" hidden="1">'Ans-4'!$I$10:$I$19</definedName>
    <definedName name="_xlchart.v1.2" hidden="1">'Ans-4'!$I$9</definedName>
    <definedName name="_xlchart.v1.3" hidden="1">'Ans-4'!$J$10:$J$19</definedName>
    <definedName name="_xlchart.v1.4" hidden="1">'Ans-4'!$J$9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9" l="1"/>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C52" i="9"/>
  <c r="C52" i="8"/>
  <c r="G10" i="7"/>
  <c r="G9" i="7"/>
  <c r="G8" i="7"/>
  <c r="J6" i="6"/>
  <c r="H5" i="4"/>
  <c r="C52" i="7"/>
  <c r="J10" i="6"/>
  <c r="J19" i="6"/>
  <c r="J18" i="6"/>
  <c r="J17" i="6"/>
  <c r="J16" i="6"/>
  <c r="J15" i="6"/>
  <c r="J14" i="6"/>
  <c r="J13" i="6"/>
  <c r="J12" i="6"/>
  <c r="J11" i="6"/>
  <c r="I11" i="6"/>
  <c r="I12" i="6"/>
  <c r="I13" i="6"/>
  <c r="I14" i="6"/>
  <c r="I15" i="6"/>
  <c r="I16" i="6"/>
  <c r="I17" i="6"/>
  <c r="I18" i="6"/>
  <c r="I19" i="6"/>
  <c r="I10" i="6"/>
  <c r="H5" i="5"/>
  <c r="C52" i="6"/>
  <c r="C52" i="5"/>
  <c r="H14" i="5"/>
  <c r="H15" i="5"/>
  <c r="H12" i="5"/>
  <c r="H13" i="5"/>
  <c r="H9" i="5"/>
  <c r="H10" i="5"/>
  <c r="H11" i="5"/>
  <c r="H6" i="5"/>
  <c r="H8" i="5"/>
  <c r="H7" i="5"/>
  <c r="H7" i="4"/>
  <c r="H6" i="4"/>
  <c r="H8" i="4"/>
  <c r="H9" i="4"/>
  <c r="H10" i="4"/>
  <c r="H11" i="4"/>
  <c r="H12" i="4"/>
  <c r="H13" i="4"/>
  <c r="H14" i="4"/>
  <c r="H15" i="4"/>
  <c r="I9" i="3"/>
  <c r="I8" i="3"/>
  <c r="I7" i="3"/>
  <c r="C52" i="4"/>
  <c r="C52" i="3"/>
  <c r="C52" i="1"/>
</calcChain>
</file>

<file path=xl/sharedStrings.xml><?xml version="1.0" encoding="utf-8"?>
<sst xmlns="http://schemas.openxmlformats.org/spreadsheetml/2006/main" count="619" uniqueCount="57">
  <si>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</si>
  <si>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</si>
  <si>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</si>
  <si>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</si>
  <si>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</si>
  <si>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</si>
  <si>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</si>
  <si>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</si>
  <si>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</si>
  <si>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</si>
  <si>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</si>
  <si>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</si>
  <si>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</si>
  <si>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</si>
  <si>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</si>
  <si>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</si>
  <si>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</si>
  <si>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</si>
  <si>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</si>
  <si>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</si>
  <si>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</si>
  <si>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</si>
  <si>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</si>
  <si>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</si>
  <si>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Transaction Frequency</t>
  </si>
  <si>
    <t>TASK 1</t>
  </si>
  <si>
    <t>Total Expenses</t>
  </si>
  <si>
    <t>TASK 2</t>
  </si>
  <si>
    <t>TASK 3</t>
  </si>
  <si>
    <t>TASK 4</t>
  </si>
  <si>
    <t>Percentage</t>
  </si>
  <si>
    <t>Total Expenses excluding Trips</t>
  </si>
  <si>
    <t>TASK 5</t>
  </si>
  <si>
    <t>Month</t>
  </si>
  <si>
    <t>October</t>
  </si>
  <si>
    <t>November</t>
  </si>
  <si>
    <t>December</t>
  </si>
  <si>
    <t>Category</t>
  </si>
  <si>
    <t>Essentials</t>
  </si>
  <si>
    <t>Non-Essentials</t>
  </si>
  <si>
    <t>Cost Type</t>
  </si>
  <si>
    <t>TASK 8</t>
  </si>
  <si>
    <t xml:space="preserve">  Keeping a detailed record of expenses helps identify areas to cut back.</t>
  </si>
  <si>
    <t xml:space="preserve">  </t>
  </si>
  <si>
    <t xml:space="preserve">  Establish monthly limits for each category, like entertainment, groceries, etc.</t>
  </si>
  <si>
    <t xml:space="preserve">  Think twice before making non-essential purchases.</t>
  </si>
  <si>
    <t xml:space="preserve">  Utilize available discounts and coupons for essential purchases.</t>
  </si>
  <si>
    <t xml:space="preserve">  Cooking at home is generally cheaper than dining out.</t>
  </si>
  <si>
    <t xml:space="preserve">  Cancel unnecessary subscriptions and memberships.</t>
  </si>
  <si>
    <t>1.Track Spending:</t>
  </si>
  <si>
    <t>2.Set a Budget:</t>
  </si>
  <si>
    <t>3.Avoid Impulse Purchases:</t>
  </si>
  <si>
    <t>4.Use Discounts and Coupons:</t>
  </si>
  <si>
    <t>5.Reduce Dining Out</t>
  </si>
  <si>
    <t>6.Review Subscriptions:</t>
  </si>
  <si>
    <t>TASK 7</t>
  </si>
  <si>
    <t>TASK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</si>
</sst>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color theme="4" tint="-0.499984740745262"/>
      <name val="Verdana"/>
      <family val="2"/>
    </font>
    <font>
      <b/>
      <sz val="24"/>
      <color theme="1"/>
      <name val="Calibri"/>
      <family val="2"/>
      <scheme val="minor"/>
    </font>
    <font>
      <sz val="11"/>
      <color theme="4" tint="-0.499984740745262"/>
      <name val="Calibri"/>
      <family val="2"/>
      <scheme val="minor"/>
    </font>
    <font>
      <b/>
      <sz val="11"/>
      <color theme="4" tint="-0.499984740745262"/>
      <name val="Calibri"/>
      <family val="2"/>
      <scheme val="minor"/>
    </font>
    <font>
      <sz val="11"/>
      <color theme="8" tint="-0.499984740745262"/>
      <name val="Calibri"/>
      <family val="2"/>
      <scheme val="minor"/>
    </font>
    <font>
      <b/>
      <sz val="11"/>
      <color theme="8" tint="-0.499984740745262"/>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0" fillId="0" borderId="1" xfId="0" applyBorder="1"/>
    <xf numFmtId="0" fontId="7" fillId="0" borderId="0" xfId="0" applyFont="1"/>
    <xf numFmtId="0" fontId="0" fillId="6" borderId="0" xfId="0" applyFill="1"/>
    <xf numFmtId="0" fontId="8"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xf numFmtId="0" fontId="4" fillId="0" borderId="1" xfId="0" applyFont="1" applyBorder="1" applyAlignment="1">
      <alignment vertical="center"/>
    </xf>
    <xf numFmtId="0" fontId="0" fillId="4" borderId="1" xfId="0" applyFill="1" applyBorder="1" applyAlignment="1">
      <alignment horizontal="right"/>
    </xf>
    <xf numFmtId="0" fontId="9" fillId="0" borderId="1" xfId="0" applyFont="1" applyBorder="1" applyAlignment="1">
      <alignment vertical="center"/>
    </xf>
    <xf numFmtId="0" fontId="5" fillId="0" borderId="1" xfId="0" applyFont="1" applyBorder="1"/>
    <xf numFmtId="0" fontId="5" fillId="4" borderId="1" xfId="0" applyFont="1" applyFill="1" applyBorder="1" applyAlignment="1">
      <alignment horizontal="right"/>
    </xf>
    <xf numFmtId="0" fontId="8" fillId="2"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0" fillId="0" borderId="0" xfId="0" applyFont="1"/>
    <xf numFmtId="0" fontId="11" fillId="0" borderId="0" xfId="0" applyFont="1"/>
    <xf numFmtId="0" fontId="0" fillId="4" borderId="1" xfId="0" applyFill="1" applyBorder="1"/>
    <xf numFmtId="0" fontId="12" fillId="0" borderId="0" xfId="0" applyFont="1"/>
    <xf numFmtId="0" fontId="13" fillId="0" borderId="0" xfId="0" applyFont="1"/>
    <xf numFmtId="0" fontId="0" fillId="4" borderId="0" xfId="0" applyFill="1"/>
    <xf numFmtId="14" fontId="0" fillId="4"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'Ans-4'!$I$9</c:f>
              <c:strCache>
                <c:ptCount val="1"/>
                <c:pt idx="0">
                  <c:v>Total Expenses</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5EC-44FB-B018-6C5CECB3C17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5EC-44FB-B018-6C5CECB3C17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5EC-44FB-B018-6C5CECB3C17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5EC-44FB-B018-6C5CECB3C17F}"/>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5EC-44FB-B018-6C5CECB3C17F}"/>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5EC-44FB-B018-6C5CECB3C17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55EC-44FB-B018-6C5CECB3C17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55EC-44FB-B018-6C5CECB3C17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55EC-44FB-B018-6C5CECB3C17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55EC-44FB-B018-6C5CECB3C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'Ans-4'!$H$10:$H$19</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'Ans-4'!$I$10:$I$19</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F488-467B-97F2-5C965DFF90CF}"/>
            </c:ext>
          </c:extLst>
        </c:ser>
        <c:ser>
          <c:idx val="1"/>
          <c:order val="1"/>
          <c:tx>
            <c:strRef>
              <c:f>'Ans-4'!$J$9</c:f>
              <c:strCache>
                <c:ptCount val="1"/>
                <c:pt idx="0">
                  <c:v>Percentage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5-55EC-44FB-B018-6C5CECB3C17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7-55EC-44FB-B018-6C5CECB3C17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9-55EC-44FB-B018-6C5CECB3C17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B-55EC-44FB-B018-6C5CECB3C17F}"/>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D-55EC-44FB-B018-6C5CECB3C17F}"/>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F-55EC-44FB-B018-6C5CECB3C17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21-55EC-44FB-B018-6C5CECB3C17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23-55EC-44FB-B018-6C5CECB3C17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25-55EC-44FB-B018-6C5CECB3C17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27-55EC-44FB-B018-6C5CECB3C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'Ans-4'!$H$10:$H$19</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'Ans-4'!$J$10:$J$19</c:f>
              <c:numCache>
                <c:formatCode>General</c:formatCode>
                <c:ptCount val="10"/>
                <c:pt idx="0">
                  <c:v>0.17260413801493477</c:v>
                </c:pt>
                <c:pt idx="1">
                  <c:v>0.16569997249433738</c:v>
                </c:pt>
                <c:pt idx="2">
                  <c:v>0.22630788981839828</c:v>
                </c:pt>
                <c:pt idx="3">
                  <c:v>7.1417043343285552E-2</c:v>
                </c:pt>
                <c:pt idx="4">
                  <c:v>7.4192029485004751E-2</c:v>
                </c:pt>
                <c:pt idx="5">
                  <c:v>0.12627296939279087</c:v>
                </c:pt>
                <c:pt idx="6">
                  <c:v>4.1225194121380558E-2</c:v>
                </c:pt>
                <c:pt idx="7">
                  <c:v>5.7408913299886982E-2</c:v>
                </c:pt>
                <c:pt idx="8">
                  <c:v>3.1329815538901198E-2</c:v>
                </c:pt>
                <c:pt idx="9">
                  <c:v>3.3542034491079752E-2</c:v>
                </c:pt>
              </c:numCache>
            </c:numRef>
          </c:val>
          <c:extLst>
            <c:ext xmlns:c16="http://schemas.microsoft.com/office/drawing/2014/chart" uri="{C3380CC4-5D6E-409C-BE32-E72D297353CC}">
              <c16:uniqueId val="{00000001-F488-467B-97F2-5C965DFF90CF}"/>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'Ans-5'!$F$8</c:f>
              <c:strCache>
                <c:ptCount val="1"/>
                <c:pt idx="0">
                  <c:v>October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'Ans-5'!$G$7</c:f>
              <c:strCache>
                <c:ptCount val="1"/>
                <c:pt idx="0">
                  <c:v>Expense</c:v>
                </c:pt>
              </c:strCache>
            </c:strRef>
          </c:cat>
          <c:val>
            <c:numRef>
              <c:f>'Ans-5'!$G$8</c:f>
              <c:numCache>
                <c:formatCode>General</c:formatCode>
                <c:ptCount val="1"/>
                <c:pt idx="0">
                  <c:v>17443.37</c:v>
                </c:pt>
              </c:numCache>
            </c:numRef>
          </c:val>
          <c:extLst>
            <c:ext xmlns:c16="http://schemas.microsoft.com/office/drawing/2014/chart" uri="{C3380CC4-5D6E-409C-BE32-E72D297353CC}">
              <c16:uniqueId val="{00000000-B541-4639-BF59-0D25ED1B98A0}"/>
            </c:ext>
          </c:extLst>
        </c:ser>
        <c:ser>
          <c:idx val="1"/>
          <c:order val="1"/>
          <c:tx>
            <c:strRef>
              <c:f>'Ans-5'!$F$9</c:f>
              <c:strCache>
                <c:ptCount val="1"/>
                <c:pt idx="0">
                  <c:v>November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'Ans-5'!$G$7</c:f>
              <c:strCache>
                <c:ptCount val="1"/>
                <c:pt idx="0">
                  <c:v>Expense</c:v>
                </c:pt>
              </c:strCache>
            </c:strRef>
          </c:cat>
          <c:val>
            <c:numRef>
              <c:f>'Ans-5'!$G$9</c:f>
              <c:numCache>
                <c:formatCode>General</c:formatCode>
                <c:ptCount val="1"/>
                <c:pt idx="0">
                  <c:v>18764.269999999997</c:v>
                </c:pt>
              </c:numCache>
            </c:numRef>
          </c:val>
          <c:extLst>
            <c:ext xmlns:c16="http://schemas.microsoft.com/office/drawing/2014/chart" uri="{C3380CC4-5D6E-409C-BE32-E72D297353CC}">
              <c16:uniqueId val="{00000001-B541-4639-BF59-0D25ED1B98A0}"/>
            </c:ext>
          </c:extLst>
        </c:ser>
        <c:ser>
          <c:idx val="2"/>
          <c:order val="2"/>
          <c:tx>
            <c:strRef>
              <c:f>'Ans-5'!$F$10</c:f>
              <c:strCache>
                <c:ptCount val="1"/>
                <c:pt idx="0">
                  <c:v>December</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'Ans-5'!$G$7</c:f>
              <c:strCache>
                <c:ptCount val="1"/>
                <c:pt idx="0">
                  <c:v>Expense</c:v>
                </c:pt>
              </c:strCache>
            </c:strRef>
          </c:cat>
          <c:val>
            <c:numRef>
              <c:f>'Ans-5'!$G$10</c:f>
              <c:numCache>
                <c:formatCode>General</c:formatCode>
                <c:ptCount val="1"/>
                <c:pt idx="0">
                  <c:v>20837.63</c:v>
                </c:pt>
              </c:numCache>
            </c:numRef>
          </c:val>
          <c:extLst>
            <c:ext xmlns:c16="http://schemas.microsoft.com/office/drawing/2014/chart" uri="{C3380CC4-5D6E-409C-BE32-E72D297353CC}">
              <c16:uniqueId val="{00000002-B541-4639-BF59-0D25ED1B98A0}"/>
            </c:ext>
          </c:extLst>
        </c:ser>
        <c:dLbls>
          <c:dLblPos val="outEnd"/>
          <c:showLegendKey val="0"/>
          <c:showVal val="1"/>
          <c:showCatName val="0"/>
          <c:showSerName val="0"/>
          <c:showPercent val="0"/>
          <c:showBubbleSize val="0"/>
        </c:dLbls>
        <c:gapWidth val="444"/>
        <c:overlap val="-90"/>
        <c:axId val="280235184"/>
        <c:axId val="280239504"/>
      </c:barChart>
      <c:catAx>
        <c:axId val="28023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239504"/>
        <c:crosses val="autoZero"/>
        <c:auto val="1"/>
        <c:lblAlgn val="ctr"/>
        <c:lblOffset val="100"/>
        <c:noMultiLvlLbl val="0"/>
      </c:catAx>
      <c:valAx>
        <c:axId val="280239504"/>
        <c:scaling>
          <c:orientation val="minMax"/>
        </c:scaling>
        <c:delete val="1"/>
        <c:axPos val="l"/>
        <c:numFmt formatCode="General" sourceLinked="1"/>
        <c:majorTickMark val="none"/>
        <c:minorTickMark val="none"/>
        <c:tickLblPos val="nextTo"/>
        <c:crossAx val="2802351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136524</xdr:colOff>
      <xdr:row>19</xdr:row>
      <xdr:rowOff>152400</xdr:rowOff>
    </xdr:from>
    <xdr:to>
      <xdr:col>11</xdr:col>
      <xdr:colOff>304799</xdr:colOff>
      <xdr:row>43</xdr:row>
      <xdr:rowOff>25400</xdr:rowOff>
    </xdr:to>
    <xdr:graphicFrame macro="">
      <xdr:nvGraphicFramePr>
        <xdr:cNvPr id="2" name="Chart 1">
          <a:extLst>
            <a:ext uri="{FF2B5EF4-FFF2-40B4-BE49-F238E27FC236}">
              <a16:creationId xmlns:a16="http://schemas.microsoft.com/office/drawing/2014/main" id="{50DA101E-9FA7-6868-5C56-D4F13DB55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79375</xdr:colOff>
      <xdr:row>4</xdr:row>
      <xdr:rowOff>38100</xdr:rowOff>
    </xdr:from>
    <xdr:to>
      <xdr:col>14</xdr:col>
      <xdr:colOff>384175</xdr:colOff>
      <xdr:row>19</xdr:row>
      <xdr:rowOff>19050</xdr:rowOff>
    </xdr:to>
    <xdr:graphicFrame macro="">
      <xdr:nvGraphicFramePr>
        <xdr:cNvPr id="4" name="Chart 3">
          <a:extLst>
            <a:ext uri="{FF2B5EF4-FFF2-40B4-BE49-F238E27FC236}">
              <a16:creationId xmlns:a16="http://schemas.microsoft.com/office/drawing/2014/main" id="{1BB3AEEE-4223-DD2A-4337-4C86D9847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topLeftCell="A22" zoomScale="98" zoomScaleNormal="145" workbookViewId="0">
      <selection sqref="A1:C1"/>
    </sheetView>
  </sheetViews>
  <sheetFormatPr defaultRowHeight="15" x14ac:dyDescent="0.25"/>
  <cols>
    <col min="1" max="1" width="17.140625" customWidth="1"/>
    <col min="2" max="2" width="24.5703125" customWidth="1"/>
    <col min="3" max="3" width="14.42578125" style="11" customWidth="1"/>
  </cols>
  <sheetData>
    <row r="1" spans="1:3" ht="13.7" customHeight="1" x14ac:dyDescent="0.25">
      <c r="A1" s="26" t="s">
        <v>0</v>
      </c>
      <c r="B1" s="26" t="s">
        <v>14</v>
      </c>
      <c r="C1" s="27"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350000000000001"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3"/>
      <c r="B52" s="24"/>
      <c r="C52" s="25">
        <f>SUM(C2:C51)</f>
        <v>57045.27</v>
      </c>
    </row>
    <row r="53" spans="1:3" ht="15.75" x14ac:dyDescent="0.2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selection activeCell="M1" sqref="M1"/>
    </sheetView>
  </sheetViews>
  <sheetFormatPr defaultRowHeight="15" x14ac:dyDescent="0.25"/>
  <sheetData>
    <row r="1" spans="2:9" x14ac:dyDescent="0.25">
      <c r="B1" s="31" t="s">
        <v>41</v>
      </c>
      <c r="C1" s="32" t="s">
        <v>22</v>
      </c>
      <c r="D1" s="31"/>
      <c r="E1" s="31"/>
      <c r="F1" s="31"/>
      <c r="G1" s="31"/>
      <c r="H1" s="31"/>
      <c r="I1" s="31"/>
    </row>
    <row r="3" spans="2:9" x14ac:dyDescent="0.25">
      <c r="C3" s="20" t="s">
        <v>49</v>
      </c>
    </row>
    <row r="4" spans="2:9" x14ac:dyDescent="0.25">
      <c r="C4" t="s">
        <v>42</v>
      </c>
    </row>
    <row r="5" spans="2:9" x14ac:dyDescent="0.25">
      <c r="C5" t="s">
        <v>43</v>
      </c>
    </row>
    <row r="6" spans="2:9" x14ac:dyDescent="0.25">
      <c r="C6" s="20" t="s">
        <v>50</v>
      </c>
    </row>
    <row r="7" spans="2:9" x14ac:dyDescent="0.25">
      <c r="C7" t="s">
        <v>44</v>
      </c>
    </row>
    <row r="8" spans="2:9" x14ac:dyDescent="0.25">
      <c r="C8" t="s">
        <v>43</v>
      </c>
    </row>
    <row r="9" spans="2:9" x14ac:dyDescent="0.25">
      <c r="C9" s="20" t="s">
        <v>51</v>
      </c>
    </row>
    <row r="10" spans="2:9" x14ac:dyDescent="0.25">
      <c r="C10" t="s">
        <v>45</v>
      </c>
    </row>
    <row r="11" spans="2:9" x14ac:dyDescent="0.25">
      <c r="C11" t="s">
        <v>43</v>
      </c>
    </row>
    <row r="12" spans="2:9" x14ac:dyDescent="0.25">
      <c r="C12" s="20" t="s">
        <v>52</v>
      </c>
    </row>
    <row r="13" spans="2:9" x14ac:dyDescent="0.25">
      <c r="C13" t="s">
        <v>46</v>
      </c>
    </row>
    <row r="14" spans="2:9" x14ac:dyDescent="0.25">
      <c r="C14" t="s">
        <v>43</v>
      </c>
    </row>
    <row r="15" spans="2:9" x14ac:dyDescent="0.25">
      <c r="C15" s="20" t="s">
        <v>53</v>
      </c>
    </row>
    <row r="16" spans="2:9" x14ac:dyDescent="0.25">
      <c r="C16" t="s">
        <v>47</v>
      </c>
    </row>
    <row r="17" spans="3:3" x14ac:dyDescent="0.25">
      <c r="C17" t="s">
        <v>43</v>
      </c>
    </row>
    <row r="18" spans="3:3" x14ac:dyDescent="0.25">
      <c r="C18" s="20" t="s">
        <v>54</v>
      </c>
    </row>
    <row r="19" spans="3:3" x14ac:dyDescent="0.25">
      <c r="C19"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7" sqref="B7"/>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35" customHeight="1" x14ac:dyDescent="0.25">
      <c r="B3" s="13" t="s">
        <v>16</v>
      </c>
    </row>
    <row r="4" spans="2:2" ht="37.3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3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A52" sqref="A52:C52"/>
    </sheetView>
  </sheetViews>
  <sheetFormatPr defaultRowHeight="15" x14ac:dyDescent="0.25"/>
  <cols>
    <col min="1" max="1" width="17.140625" customWidth="1"/>
    <col min="2" max="2" width="24.5703125" customWidth="1"/>
    <col min="3" max="3" width="14.42578125" style="11" customWidth="1"/>
    <col min="8" max="8" width="14.5703125" bestFit="1" customWidth="1"/>
    <col min="9" max="9" width="27.42578125" bestFit="1" customWidth="1"/>
  </cols>
  <sheetData>
    <row r="1" spans="1:13" ht="13.7" customHeight="1" x14ac:dyDescent="0.25">
      <c r="A1" s="3" t="s">
        <v>0</v>
      </c>
      <c r="B1" s="3" t="s">
        <v>14</v>
      </c>
      <c r="C1" s="8" t="s">
        <v>1</v>
      </c>
    </row>
    <row r="2" spans="1:13" ht="18" customHeight="1" x14ac:dyDescent="0.25">
      <c r="A2" s="4">
        <v>44470</v>
      </c>
      <c r="B2" s="5" t="s">
        <v>2</v>
      </c>
      <c r="C2" s="9">
        <v>2300</v>
      </c>
      <c r="F2" s="28" t="s">
        <v>25</v>
      </c>
      <c r="G2" s="29" t="s">
        <v>15</v>
      </c>
      <c r="H2" s="28"/>
      <c r="I2" s="28"/>
      <c r="J2" s="28"/>
      <c r="K2" s="28"/>
      <c r="L2" s="28"/>
      <c r="M2" s="28"/>
    </row>
    <row r="3" spans="1:13" x14ac:dyDescent="0.25">
      <c r="A3" s="6">
        <v>44470</v>
      </c>
      <c r="B3" s="7" t="s">
        <v>3</v>
      </c>
      <c r="C3" s="9">
        <v>767</v>
      </c>
    </row>
    <row r="4" spans="1:13" x14ac:dyDescent="0.25">
      <c r="A4" s="6">
        <v>44470</v>
      </c>
      <c r="B4" s="7" t="s">
        <v>4</v>
      </c>
      <c r="C4" s="10">
        <v>2500</v>
      </c>
    </row>
    <row r="5" spans="1:13" x14ac:dyDescent="0.25">
      <c r="A5" s="6">
        <v>44473</v>
      </c>
      <c r="B5" s="7" t="s">
        <v>5</v>
      </c>
      <c r="C5" s="9">
        <v>710</v>
      </c>
    </row>
    <row r="6" spans="1:13" x14ac:dyDescent="0.25">
      <c r="A6" s="4">
        <v>44473</v>
      </c>
      <c r="B6" s="5" t="s">
        <v>6</v>
      </c>
      <c r="C6" s="9">
        <v>760</v>
      </c>
      <c r="H6" s="30" t="s">
        <v>14</v>
      </c>
      <c r="I6" s="30" t="s">
        <v>24</v>
      </c>
    </row>
    <row r="7" spans="1:13" x14ac:dyDescent="0.25">
      <c r="A7" s="6">
        <v>44476</v>
      </c>
      <c r="B7" s="7" t="s">
        <v>10</v>
      </c>
      <c r="C7" s="10">
        <v>1900</v>
      </c>
      <c r="H7" s="30" t="s">
        <v>3</v>
      </c>
      <c r="I7" s="30">
        <f>COUNTIF(B:B,H7)</f>
        <v>6</v>
      </c>
    </row>
    <row r="8" spans="1:13" x14ac:dyDescent="0.25">
      <c r="A8" s="4">
        <v>44477</v>
      </c>
      <c r="B8" s="5" t="s">
        <v>7</v>
      </c>
      <c r="C8" s="9">
        <v>450</v>
      </c>
      <c r="H8" s="30" t="s">
        <v>7</v>
      </c>
      <c r="I8" s="30">
        <f>COUNTIF(B:B,H8)</f>
        <v>5</v>
      </c>
    </row>
    <row r="9" spans="1:13" x14ac:dyDescent="0.25">
      <c r="A9" s="6">
        <v>44484</v>
      </c>
      <c r="B9" s="7" t="s">
        <v>8</v>
      </c>
      <c r="C9" s="9">
        <v>620</v>
      </c>
      <c r="H9" s="30" t="s">
        <v>10</v>
      </c>
      <c r="I9" s="30">
        <f>COUNTIF(B:B,H9)</f>
        <v>4</v>
      </c>
    </row>
    <row r="10" spans="1:13" x14ac:dyDescent="0.25">
      <c r="A10" s="6">
        <v>44485</v>
      </c>
      <c r="B10" s="7" t="s">
        <v>11</v>
      </c>
      <c r="C10" s="9">
        <v>470</v>
      </c>
    </row>
    <row r="11" spans="1:13" x14ac:dyDescent="0.25">
      <c r="A11" s="6">
        <v>44487</v>
      </c>
      <c r="B11" s="7" t="s">
        <v>3</v>
      </c>
      <c r="C11" s="9">
        <v>970</v>
      </c>
    </row>
    <row r="12" spans="1:13" x14ac:dyDescent="0.25">
      <c r="A12" s="6">
        <v>44487</v>
      </c>
      <c r="B12" s="5" t="s">
        <v>2</v>
      </c>
      <c r="C12" s="10">
        <v>1075</v>
      </c>
    </row>
    <row r="13" spans="1:13" x14ac:dyDescent="0.25">
      <c r="A13" s="6">
        <v>44488</v>
      </c>
      <c r="B13" s="7" t="s">
        <v>7</v>
      </c>
      <c r="C13" s="9">
        <v>489</v>
      </c>
    </row>
    <row r="14" spans="1:13" x14ac:dyDescent="0.25">
      <c r="A14" s="6">
        <v>44491</v>
      </c>
      <c r="B14" s="7" t="s">
        <v>4</v>
      </c>
      <c r="C14" s="10">
        <v>1574.1</v>
      </c>
    </row>
    <row r="15" spans="1:13" x14ac:dyDescent="0.25">
      <c r="A15" s="6">
        <v>44491</v>
      </c>
      <c r="B15" s="7" t="s">
        <v>6</v>
      </c>
      <c r="C15" s="9">
        <v>550</v>
      </c>
    </row>
    <row r="16" spans="1: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350000000000001"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1"/>
      <c r="B52" s="15"/>
      <c r="C52" s="22">
        <f>SUM(C2:C51)</f>
        <v>57045.27</v>
      </c>
    </row>
    <row r="53" spans="1:3" ht="15.75" x14ac:dyDescent="0.25">
      <c r="A5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F2" sqref="F2:J2"/>
    </sheetView>
  </sheetViews>
  <sheetFormatPr defaultRowHeight="15" x14ac:dyDescent="0.25"/>
  <cols>
    <col min="1" max="1" width="17.140625" customWidth="1"/>
    <col min="2" max="2" width="24.5703125" customWidth="1"/>
    <col min="3" max="3" width="14.42578125" style="11" customWidth="1"/>
    <col min="7" max="7" width="18.5703125" bestFit="1" customWidth="1"/>
    <col min="8" max="8" width="13.28515625" bestFit="1" customWidth="1"/>
  </cols>
  <sheetData>
    <row r="1" spans="1:10" ht="13.7" customHeight="1" x14ac:dyDescent="0.25">
      <c r="A1" s="3" t="s">
        <v>0</v>
      </c>
      <c r="B1" s="3" t="s">
        <v>14</v>
      </c>
      <c r="C1" s="8" t="s">
        <v>1</v>
      </c>
      <c r="F1" s="14"/>
      <c r="G1" s="16"/>
      <c r="H1" s="16"/>
    </row>
    <row r="2" spans="1:10" ht="18" customHeight="1" x14ac:dyDescent="0.25">
      <c r="A2" s="4">
        <v>44470</v>
      </c>
      <c r="B2" s="5" t="s">
        <v>2</v>
      </c>
      <c r="C2" s="9">
        <v>2300</v>
      </c>
      <c r="F2" s="31" t="s">
        <v>27</v>
      </c>
      <c r="G2" s="32" t="s">
        <v>16</v>
      </c>
      <c r="H2" s="31"/>
      <c r="I2" s="31"/>
      <c r="J2" s="31"/>
    </row>
    <row r="3" spans="1:10" x14ac:dyDescent="0.25">
      <c r="A3" s="6">
        <v>44470</v>
      </c>
      <c r="B3" s="7" t="s">
        <v>3</v>
      </c>
      <c r="C3" s="9">
        <v>767</v>
      </c>
    </row>
    <row r="4" spans="1:10" x14ac:dyDescent="0.25">
      <c r="A4" s="6">
        <v>44470</v>
      </c>
      <c r="B4" s="7" t="s">
        <v>4</v>
      </c>
      <c r="C4" s="10">
        <v>2500</v>
      </c>
      <c r="G4" s="30" t="s">
        <v>14</v>
      </c>
      <c r="H4" s="30" t="s">
        <v>26</v>
      </c>
    </row>
    <row r="5" spans="1:10" x14ac:dyDescent="0.25">
      <c r="A5" s="6">
        <v>44473</v>
      </c>
      <c r="B5" s="7" t="s">
        <v>5</v>
      </c>
      <c r="C5" s="9">
        <v>710</v>
      </c>
      <c r="G5" s="30" t="s">
        <v>2</v>
      </c>
      <c r="H5" s="30">
        <f>SUMIF(B:B,G5,C:C)</f>
        <v>7775</v>
      </c>
    </row>
    <row r="6" spans="1:10" x14ac:dyDescent="0.25">
      <c r="A6" s="4">
        <v>44473</v>
      </c>
      <c r="B6" s="5" t="s">
        <v>6</v>
      </c>
      <c r="C6" s="9">
        <v>760</v>
      </c>
      <c r="G6" s="30" t="s">
        <v>3</v>
      </c>
      <c r="H6" s="30">
        <f>SUMIF(B:B,G6,C:C)</f>
        <v>7464</v>
      </c>
    </row>
    <row r="7" spans="1:10" x14ac:dyDescent="0.25">
      <c r="A7" s="6">
        <v>44476</v>
      </c>
      <c r="B7" s="7" t="s">
        <v>10</v>
      </c>
      <c r="C7" s="10">
        <v>1900</v>
      </c>
      <c r="G7" s="30" t="s">
        <v>4</v>
      </c>
      <c r="H7" s="30">
        <f>SUMIF(B:B,G7,C:C)</f>
        <v>10194.1</v>
      </c>
    </row>
    <row r="8" spans="1:10" x14ac:dyDescent="0.25">
      <c r="A8" s="4">
        <v>44477</v>
      </c>
      <c r="B8" s="5" t="s">
        <v>7</v>
      </c>
      <c r="C8" s="9">
        <v>450</v>
      </c>
      <c r="G8" s="30" t="s">
        <v>5</v>
      </c>
      <c r="H8" s="30">
        <f t="shared" ref="H8:H15" si="0">SUMIF(B:B,G8,C:C)</f>
        <v>3217</v>
      </c>
    </row>
    <row r="9" spans="1:10" x14ac:dyDescent="0.25">
      <c r="A9" s="6">
        <v>44484</v>
      </c>
      <c r="B9" s="7" t="s">
        <v>8</v>
      </c>
      <c r="C9" s="9">
        <v>620</v>
      </c>
      <c r="G9" s="30" t="s">
        <v>6</v>
      </c>
      <c r="H9" s="30">
        <f t="shared" si="0"/>
        <v>3342</v>
      </c>
    </row>
    <row r="10" spans="1:10" x14ac:dyDescent="0.25">
      <c r="A10" s="6">
        <v>44485</v>
      </c>
      <c r="B10" s="7" t="s">
        <v>11</v>
      </c>
      <c r="C10" s="9">
        <v>470</v>
      </c>
      <c r="G10" s="30" t="s">
        <v>10</v>
      </c>
      <c r="H10" s="30">
        <f t="shared" si="0"/>
        <v>5688</v>
      </c>
    </row>
    <row r="11" spans="1:10" x14ac:dyDescent="0.25">
      <c r="A11" s="6">
        <v>44487</v>
      </c>
      <c r="B11" s="7" t="s">
        <v>3</v>
      </c>
      <c r="C11" s="9">
        <v>970</v>
      </c>
      <c r="G11" s="30" t="s">
        <v>7</v>
      </c>
      <c r="H11" s="30">
        <f t="shared" si="0"/>
        <v>1857</v>
      </c>
    </row>
    <row r="12" spans="1:10" x14ac:dyDescent="0.25">
      <c r="A12" s="6">
        <v>44487</v>
      </c>
      <c r="B12" s="5" t="s">
        <v>2</v>
      </c>
      <c r="C12" s="10">
        <v>1075</v>
      </c>
      <c r="G12" s="30" t="s">
        <v>8</v>
      </c>
      <c r="H12" s="30">
        <f t="shared" si="0"/>
        <v>2586</v>
      </c>
    </row>
    <row r="13" spans="1:10" x14ac:dyDescent="0.25">
      <c r="A13" s="6">
        <v>44488</v>
      </c>
      <c r="B13" s="7" t="s">
        <v>7</v>
      </c>
      <c r="C13" s="9">
        <v>489</v>
      </c>
      <c r="G13" s="30" t="s">
        <v>11</v>
      </c>
      <c r="H13" s="30">
        <f t="shared" si="0"/>
        <v>1411.26</v>
      </c>
    </row>
    <row r="14" spans="1:10" x14ac:dyDescent="0.25">
      <c r="A14" s="6">
        <v>44491</v>
      </c>
      <c r="B14" s="7" t="s">
        <v>4</v>
      </c>
      <c r="C14" s="10">
        <v>1574.1</v>
      </c>
      <c r="G14" s="30" t="s">
        <v>9</v>
      </c>
      <c r="H14" s="30">
        <f t="shared" si="0"/>
        <v>1510.9099999999999</v>
      </c>
    </row>
    <row r="15" spans="1:10" x14ac:dyDescent="0.25">
      <c r="A15" s="6">
        <v>44491</v>
      </c>
      <c r="B15" s="7" t="s">
        <v>6</v>
      </c>
      <c r="C15" s="9">
        <v>550</v>
      </c>
      <c r="G15" s="30" t="s">
        <v>12</v>
      </c>
      <c r="H15" s="30">
        <f t="shared" si="0"/>
        <v>12000</v>
      </c>
    </row>
    <row r="16" spans="1:10"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350000000000001"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1"/>
      <c r="B52" s="15"/>
      <c r="C52" s="22">
        <f>SUM(C2:C51)</f>
        <v>57045.27</v>
      </c>
    </row>
    <row r="53" spans="1:3" ht="15.75" x14ac:dyDescent="0.25">
      <c r="A53"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selection activeCell="A52" sqref="A52:C52"/>
    </sheetView>
  </sheetViews>
  <sheetFormatPr defaultRowHeight="15" x14ac:dyDescent="0.25"/>
  <cols>
    <col min="1" max="1" width="17.140625" customWidth="1"/>
    <col min="2" max="2" width="24.5703125" customWidth="1"/>
    <col min="3" max="3" width="14.42578125" style="11" customWidth="1"/>
    <col min="7" max="7" width="18.5703125" bestFit="1" customWidth="1"/>
    <col min="8" max="8" width="13.28515625" bestFit="1" customWidth="1"/>
  </cols>
  <sheetData>
    <row r="1" spans="1:11" ht="13.7" customHeight="1" x14ac:dyDescent="0.25">
      <c r="A1" s="3" t="s">
        <v>0</v>
      </c>
      <c r="B1" s="3" t="s">
        <v>14</v>
      </c>
      <c r="C1" s="8" t="s">
        <v>1</v>
      </c>
      <c r="F1" s="14"/>
      <c r="G1" s="16"/>
      <c r="H1" s="16"/>
    </row>
    <row r="2" spans="1:11" ht="18" customHeight="1" x14ac:dyDescent="0.25">
      <c r="A2" s="4">
        <v>44470</v>
      </c>
      <c r="B2" s="5" t="s">
        <v>2</v>
      </c>
      <c r="C2" s="9">
        <v>2300</v>
      </c>
      <c r="F2" s="31" t="s">
        <v>28</v>
      </c>
      <c r="G2" s="32" t="s">
        <v>17</v>
      </c>
      <c r="H2" s="31"/>
      <c r="I2" s="31"/>
      <c r="J2" s="31"/>
      <c r="K2" s="31"/>
    </row>
    <row r="3" spans="1:11" x14ac:dyDescent="0.25">
      <c r="A3" s="6">
        <v>44470</v>
      </c>
      <c r="B3" s="7" t="s">
        <v>3</v>
      </c>
      <c r="C3" s="9">
        <v>767</v>
      </c>
    </row>
    <row r="4" spans="1:11" x14ac:dyDescent="0.25">
      <c r="A4" s="6">
        <v>44470</v>
      </c>
      <c r="B4" s="7" t="s">
        <v>4</v>
      </c>
      <c r="C4" s="10">
        <v>2500</v>
      </c>
      <c r="G4" s="30" t="s">
        <v>14</v>
      </c>
      <c r="H4" s="30" t="s">
        <v>26</v>
      </c>
    </row>
    <row r="5" spans="1:11" x14ac:dyDescent="0.25">
      <c r="A5" s="6">
        <v>44473</v>
      </c>
      <c r="B5" s="7" t="s">
        <v>5</v>
      </c>
      <c r="C5" s="9">
        <v>710</v>
      </c>
      <c r="G5" s="30" t="s">
        <v>12</v>
      </c>
      <c r="H5" s="30">
        <f t="shared" ref="H5:H15" si="0">SUMIF(B:B,G5,C:C)</f>
        <v>12000</v>
      </c>
    </row>
    <row r="6" spans="1:11" x14ac:dyDescent="0.25">
      <c r="A6" s="4">
        <v>44473</v>
      </c>
      <c r="B6" s="5" t="s">
        <v>6</v>
      </c>
      <c r="C6" s="9">
        <v>760</v>
      </c>
      <c r="G6" s="30" t="s">
        <v>4</v>
      </c>
      <c r="H6" s="30">
        <f t="shared" si="0"/>
        <v>10194.1</v>
      </c>
    </row>
    <row r="7" spans="1:11" x14ac:dyDescent="0.25">
      <c r="A7" s="6">
        <v>44476</v>
      </c>
      <c r="B7" s="7" t="s">
        <v>10</v>
      </c>
      <c r="C7" s="10">
        <v>1900</v>
      </c>
      <c r="G7" s="30" t="s">
        <v>2</v>
      </c>
      <c r="H7" s="30">
        <f t="shared" si="0"/>
        <v>7775</v>
      </c>
    </row>
    <row r="8" spans="1:11" x14ac:dyDescent="0.25">
      <c r="A8" s="4">
        <v>44477</v>
      </c>
      <c r="B8" s="5" t="s">
        <v>7</v>
      </c>
      <c r="C8" s="9">
        <v>450</v>
      </c>
      <c r="G8" s="30" t="s">
        <v>3</v>
      </c>
      <c r="H8" s="30">
        <f t="shared" si="0"/>
        <v>7464</v>
      </c>
    </row>
    <row r="9" spans="1:11" x14ac:dyDescent="0.25">
      <c r="A9" s="6">
        <v>44484</v>
      </c>
      <c r="B9" s="7" t="s">
        <v>8</v>
      </c>
      <c r="C9" s="9">
        <v>620</v>
      </c>
      <c r="G9" s="30" t="s">
        <v>10</v>
      </c>
      <c r="H9" s="30">
        <f t="shared" si="0"/>
        <v>5688</v>
      </c>
    </row>
    <row r="10" spans="1:11" x14ac:dyDescent="0.25">
      <c r="A10" s="6">
        <v>44485</v>
      </c>
      <c r="B10" s="7" t="s">
        <v>11</v>
      </c>
      <c r="C10" s="9">
        <v>470</v>
      </c>
      <c r="G10" s="30" t="s">
        <v>6</v>
      </c>
      <c r="H10" s="30">
        <f t="shared" si="0"/>
        <v>3342</v>
      </c>
    </row>
    <row r="11" spans="1:11" x14ac:dyDescent="0.25">
      <c r="A11" s="6">
        <v>44487</v>
      </c>
      <c r="B11" s="7" t="s">
        <v>3</v>
      </c>
      <c r="C11" s="9">
        <v>970</v>
      </c>
      <c r="G11" s="30" t="s">
        <v>5</v>
      </c>
      <c r="H11" s="30">
        <f t="shared" si="0"/>
        <v>3217</v>
      </c>
    </row>
    <row r="12" spans="1:11" x14ac:dyDescent="0.25">
      <c r="A12" s="6">
        <v>44487</v>
      </c>
      <c r="B12" s="5" t="s">
        <v>2</v>
      </c>
      <c r="C12" s="10">
        <v>1075</v>
      </c>
      <c r="G12" s="30" t="s">
        <v>8</v>
      </c>
      <c r="H12" s="30">
        <f t="shared" si="0"/>
        <v>2586</v>
      </c>
    </row>
    <row r="13" spans="1:11" x14ac:dyDescent="0.25">
      <c r="A13" s="6">
        <v>44488</v>
      </c>
      <c r="B13" s="7" t="s">
        <v>7</v>
      </c>
      <c r="C13" s="9">
        <v>489</v>
      </c>
      <c r="G13" s="30" t="s">
        <v>7</v>
      </c>
      <c r="H13" s="30">
        <f t="shared" si="0"/>
        <v>1857</v>
      </c>
    </row>
    <row r="14" spans="1:11" x14ac:dyDescent="0.25">
      <c r="A14" s="6">
        <v>44491</v>
      </c>
      <c r="B14" s="7" t="s">
        <v>4</v>
      </c>
      <c r="C14" s="10">
        <v>1574.1</v>
      </c>
      <c r="G14" s="30" t="s">
        <v>9</v>
      </c>
      <c r="H14" s="30">
        <f t="shared" si="0"/>
        <v>1510.9099999999999</v>
      </c>
    </row>
    <row r="15" spans="1:11" x14ac:dyDescent="0.25">
      <c r="A15" s="6">
        <v>44491</v>
      </c>
      <c r="B15" s="7" t="s">
        <v>6</v>
      </c>
      <c r="C15" s="9">
        <v>550</v>
      </c>
      <c r="G15" s="30" t="s">
        <v>11</v>
      </c>
      <c r="H15" s="30">
        <f t="shared" si="0"/>
        <v>1411.26</v>
      </c>
    </row>
    <row r="16" spans="1:11"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350000000000001"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1"/>
      <c r="B52" s="15"/>
      <c r="C52" s="22">
        <f>SUM(C2:C51)</f>
        <v>57045.27</v>
      </c>
    </row>
    <row r="53" spans="1:3" ht="15.75" x14ac:dyDescent="0.25">
      <c r="A53" s="1"/>
    </row>
  </sheetData>
  <sortState ref="G5:H15">
    <sortCondition descending="1" ref="H5:H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37" workbookViewId="0">
      <selection activeCell="A52" sqref="A52:C52"/>
    </sheetView>
  </sheetViews>
  <sheetFormatPr defaultRowHeight="15" x14ac:dyDescent="0.25"/>
  <cols>
    <col min="1" max="1" width="17.140625" customWidth="1"/>
    <col min="2" max="2" width="24.5703125" customWidth="1"/>
    <col min="3" max="3" width="14.42578125" style="11" customWidth="1"/>
    <col min="8" max="8" width="18.5703125" bestFit="1" customWidth="1"/>
    <col min="9" max="9" width="20.85546875" bestFit="1" customWidth="1"/>
    <col min="10" max="10" width="10" bestFit="1" customWidth="1"/>
  </cols>
  <sheetData>
    <row r="1" spans="1:15" ht="13.7" customHeight="1" x14ac:dyDescent="0.25">
      <c r="A1" s="3" t="s">
        <v>0</v>
      </c>
      <c r="B1" s="3" t="s">
        <v>14</v>
      </c>
      <c r="C1" s="8" t="s">
        <v>1</v>
      </c>
    </row>
    <row r="2" spans="1:15" ht="18" customHeight="1" x14ac:dyDescent="0.25">
      <c r="A2" s="4">
        <v>44470</v>
      </c>
      <c r="B2" s="5" t="s">
        <v>2</v>
      </c>
      <c r="C2" s="9">
        <v>2300</v>
      </c>
    </row>
    <row r="3" spans="1:15" x14ac:dyDescent="0.25">
      <c r="A3" s="6">
        <v>44470</v>
      </c>
      <c r="B3" s="7" t="s">
        <v>3</v>
      </c>
      <c r="C3" s="9">
        <v>767</v>
      </c>
      <c r="F3" s="31" t="s">
        <v>29</v>
      </c>
      <c r="G3" s="32" t="s">
        <v>18</v>
      </c>
      <c r="H3" s="31"/>
      <c r="I3" s="31"/>
      <c r="J3" s="31"/>
      <c r="K3" s="31"/>
      <c r="L3" s="31"/>
      <c r="M3" s="31"/>
      <c r="N3" s="31"/>
      <c r="O3" s="31"/>
    </row>
    <row r="4" spans="1:15" x14ac:dyDescent="0.25">
      <c r="A4" s="6">
        <v>44470</v>
      </c>
      <c r="B4" s="7" t="s">
        <v>4</v>
      </c>
      <c r="C4" s="10">
        <v>2500</v>
      </c>
    </row>
    <row r="5" spans="1:15" x14ac:dyDescent="0.25">
      <c r="A5" s="6">
        <v>44473</v>
      </c>
      <c r="B5" s="7" t="s">
        <v>5</v>
      </c>
      <c r="C5" s="9">
        <v>710</v>
      </c>
    </row>
    <row r="6" spans="1:15" x14ac:dyDescent="0.25">
      <c r="A6" s="4">
        <v>44473</v>
      </c>
      <c r="B6" s="5" t="s">
        <v>6</v>
      </c>
      <c r="C6" s="9">
        <v>760</v>
      </c>
      <c r="H6" s="33" t="s">
        <v>31</v>
      </c>
      <c r="I6" s="33"/>
      <c r="J6" s="17">
        <f>SUMIFS(C2:C51,B2:B51,"&lt;&gt;Trip")</f>
        <v>45045.27</v>
      </c>
    </row>
    <row r="7" spans="1:15" x14ac:dyDescent="0.25">
      <c r="A7" s="6">
        <v>44476</v>
      </c>
      <c r="B7" s="7" t="s">
        <v>10</v>
      </c>
      <c r="C7" s="10">
        <v>1900</v>
      </c>
    </row>
    <row r="8" spans="1:15" x14ac:dyDescent="0.25">
      <c r="A8" s="4">
        <v>44477</v>
      </c>
      <c r="B8" s="5" t="s">
        <v>7</v>
      </c>
      <c r="C8" s="9">
        <v>450</v>
      </c>
    </row>
    <row r="9" spans="1:15" x14ac:dyDescent="0.25">
      <c r="A9" s="6">
        <v>44484</v>
      </c>
      <c r="B9" s="7" t="s">
        <v>8</v>
      </c>
      <c r="C9" s="9">
        <v>620</v>
      </c>
      <c r="H9" s="30" t="s">
        <v>14</v>
      </c>
      <c r="I9" s="30" t="s">
        <v>26</v>
      </c>
      <c r="J9" s="30" t="s">
        <v>30</v>
      </c>
    </row>
    <row r="10" spans="1:15" x14ac:dyDescent="0.25">
      <c r="A10" s="6">
        <v>44485</v>
      </c>
      <c r="B10" s="7" t="s">
        <v>11</v>
      </c>
      <c r="C10" s="9">
        <v>470</v>
      </c>
      <c r="H10" s="30" t="s">
        <v>2</v>
      </c>
      <c r="I10" s="30">
        <f>SUMIF(B:B,H10,C:C)</f>
        <v>7775</v>
      </c>
      <c r="J10" s="30">
        <f>I10/J6</f>
        <v>0.17260413801493477</v>
      </c>
    </row>
    <row r="11" spans="1:15" x14ac:dyDescent="0.25">
      <c r="A11" s="6">
        <v>44487</v>
      </c>
      <c r="B11" s="7" t="s">
        <v>3</v>
      </c>
      <c r="C11" s="9">
        <v>970</v>
      </c>
      <c r="H11" s="30" t="s">
        <v>3</v>
      </c>
      <c r="I11" s="30">
        <f t="shared" ref="I11:I19" si="0">SUMIF(B:B,H11,C:C)</f>
        <v>7464</v>
      </c>
      <c r="J11" s="30">
        <f>I11/J6</f>
        <v>0.16569997249433738</v>
      </c>
    </row>
    <row r="12" spans="1:15" x14ac:dyDescent="0.25">
      <c r="A12" s="6">
        <v>44487</v>
      </c>
      <c r="B12" s="5" t="s">
        <v>2</v>
      </c>
      <c r="C12" s="10">
        <v>1075</v>
      </c>
      <c r="H12" s="30" t="s">
        <v>4</v>
      </c>
      <c r="I12" s="30">
        <f t="shared" si="0"/>
        <v>10194.1</v>
      </c>
      <c r="J12" s="30">
        <f>I12/J6</f>
        <v>0.22630788981839828</v>
      </c>
    </row>
    <row r="13" spans="1:15" x14ac:dyDescent="0.25">
      <c r="A13" s="6">
        <v>44488</v>
      </c>
      <c r="B13" s="7" t="s">
        <v>7</v>
      </c>
      <c r="C13" s="9">
        <v>489</v>
      </c>
      <c r="H13" s="30" t="s">
        <v>5</v>
      </c>
      <c r="I13" s="30">
        <f t="shared" si="0"/>
        <v>3217</v>
      </c>
      <c r="J13" s="30">
        <f>I13/J6</f>
        <v>7.1417043343285552E-2</v>
      </c>
    </row>
    <row r="14" spans="1:15" x14ac:dyDescent="0.25">
      <c r="A14" s="6">
        <v>44491</v>
      </c>
      <c r="B14" s="7" t="s">
        <v>4</v>
      </c>
      <c r="C14" s="10">
        <v>1574.1</v>
      </c>
      <c r="H14" s="30" t="s">
        <v>6</v>
      </c>
      <c r="I14" s="30">
        <f t="shared" si="0"/>
        <v>3342</v>
      </c>
      <c r="J14" s="30">
        <f>I14/J6</f>
        <v>7.4192029485004751E-2</v>
      </c>
    </row>
    <row r="15" spans="1:15" x14ac:dyDescent="0.25">
      <c r="A15" s="6">
        <v>44491</v>
      </c>
      <c r="B15" s="7" t="s">
        <v>6</v>
      </c>
      <c r="C15" s="9">
        <v>550</v>
      </c>
      <c r="H15" s="30" t="s">
        <v>10</v>
      </c>
      <c r="I15" s="30">
        <f t="shared" si="0"/>
        <v>5688</v>
      </c>
      <c r="J15" s="30">
        <f>I15/J6</f>
        <v>0.12627296939279087</v>
      </c>
    </row>
    <row r="16" spans="1:15" x14ac:dyDescent="0.25">
      <c r="A16" s="6">
        <v>44494</v>
      </c>
      <c r="B16" s="7" t="s">
        <v>9</v>
      </c>
      <c r="C16" s="9">
        <v>423</v>
      </c>
      <c r="H16" s="30" t="s">
        <v>7</v>
      </c>
      <c r="I16" s="30">
        <f t="shared" si="0"/>
        <v>1857</v>
      </c>
      <c r="J16" s="30">
        <f>I16/J6</f>
        <v>4.1225194121380558E-2</v>
      </c>
    </row>
    <row r="17" spans="1:10" x14ac:dyDescent="0.25">
      <c r="A17" s="6">
        <v>44496</v>
      </c>
      <c r="B17" s="7" t="s">
        <v>9</v>
      </c>
      <c r="C17" s="9">
        <v>358.22</v>
      </c>
      <c r="H17" s="30" t="s">
        <v>8</v>
      </c>
      <c r="I17" s="30">
        <f t="shared" si="0"/>
        <v>2586</v>
      </c>
      <c r="J17" s="30">
        <f>I17/J6</f>
        <v>5.7408913299886982E-2</v>
      </c>
    </row>
    <row r="18" spans="1:10" x14ac:dyDescent="0.25">
      <c r="A18" s="6">
        <v>44496</v>
      </c>
      <c r="B18" s="7" t="s">
        <v>8</v>
      </c>
      <c r="C18" s="9">
        <v>520</v>
      </c>
      <c r="H18" s="30" t="s">
        <v>11</v>
      </c>
      <c r="I18" s="30">
        <f t="shared" si="0"/>
        <v>1411.26</v>
      </c>
      <c r="J18" s="30">
        <f>I18/J6</f>
        <v>3.1329815538901198E-2</v>
      </c>
    </row>
    <row r="19" spans="1:10" x14ac:dyDescent="0.25">
      <c r="A19" s="4">
        <v>44497</v>
      </c>
      <c r="B19" s="5" t="s">
        <v>5</v>
      </c>
      <c r="C19" s="9">
        <v>300</v>
      </c>
      <c r="H19" s="30" t="s">
        <v>9</v>
      </c>
      <c r="I19" s="30">
        <f t="shared" si="0"/>
        <v>1510.9099999999999</v>
      </c>
      <c r="J19" s="30">
        <f>I19/J6</f>
        <v>3.3542034491079752E-2</v>
      </c>
    </row>
    <row r="20" spans="1:10" x14ac:dyDescent="0.25">
      <c r="A20" s="4">
        <v>44498</v>
      </c>
      <c r="B20" s="5" t="s">
        <v>9</v>
      </c>
      <c r="C20" s="9">
        <v>407.05</v>
      </c>
    </row>
    <row r="21" spans="1:10" x14ac:dyDescent="0.25">
      <c r="A21" s="4">
        <v>44499</v>
      </c>
      <c r="B21" s="5" t="s">
        <v>4</v>
      </c>
      <c r="C21" s="9">
        <v>300</v>
      </c>
    </row>
    <row r="22" spans="1:10" x14ac:dyDescent="0.25">
      <c r="A22" s="6">
        <v>44501</v>
      </c>
      <c r="B22" s="7" t="s">
        <v>3</v>
      </c>
      <c r="C22" s="10">
        <v>2327</v>
      </c>
    </row>
    <row r="23" spans="1:10" x14ac:dyDescent="0.25">
      <c r="A23" s="6">
        <v>44502</v>
      </c>
      <c r="B23" s="7" t="s">
        <v>10</v>
      </c>
      <c r="C23" s="9">
        <v>1150</v>
      </c>
    </row>
    <row r="24" spans="1:10" x14ac:dyDescent="0.25">
      <c r="A24" s="6">
        <v>44504</v>
      </c>
      <c r="B24" s="7" t="s">
        <v>10</v>
      </c>
      <c r="C24" s="10">
        <v>1138</v>
      </c>
    </row>
    <row r="25" spans="1:10" x14ac:dyDescent="0.25">
      <c r="A25" s="4">
        <v>44505</v>
      </c>
      <c r="B25" s="5" t="s">
        <v>13</v>
      </c>
      <c r="C25" s="9">
        <v>500</v>
      </c>
    </row>
    <row r="26" spans="1:10" x14ac:dyDescent="0.25">
      <c r="A26" s="4">
        <v>44508</v>
      </c>
      <c r="B26" s="5" t="s">
        <v>6</v>
      </c>
      <c r="C26" s="9">
        <v>702</v>
      </c>
    </row>
    <row r="27" spans="1:10" x14ac:dyDescent="0.25">
      <c r="A27" s="6">
        <v>44509</v>
      </c>
      <c r="B27" s="7" t="s">
        <v>4</v>
      </c>
      <c r="C27" s="10">
        <v>1600</v>
      </c>
    </row>
    <row r="28" spans="1:10" x14ac:dyDescent="0.25">
      <c r="A28" s="6">
        <v>44512</v>
      </c>
      <c r="B28" s="7" t="s">
        <v>5</v>
      </c>
      <c r="C28" s="9">
        <v>600</v>
      </c>
    </row>
    <row r="29" spans="1:10" ht="19.350000000000001" customHeight="1" x14ac:dyDescent="0.25">
      <c r="A29" s="4">
        <v>44515</v>
      </c>
      <c r="B29" s="5" t="s">
        <v>13</v>
      </c>
      <c r="C29" s="9">
        <v>900</v>
      </c>
    </row>
    <row r="30" spans="1:10" x14ac:dyDescent="0.25">
      <c r="A30" s="6">
        <v>44515</v>
      </c>
      <c r="B30" s="5" t="s">
        <v>6</v>
      </c>
      <c r="C30" s="9">
        <v>150</v>
      </c>
    </row>
    <row r="31" spans="1:10" x14ac:dyDescent="0.25">
      <c r="A31" s="4">
        <v>44515</v>
      </c>
      <c r="B31" s="5" t="s">
        <v>2</v>
      </c>
      <c r="C31" s="9">
        <v>2100</v>
      </c>
    </row>
    <row r="32" spans="1:10"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1"/>
      <c r="B52" s="15"/>
      <c r="C52" s="22">
        <f>SUM(C2:C51)</f>
        <v>57045.27</v>
      </c>
    </row>
    <row r="53" spans="1:3" ht="15.75" x14ac:dyDescent="0.25">
      <c r="A53"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selection activeCell="I22" sqref="I22"/>
    </sheetView>
  </sheetViews>
  <sheetFormatPr defaultRowHeight="15" x14ac:dyDescent="0.25"/>
  <cols>
    <col min="1" max="1" width="17.140625" customWidth="1"/>
    <col min="2" max="2" width="24.5703125" customWidth="1"/>
    <col min="3" max="3" width="14.42578125" style="11" customWidth="1"/>
    <col min="6" max="6" width="9.5703125" bestFit="1" customWidth="1"/>
    <col min="7" max="7" width="10.140625" bestFit="1" customWidth="1"/>
  </cols>
  <sheetData>
    <row r="1" spans="1:11" ht="13.7" customHeight="1" x14ac:dyDescent="0.25">
      <c r="A1" s="3" t="s">
        <v>0</v>
      </c>
      <c r="B1" s="3" t="s">
        <v>14</v>
      </c>
      <c r="C1" s="8" t="s">
        <v>1</v>
      </c>
    </row>
    <row r="2" spans="1:11" ht="18" customHeight="1" x14ac:dyDescent="0.25">
      <c r="A2" s="4">
        <v>44470</v>
      </c>
      <c r="B2" s="5" t="s">
        <v>2</v>
      </c>
      <c r="C2" s="9">
        <v>2300</v>
      </c>
    </row>
    <row r="3" spans="1:11" x14ac:dyDescent="0.25">
      <c r="A3" s="6">
        <v>44470</v>
      </c>
      <c r="B3" s="7" t="s">
        <v>3</v>
      </c>
      <c r="C3" s="9">
        <v>767</v>
      </c>
      <c r="F3" s="31" t="s">
        <v>32</v>
      </c>
      <c r="G3" s="32" t="s">
        <v>19</v>
      </c>
      <c r="H3" s="31"/>
      <c r="I3" s="31"/>
      <c r="J3" s="31"/>
      <c r="K3" s="31"/>
    </row>
    <row r="4" spans="1:11" x14ac:dyDescent="0.25">
      <c r="A4" s="6">
        <v>44470</v>
      </c>
      <c r="B4" s="7" t="s">
        <v>4</v>
      </c>
      <c r="C4" s="10">
        <v>2500</v>
      </c>
    </row>
    <row r="5" spans="1:11" x14ac:dyDescent="0.25">
      <c r="A5" s="6">
        <v>44473</v>
      </c>
      <c r="B5" s="7" t="s">
        <v>5</v>
      </c>
      <c r="C5" s="9">
        <v>710</v>
      </c>
    </row>
    <row r="6" spans="1:11" x14ac:dyDescent="0.25">
      <c r="A6" s="4">
        <v>44473</v>
      </c>
      <c r="B6" s="5" t="s">
        <v>6</v>
      </c>
      <c r="C6" s="9">
        <v>760</v>
      </c>
    </row>
    <row r="7" spans="1:11" x14ac:dyDescent="0.25">
      <c r="A7" s="6">
        <v>44476</v>
      </c>
      <c r="B7" s="7" t="s">
        <v>10</v>
      </c>
      <c r="C7" s="10">
        <v>1900</v>
      </c>
      <c r="F7" s="30" t="s">
        <v>33</v>
      </c>
      <c r="G7" s="34" t="s">
        <v>1</v>
      </c>
    </row>
    <row r="8" spans="1:11" x14ac:dyDescent="0.25">
      <c r="A8" s="4">
        <v>44477</v>
      </c>
      <c r="B8" s="5" t="s">
        <v>7</v>
      </c>
      <c r="C8" s="9">
        <v>450</v>
      </c>
      <c r="F8" s="30" t="s">
        <v>34</v>
      </c>
      <c r="G8" s="30">
        <f>SUMIFS(C:C,A:A,"&gt;=01-10-2021",A:A,"&lt;=31-10-2021")</f>
        <v>17443.37</v>
      </c>
    </row>
    <row r="9" spans="1:11" x14ac:dyDescent="0.25">
      <c r="A9" s="6">
        <v>44484</v>
      </c>
      <c r="B9" s="7" t="s">
        <v>8</v>
      </c>
      <c r="C9" s="9">
        <v>620</v>
      </c>
      <c r="F9" s="30" t="s">
        <v>35</v>
      </c>
      <c r="G9" s="30">
        <f>SUMIFS(C:C,A:A,"&gt;=01-11-2021",A:A,"&lt;=30-11-2021")</f>
        <v>18764.269999999997</v>
      </c>
    </row>
    <row r="10" spans="1:11" x14ac:dyDescent="0.25">
      <c r="A10" s="6">
        <v>44485</v>
      </c>
      <c r="B10" s="7" t="s">
        <v>11</v>
      </c>
      <c r="C10" s="9">
        <v>470</v>
      </c>
      <c r="F10" s="30" t="s">
        <v>36</v>
      </c>
      <c r="G10" s="30">
        <f>SUMIFS(C:C,A:A,"&gt;=01-12-2021",A:A,"&lt;=31-12-2021")</f>
        <v>20837.63</v>
      </c>
    </row>
    <row r="11" spans="1:11" x14ac:dyDescent="0.25">
      <c r="A11" s="6">
        <v>44487</v>
      </c>
      <c r="B11" s="7" t="s">
        <v>3</v>
      </c>
      <c r="C11" s="9">
        <v>970</v>
      </c>
    </row>
    <row r="12" spans="1:11" x14ac:dyDescent="0.25">
      <c r="A12" s="6">
        <v>44487</v>
      </c>
      <c r="B12" s="5" t="s">
        <v>2</v>
      </c>
      <c r="C12" s="10">
        <v>1075</v>
      </c>
    </row>
    <row r="13" spans="1:11" x14ac:dyDescent="0.25">
      <c r="A13" s="6">
        <v>44488</v>
      </c>
      <c r="B13" s="7" t="s">
        <v>7</v>
      </c>
      <c r="C13" s="9">
        <v>489</v>
      </c>
    </row>
    <row r="14" spans="1:11" x14ac:dyDescent="0.25">
      <c r="A14" s="6">
        <v>44491</v>
      </c>
      <c r="B14" s="7" t="s">
        <v>4</v>
      </c>
      <c r="C14" s="10">
        <v>1574.1</v>
      </c>
    </row>
    <row r="15" spans="1:11" x14ac:dyDescent="0.25">
      <c r="A15" s="6">
        <v>44491</v>
      </c>
      <c r="B15" s="7" t="s">
        <v>6</v>
      </c>
      <c r="C15" s="9">
        <v>550</v>
      </c>
    </row>
    <row r="16" spans="1:11"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350000000000001"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activeCell="I13" sqref="I13"/>
    </sheetView>
  </sheetViews>
  <sheetFormatPr defaultRowHeight="15" x14ac:dyDescent="0.25"/>
  <cols>
    <col min="1" max="1" width="17.140625" customWidth="1"/>
    <col min="2" max="2" width="24.5703125" customWidth="1"/>
    <col min="3" max="3" width="14.42578125" style="11" customWidth="1"/>
    <col min="4" max="4" width="13.85546875" customWidth="1"/>
  </cols>
  <sheetData>
    <row r="1" spans="1:17" ht="13.7" customHeight="1" x14ac:dyDescent="0.25">
      <c r="A1" s="3" t="s">
        <v>0</v>
      </c>
      <c r="B1" s="3" t="s">
        <v>14</v>
      </c>
      <c r="C1" s="8" t="s">
        <v>1</v>
      </c>
      <c r="D1" s="18" t="s">
        <v>37</v>
      </c>
      <c r="E1" s="31" t="s">
        <v>56</v>
      </c>
      <c r="F1" s="31" t="s">
        <v>20</v>
      </c>
      <c r="G1" s="31"/>
      <c r="H1" s="31"/>
      <c r="I1" s="31"/>
      <c r="J1" s="31"/>
      <c r="K1" s="31"/>
      <c r="L1" s="31"/>
      <c r="M1" s="31"/>
      <c r="N1" s="31"/>
      <c r="O1" s="31"/>
      <c r="P1" s="31"/>
      <c r="Q1" s="31"/>
    </row>
    <row r="2" spans="1:17" ht="18" customHeight="1" x14ac:dyDescent="0.25">
      <c r="A2" s="4">
        <v>44470</v>
      </c>
      <c r="B2" s="5" t="s">
        <v>2</v>
      </c>
      <c r="C2" s="9">
        <v>2300</v>
      </c>
      <c r="D2" s="15" t="s">
        <v>38</v>
      </c>
    </row>
    <row r="3" spans="1:17" x14ac:dyDescent="0.25">
      <c r="A3" s="6">
        <v>44470</v>
      </c>
      <c r="B3" s="7" t="s">
        <v>3</v>
      </c>
      <c r="C3" s="9">
        <v>767</v>
      </c>
      <c r="D3" s="15" t="s">
        <v>39</v>
      </c>
    </row>
    <row r="4" spans="1:17" x14ac:dyDescent="0.25">
      <c r="A4" s="6">
        <v>44470</v>
      </c>
      <c r="B4" s="7" t="s">
        <v>4</v>
      </c>
      <c r="C4" s="10">
        <v>2500</v>
      </c>
      <c r="D4" s="15" t="s">
        <v>38</v>
      </c>
    </row>
    <row r="5" spans="1:17" x14ac:dyDescent="0.25">
      <c r="A5" s="6">
        <v>44473</v>
      </c>
      <c r="B5" s="7" t="s">
        <v>5</v>
      </c>
      <c r="C5" s="9">
        <v>710</v>
      </c>
      <c r="D5" s="15" t="s">
        <v>38</v>
      </c>
    </row>
    <row r="6" spans="1:17" x14ac:dyDescent="0.25">
      <c r="A6" s="4">
        <v>44473</v>
      </c>
      <c r="B6" s="5" t="s">
        <v>6</v>
      </c>
      <c r="C6" s="9">
        <v>760</v>
      </c>
      <c r="D6" s="15" t="s">
        <v>38</v>
      </c>
    </row>
    <row r="7" spans="1:17" x14ac:dyDescent="0.25">
      <c r="A7" s="6">
        <v>44476</v>
      </c>
      <c r="B7" s="7" t="s">
        <v>10</v>
      </c>
      <c r="C7" s="10">
        <v>1900</v>
      </c>
      <c r="D7" s="15" t="s">
        <v>39</v>
      </c>
    </row>
    <row r="8" spans="1:17" x14ac:dyDescent="0.25">
      <c r="A8" s="4">
        <v>44477</v>
      </c>
      <c r="B8" s="5" t="s">
        <v>7</v>
      </c>
      <c r="C8" s="9">
        <v>450</v>
      </c>
      <c r="D8" s="15" t="s">
        <v>39</v>
      </c>
    </row>
    <row r="9" spans="1:17" x14ac:dyDescent="0.25">
      <c r="A9" s="6">
        <v>44484</v>
      </c>
      <c r="B9" s="7" t="s">
        <v>8</v>
      </c>
      <c r="C9" s="9">
        <v>620</v>
      </c>
      <c r="D9" s="15" t="s">
        <v>39</v>
      </c>
    </row>
    <row r="10" spans="1:17" x14ac:dyDescent="0.25">
      <c r="A10" s="6">
        <v>44485</v>
      </c>
      <c r="B10" s="7" t="s">
        <v>11</v>
      </c>
      <c r="C10" s="9">
        <v>470</v>
      </c>
      <c r="D10" s="15" t="s">
        <v>39</v>
      </c>
    </row>
    <row r="11" spans="1:17" x14ac:dyDescent="0.25">
      <c r="A11" s="6">
        <v>44487</v>
      </c>
      <c r="B11" s="7" t="s">
        <v>3</v>
      </c>
      <c r="C11" s="9">
        <v>970</v>
      </c>
      <c r="D11" s="15" t="s">
        <v>39</v>
      </c>
    </row>
    <row r="12" spans="1:17" x14ac:dyDescent="0.25">
      <c r="A12" s="6">
        <v>44487</v>
      </c>
      <c r="B12" s="5" t="s">
        <v>2</v>
      </c>
      <c r="C12" s="10">
        <v>1075</v>
      </c>
      <c r="D12" s="15" t="s">
        <v>38</v>
      </c>
    </row>
    <row r="13" spans="1:17" x14ac:dyDescent="0.25">
      <c r="A13" s="6">
        <v>44488</v>
      </c>
      <c r="B13" s="7" t="s">
        <v>7</v>
      </c>
      <c r="C13" s="9">
        <v>489</v>
      </c>
      <c r="D13" s="15" t="s">
        <v>39</v>
      </c>
    </row>
    <row r="14" spans="1:17" x14ac:dyDescent="0.25">
      <c r="A14" s="6">
        <v>44491</v>
      </c>
      <c r="B14" s="7" t="s">
        <v>4</v>
      </c>
      <c r="C14" s="10">
        <v>1574.1</v>
      </c>
      <c r="D14" s="15" t="s">
        <v>38</v>
      </c>
    </row>
    <row r="15" spans="1:17" x14ac:dyDescent="0.25">
      <c r="A15" s="6">
        <v>44491</v>
      </c>
      <c r="B15" s="7" t="s">
        <v>6</v>
      </c>
      <c r="C15" s="9">
        <v>550</v>
      </c>
      <c r="D15" s="15" t="s">
        <v>38</v>
      </c>
    </row>
    <row r="16" spans="1:17" x14ac:dyDescent="0.25">
      <c r="A16" s="6">
        <v>44494</v>
      </c>
      <c r="B16" s="7" t="s">
        <v>9</v>
      </c>
      <c r="C16" s="9">
        <v>423</v>
      </c>
      <c r="D16" s="15" t="s">
        <v>39</v>
      </c>
    </row>
    <row r="17" spans="1:4" x14ac:dyDescent="0.25">
      <c r="A17" s="6">
        <v>44496</v>
      </c>
      <c r="B17" s="7" t="s">
        <v>9</v>
      </c>
      <c r="C17" s="9">
        <v>358.22</v>
      </c>
      <c r="D17" s="15" t="s">
        <v>39</v>
      </c>
    </row>
    <row r="18" spans="1:4" x14ac:dyDescent="0.25">
      <c r="A18" s="6">
        <v>44496</v>
      </c>
      <c r="B18" s="7" t="s">
        <v>8</v>
      </c>
      <c r="C18" s="9">
        <v>520</v>
      </c>
      <c r="D18" s="15" t="s">
        <v>39</v>
      </c>
    </row>
    <row r="19" spans="1:4" x14ac:dyDescent="0.25">
      <c r="A19" s="4">
        <v>44497</v>
      </c>
      <c r="B19" s="5" t="s">
        <v>5</v>
      </c>
      <c r="C19" s="9">
        <v>300</v>
      </c>
      <c r="D19" s="15" t="s">
        <v>38</v>
      </c>
    </row>
    <row r="20" spans="1:4" x14ac:dyDescent="0.25">
      <c r="A20" s="4">
        <v>44498</v>
      </c>
      <c r="B20" s="5" t="s">
        <v>9</v>
      </c>
      <c r="C20" s="9">
        <v>407.05</v>
      </c>
      <c r="D20" s="15" t="s">
        <v>39</v>
      </c>
    </row>
    <row r="21" spans="1:4" x14ac:dyDescent="0.25">
      <c r="A21" s="4">
        <v>44499</v>
      </c>
      <c r="B21" s="5" t="s">
        <v>4</v>
      </c>
      <c r="C21" s="9">
        <v>300</v>
      </c>
      <c r="D21" s="15" t="s">
        <v>38</v>
      </c>
    </row>
    <row r="22" spans="1:4" x14ac:dyDescent="0.25">
      <c r="A22" s="6">
        <v>44501</v>
      </c>
      <c r="B22" s="7" t="s">
        <v>3</v>
      </c>
      <c r="C22" s="10">
        <v>2327</v>
      </c>
      <c r="D22" s="15" t="s">
        <v>39</v>
      </c>
    </row>
    <row r="23" spans="1:4" x14ac:dyDescent="0.25">
      <c r="A23" s="6">
        <v>44502</v>
      </c>
      <c r="B23" s="7" t="s">
        <v>10</v>
      </c>
      <c r="C23" s="9">
        <v>1150</v>
      </c>
      <c r="D23" s="15" t="s">
        <v>39</v>
      </c>
    </row>
    <row r="24" spans="1:4" x14ac:dyDescent="0.25">
      <c r="A24" s="6">
        <v>44504</v>
      </c>
      <c r="B24" s="7" t="s">
        <v>10</v>
      </c>
      <c r="C24" s="10">
        <v>1138</v>
      </c>
      <c r="D24" s="15" t="s">
        <v>39</v>
      </c>
    </row>
    <row r="25" spans="1:4" x14ac:dyDescent="0.25">
      <c r="A25" s="4">
        <v>44505</v>
      </c>
      <c r="B25" s="5" t="s">
        <v>13</v>
      </c>
      <c r="C25" s="9">
        <v>500</v>
      </c>
      <c r="D25" s="15" t="s">
        <v>39</v>
      </c>
    </row>
    <row r="26" spans="1:4" x14ac:dyDescent="0.25">
      <c r="A26" s="4">
        <v>44508</v>
      </c>
      <c r="B26" s="5" t="s">
        <v>6</v>
      </c>
      <c r="C26" s="9">
        <v>702</v>
      </c>
      <c r="D26" s="15" t="s">
        <v>38</v>
      </c>
    </row>
    <row r="27" spans="1:4" x14ac:dyDescent="0.25">
      <c r="A27" s="6">
        <v>44509</v>
      </c>
      <c r="B27" s="7" t="s">
        <v>4</v>
      </c>
      <c r="C27" s="10">
        <v>1600</v>
      </c>
      <c r="D27" s="15" t="s">
        <v>38</v>
      </c>
    </row>
    <row r="28" spans="1:4" x14ac:dyDescent="0.25">
      <c r="A28" s="6">
        <v>44512</v>
      </c>
      <c r="B28" s="7" t="s">
        <v>5</v>
      </c>
      <c r="C28" s="9">
        <v>600</v>
      </c>
      <c r="D28" s="15" t="s">
        <v>38</v>
      </c>
    </row>
    <row r="29" spans="1:4" ht="19.350000000000001" customHeight="1" x14ac:dyDescent="0.25">
      <c r="A29" s="4">
        <v>44515</v>
      </c>
      <c r="B29" s="5" t="s">
        <v>13</v>
      </c>
      <c r="C29" s="9">
        <v>900</v>
      </c>
      <c r="D29" s="15" t="s">
        <v>39</v>
      </c>
    </row>
    <row r="30" spans="1:4" x14ac:dyDescent="0.25">
      <c r="A30" s="6">
        <v>44515</v>
      </c>
      <c r="B30" s="5" t="s">
        <v>6</v>
      </c>
      <c r="C30" s="9">
        <v>150</v>
      </c>
      <c r="D30" s="15" t="s">
        <v>38</v>
      </c>
    </row>
    <row r="31" spans="1:4" x14ac:dyDescent="0.25">
      <c r="A31" s="4">
        <v>44515</v>
      </c>
      <c r="B31" s="5" t="s">
        <v>2</v>
      </c>
      <c r="C31" s="9">
        <v>2100</v>
      </c>
      <c r="D31" s="15" t="s">
        <v>38</v>
      </c>
    </row>
    <row r="32" spans="1:4" x14ac:dyDescent="0.25">
      <c r="A32" s="4">
        <v>44517</v>
      </c>
      <c r="B32" s="5" t="s">
        <v>11</v>
      </c>
      <c r="C32" s="9">
        <v>470.63</v>
      </c>
      <c r="D32" s="15" t="s">
        <v>38</v>
      </c>
    </row>
    <row r="33" spans="1:4" x14ac:dyDescent="0.25">
      <c r="A33" s="4">
        <v>44517</v>
      </c>
      <c r="B33" s="5" t="s">
        <v>9</v>
      </c>
      <c r="C33" s="9">
        <v>322.64</v>
      </c>
      <c r="D33" s="15" t="s">
        <v>39</v>
      </c>
    </row>
    <row r="34" spans="1:4" x14ac:dyDescent="0.25">
      <c r="A34" s="4">
        <v>44518</v>
      </c>
      <c r="B34" s="7" t="s">
        <v>8</v>
      </c>
      <c r="C34" s="9">
        <v>428</v>
      </c>
      <c r="D34" s="15" t="s">
        <v>39</v>
      </c>
    </row>
    <row r="35" spans="1:4" x14ac:dyDescent="0.25">
      <c r="A35" s="4">
        <v>44519</v>
      </c>
      <c r="B35" s="5" t="s">
        <v>5</v>
      </c>
      <c r="C35" s="9">
        <v>447</v>
      </c>
      <c r="D35" s="15" t="s">
        <v>38</v>
      </c>
    </row>
    <row r="36" spans="1:4" x14ac:dyDescent="0.25">
      <c r="A36" s="4">
        <v>44522</v>
      </c>
      <c r="B36" s="5" t="s">
        <v>4</v>
      </c>
      <c r="C36" s="10">
        <v>1720</v>
      </c>
      <c r="D36" s="15" t="s">
        <v>38</v>
      </c>
    </row>
    <row r="37" spans="1:4" x14ac:dyDescent="0.25">
      <c r="A37" s="6">
        <v>44524</v>
      </c>
      <c r="B37" s="7" t="s">
        <v>6</v>
      </c>
      <c r="C37" s="9">
        <v>540</v>
      </c>
      <c r="D37" s="15" t="s">
        <v>38</v>
      </c>
    </row>
    <row r="38" spans="1:4" x14ac:dyDescent="0.25">
      <c r="A38" s="4">
        <v>44525</v>
      </c>
      <c r="B38" s="5" t="s">
        <v>7</v>
      </c>
      <c r="C38" s="9">
        <v>314</v>
      </c>
      <c r="D38" s="15" t="s">
        <v>39</v>
      </c>
    </row>
    <row r="39" spans="1:4" ht="18" customHeight="1" x14ac:dyDescent="0.25">
      <c r="A39" s="4">
        <v>44526</v>
      </c>
      <c r="B39" s="5" t="s">
        <v>8</v>
      </c>
      <c r="C39" s="9">
        <v>518</v>
      </c>
      <c r="D39" s="15" t="s">
        <v>39</v>
      </c>
    </row>
    <row r="40" spans="1:4" ht="15.6" customHeight="1" x14ac:dyDescent="0.25">
      <c r="A40" s="4">
        <v>44526</v>
      </c>
      <c r="B40" s="7" t="s">
        <v>3</v>
      </c>
      <c r="C40" s="10">
        <v>2000</v>
      </c>
      <c r="D40" s="15" t="s">
        <v>39</v>
      </c>
    </row>
    <row r="41" spans="1:4" x14ac:dyDescent="0.25">
      <c r="A41" s="6">
        <v>44529</v>
      </c>
      <c r="B41" s="7" t="s">
        <v>7</v>
      </c>
      <c r="C41" s="9">
        <v>337</v>
      </c>
      <c r="D41" s="15" t="s">
        <v>39</v>
      </c>
    </row>
    <row r="42" spans="1:4" x14ac:dyDescent="0.25">
      <c r="A42" s="4">
        <v>44530</v>
      </c>
      <c r="B42" s="5" t="s">
        <v>8</v>
      </c>
      <c r="C42" s="9">
        <v>500</v>
      </c>
      <c r="D42" s="15" t="s">
        <v>39</v>
      </c>
    </row>
    <row r="43" spans="1:4" x14ac:dyDescent="0.25">
      <c r="A43" s="4">
        <v>44531</v>
      </c>
      <c r="B43" s="5" t="s">
        <v>4</v>
      </c>
      <c r="C43" s="10">
        <v>2500</v>
      </c>
      <c r="D43" s="15" t="s">
        <v>38</v>
      </c>
    </row>
    <row r="44" spans="1:4" x14ac:dyDescent="0.25">
      <c r="A44" s="6">
        <v>44534</v>
      </c>
      <c r="B44" s="7" t="s">
        <v>5</v>
      </c>
      <c r="C44" s="9">
        <v>710</v>
      </c>
      <c r="D44" s="15" t="s">
        <v>38</v>
      </c>
    </row>
    <row r="45" spans="1:4" x14ac:dyDescent="0.25">
      <c r="A45" s="4">
        <v>44537</v>
      </c>
      <c r="B45" s="5" t="s">
        <v>2</v>
      </c>
      <c r="C45" s="9">
        <v>2300</v>
      </c>
      <c r="D45" s="15" t="s">
        <v>38</v>
      </c>
    </row>
    <row r="46" spans="1:4" x14ac:dyDescent="0.25">
      <c r="A46" s="4">
        <v>44539</v>
      </c>
      <c r="B46" s="5" t="s">
        <v>12</v>
      </c>
      <c r="C46" s="9">
        <v>12000</v>
      </c>
      <c r="D46" s="15" t="s">
        <v>39</v>
      </c>
    </row>
    <row r="47" spans="1:4" x14ac:dyDescent="0.25">
      <c r="A47" s="4">
        <v>44545</v>
      </c>
      <c r="B47" s="7" t="s">
        <v>10</v>
      </c>
      <c r="C47" s="9">
        <v>1500</v>
      </c>
      <c r="D47" s="15" t="s">
        <v>39</v>
      </c>
    </row>
    <row r="48" spans="1:4" x14ac:dyDescent="0.25">
      <c r="A48" s="4">
        <v>44547</v>
      </c>
      <c r="B48" s="5" t="s">
        <v>11</v>
      </c>
      <c r="C48" s="9">
        <v>470.63</v>
      </c>
      <c r="D48" s="15" t="s">
        <v>38</v>
      </c>
    </row>
    <row r="49" spans="1:4" x14ac:dyDescent="0.25">
      <c r="A49" s="4">
        <v>44550</v>
      </c>
      <c r="B49" s="5" t="s">
        <v>7</v>
      </c>
      <c r="C49" s="9">
        <v>267</v>
      </c>
      <c r="D49" s="15" t="s">
        <v>39</v>
      </c>
    </row>
    <row r="50" spans="1:4" x14ac:dyDescent="0.25">
      <c r="A50" s="4">
        <v>44553</v>
      </c>
      <c r="B50" s="5" t="s">
        <v>6</v>
      </c>
      <c r="C50" s="9">
        <v>640</v>
      </c>
      <c r="D50" s="15" t="s">
        <v>38</v>
      </c>
    </row>
    <row r="51" spans="1:4" x14ac:dyDescent="0.25">
      <c r="A51" s="4">
        <v>44553</v>
      </c>
      <c r="B51" s="5" t="s">
        <v>5</v>
      </c>
      <c r="C51" s="9">
        <v>450</v>
      </c>
      <c r="D51" s="15" t="s">
        <v>38</v>
      </c>
    </row>
    <row r="52" spans="1:4" ht="31.5" x14ac:dyDescent="0.25">
      <c r="A52" s="21"/>
      <c r="B52" s="15"/>
      <c r="C52" s="22">
        <f>SUM(C2:C51)</f>
        <v>57045.27</v>
      </c>
      <c r="D52" s="15"/>
    </row>
    <row r="53" spans="1:4" ht="15.75" x14ac:dyDescent="0.25">
      <c r="A53" s="1"/>
    </row>
  </sheetData>
  <dataValidations count="2">
    <dataValidation type="list" allowBlank="1" showInputMessage="1" showErrorMessage="1" sqref="D4:D51">
      <formula1>"Essentials,Non-Essentials"</formula1>
    </dataValidation>
    <dataValidation type="list" showInputMessage="1" showErrorMessage="1" sqref="D3 D2">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opLeftCell="D1" workbookViewId="0">
      <selection activeCell="F1" sqref="F1:U1"/>
    </sheetView>
  </sheetViews>
  <sheetFormatPr defaultRowHeight="15" x14ac:dyDescent="0.25"/>
  <cols>
    <col min="1" max="1" width="17.140625" customWidth="1"/>
    <col min="2" max="2" width="24.5703125" customWidth="1"/>
    <col min="3" max="3" width="14.42578125" style="11" customWidth="1"/>
    <col min="4" max="4" width="13.140625" bestFit="1" customWidth="1"/>
    <col min="5" max="5" width="12.5703125" bestFit="1" customWidth="1"/>
  </cols>
  <sheetData>
    <row r="1" spans="1:21" ht="13.7" customHeight="1" x14ac:dyDescent="0.25">
      <c r="A1" s="3" t="s">
        <v>0</v>
      </c>
      <c r="B1" s="3" t="s">
        <v>14</v>
      </c>
      <c r="C1" s="8" t="s">
        <v>1</v>
      </c>
      <c r="D1" s="18" t="s">
        <v>37</v>
      </c>
      <c r="E1" s="18" t="s">
        <v>40</v>
      </c>
      <c r="F1" s="31" t="s">
        <v>55</v>
      </c>
      <c r="G1" s="32" t="s">
        <v>21</v>
      </c>
      <c r="H1" s="31"/>
      <c r="I1" s="31"/>
      <c r="J1" s="31"/>
      <c r="K1" s="31"/>
      <c r="L1" s="31"/>
      <c r="M1" s="31"/>
      <c r="N1" s="31"/>
      <c r="O1" s="31"/>
      <c r="P1" s="31"/>
      <c r="Q1" s="31"/>
      <c r="R1" s="31"/>
      <c r="S1" s="31"/>
      <c r="T1" s="31"/>
      <c r="U1" s="31"/>
    </row>
    <row r="2" spans="1:21" ht="18" customHeight="1" x14ac:dyDescent="0.25">
      <c r="A2" s="4">
        <v>44470</v>
      </c>
      <c r="B2" s="5" t="s">
        <v>2</v>
      </c>
      <c r="C2" s="9">
        <v>2300</v>
      </c>
      <c r="D2" s="15" t="s">
        <v>38</v>
      </c>
      <c r="E2" s="19" t="str">
        <f>IF(C2&gt;2000,"Over Budget","Within Budget")</f>
        <v>Over Budget</v>
      </c>
    </row>
    <row r="3" spans="1:21" ht="30" x14ac:dyDescent="0.25">
      <c r="A3" s="6">
        <v>44470</v>
      </c>
      <c r="B3" s="7" t="s">
        <v>3</v>
      </c>
      <c r="C3" s="9">
        <v>767</v>
      </c>
      <c r="D3" s="15" t="s">
        <v>39</v>
      </c>
      <c r="E3" s="19" t="str">
        <f t="shared" ref="E3:E51" si="0">IF(C3&gt;2000,"Over Budget","Within Budget")</f>
        <v>Within Budget</v>
      </c>
    </row>
    <row r="4" spans="1:21" x14ac:dyDescent="0.25">
      <c r="A4" s="6">
        <v>44470</v>
      </c>
      <c r="B4" s="7" t="s">
        <v>4</v>
      </c>
      <c r="C4" s="10">
        <v>2500</v>
      </c>
      <c r="D4" s="15" t="s">
        <v>38</v>
      </c>
      <c r="E4" s="19" t="str">
        <f t="shared" si="0"/>
        <v>Over Budget</v>
      </c>
    </row>
    <row r="5" spans="1:21" ht="30" x14ac:dyDescent="0.25">
      <c r="A5" s="6">
        <v>44473</v>
      </c>
      <c r="B5" s="7" t="s">
        <v>5</v>
      </c>
      <c r="C5" s="9">
        <v>710</v>
      </c>
      <c r="D5" s="15" t="s">
        <v>38</v>
      </c>
      <c r="E5" s="19" t="str">
        <f t="shared" si="0"/>
        <v>Within Budget</v>
      </c>
    </row>
    <row r="6" spans="1:21" ht="30" x14ac:dyDescent="0.25">
      <c r="A6" s="4">
        <v>44473</v>
      </c>
      <c r="B6" s="5" t="s">
        <v>6</v>
      </c>
      <c r="C6" s="9">
        <v>760</v>
      </c>
      <c r="D6" s="15" t="s">
        <v>38</v>
      </c>
      <c r="E6" s="19" t="str">
        <f t="shared" si="0"/>
        <v>Within Budget</v>
      </c>
    </row>
    <row r="7" spans="1:21" ht="30" x14ac:dyDescent="0.25">
      <c r="A7" s="6">
        <v>44476</v>
      </c>
      <c r="B7" s="7" t="s">
        <v>10</v>
      </c>
      <c r="C7" s="10">
        <v>1900</v>
      </c>
      <c r="D7" s="15" t="s">
        <v>39</v>
      </c>
      <c r="E7" s="19" t="str">
        <f t="shared" si="0"/>
        <v>Within Budget</v>
      </c>
    </row>
    <row r="8" spans="1:21" ht="30" x14ac:dyDescent="0.25">
      <c r="A8" s="4">
        <v>44477</v>
      </c>
      <c r="B8" s="5" t="s">
        <v>7</v>
      </c>
      <c r="C8" s="9">
        <v>450</v>
      </c>
      <c r="D8" s="15" t="s">
        <v>39</v>
      </c>
      <c r="E8" s="19" t="str">
        <f t="shared" si="0"/>
        <v>Within Budget</v>
      </c>
    </row>
    <row r="9" spans="1:21" ht="30" x14ac:dyDescent="0.25">
      <c r="A9" s="6">
        <v>44484</v>
      </c>
      <c r="B9" s="7" t="s">
        <v>8</v>
      </c>
      <c r="C9" s="9">
        <v>620</v>
      </c>
      <c r="D9" s="15" t="s">
        <v>39</v>
      </c>
      <c r="E9" s="19" t="str">
        <f t="shared" si="0"/>
        <v>Within Budget</v>
      </c>
    </row>
    <row r="10" spans="1:21" ht="30" x14ac:dyDescent="0.25">
      <c r="A10" s="6">
        <v>44485</v>
      </c>
      <c r="B10" s="7" t="s">
        <v>11</v>
      </c>
      <c r="C10" s="9">
        <v>470</v>
      </c>
      <c r="D10" s="15" t="s">
        <v>39</v>
      </c>
      <c r="E10" s="19" t="str">
        <f t="shared" si="0"/>
        <v>Within Budget</v>
      </c>
    </row>
    <row r="11" spans="1:21" ht="30" x14ac:dyDescent="0.25">
      <c r="A11" s="6">
        <v>44487</v>
      </c>
      <c r="B11" s="7" t="s">
        <v>3</v>
      </c>
      <c r="C11" s="9">
        <v>970</v>
      </c>
      <c r="D11" s="15" t="s">
        <v>39</v>
      </c>
      <c r="E11" s="19" t="str">
        <f t="shared" si="0"/>
        <v>Within Budget</v>
      </c>
    </row>
    <row r="12" spans="1:21" ht="30" x14ac:dyDescent="0.25">
      <c r="A12" s="6">
        <v>44487</v>
      </c>
      <c r="B12" s="5" t="s">
        <v>2</v>
      </c>
      <c r="C12" s="10">
        <v>1075</v>
      </c>
      <c r="D12" s="15" t="s">
        <v>38</v>
      </c>
      <c r="E12" s="19" t="str">
        <f t="shared" si="0"/>
        <v>Within Budget</v>
      </c>
    </row>
    <row r="13" spans="1:21" ht="30" x14ac:dyDescent="0.25">
      <c r="A13" s="6">
        <v>44488</v>
      </c>
      <c r="B13" s="7" t="s">
        <v>7</v>
      </c>
      <c r="C13" s="9">
        <v>489</v>
      </c>
      <c r="D13" s="15" t="s">
        <v>39</v>
      </c>
      <c r="E13" s="19" t="str">
        <f t="shared" si="0"/>
        <v>Within Budget</v>
      </c>
    </row>
    <row r="14" spans="1:21" ht="30" x14ac:dyDescent="0.25">
      <c r="A14" s="6">
        <v>44491</v>
      </c>
      <c r="B14" s="7" t="s">
        <v>4</v>
      </c>
      <c r="C14" s="10">
        <v>1574.1</v>
      </c>
      <c r="D14" s="15" t="s">
        <v>38</v>
      </c>
      <c r="E14" s="19" t="str">
        <f t="shared" si="0"/>
        <v>Within Budget</v>
      </c>
    </row>
    <row r="15" spans="1:21" ht="30" x14ac:dyDescent="0.25">
      <c r="A15" s="6">
        <v>44491</v>
      </c>
      <c r="B15" s="7" t="s">
        <v>6</v>
      </c>
      <c r="C15" s="9">
        <v>550</v>
      </c>
      <c r="D15" s="15" t="s">
        <v>38</v>
      </c>
      <c r="E15" s="19" t="str">
        <f t="shared" si="0"/>
        <v>Within Budget</v>
      </c>
    </row>
    <row r="16" spans="1:21" ht="30" x14ac:dyDescent="0.25">
      <c r="A16" s="6">
        <v>44494</v>
      </c>
      <c r="B16" s="7" t="s">
        <v>9</v>
      </c>
      <c r="C16" s="9">
        <v>423</v>
      </c>
      <c r="D16" s="15" t="s">
        <v>39</v>
      </c>
      <c r="E16" s="19" t="str">
        <f t="shared" si="0"/>
        <v>Within Budget</v>
      </c>
    </row>
    <row r="17" spans="1:5" ht="30" x14ac:dyDescent="0.25">
      <c r="A17" s="6">
        <v>44496</v>
      </c>
      <c r="B17" s="7" t="s">
        <v>9</v>
      </c>
      <c r="C17" s="9">
        <v>358.22</v>
      </c>
      <c r="D17" s="15" t="s">
        <v>39</v>
      </c>
      <c r="E17" s="19" t="str">
        <f t="shared" si="0"/>
        <v>Within Budget</v>
      </c>
    </row>
    <row r="18" spans="1:5" ht="30" x14ac:dyDescent="0.25">
      <c r="A18" s="6">
        <v>44496</v>
      </c>
      <c r="B18" s="7" t="s">
        <v>8</v>
      </c>
      <c r="C18" s="9">
        <v>520</v>
      </c>
      <c r="D18" s="15" t="s">
        <v>39</v>
      </c>
      <c r="E18" s="19" t="str">
        <f t="shared" si="0"/>
        <v>Within Budget</v>
      </c>
    </row>
    <row r="19" spans="1:5" ht="30" x14ac:dyDescent="0.25">
      <c r="A19" s="4">
        <v>44497</v>
      </c>
      <c r="B19" s="5" t="s">
        <v>5</v>
      </c>
      <c r="C19" s="9">
        <v>300</v>
      </c>
      <c r="D19" s="15" t="s">
        <v>38</v>
      </c>
      <c r="E19" s="19" t="str">
        <f t="shared" si="0"/>
        <v>Within Budget</v>
      </c>
    </row>
    <row r="20" spans="1:5" ht="30" x14ac:dyDescent="0.25">
      <c r="A20" s="4">
        <v>44498</v>
      </c>
      <c r="B20" s="5" t="s">
        <v>9</v>
      </c>
      <c r="C20" s="9">
        <v>407.05</v>
      </c>
      <c r="D20" s="15" t="s">
        <v>39</v>
      </c>
      <c r="E20" s="19" t="str">
        <f t="shared" si="0"/>
        <v>Within Budget</v>
      </c>
    </row>
    <row r="21" spans="1:5" ht="30" x14ac:dyDescent="0.25">
      <c r="A21" s="4">
        <v>44499</v>
      </c>
      <c r="B21" s="5" t="s">
        <v>4</v>
      </c>
      <c r="C21" s="9">
        <v>300</v>
      </c>
      <c r="D21" s="15" t="s">
        <v>38</v>
      </c>
      <c r="E21" s="19" t="str">
        <f t="shared" si="0"/>
        <v>Within Budget</v>
      </c>
    </row>
    <row r="22" spans="1:5" x14ac:dyDescent="0.25">
      <c r="A22" s="6">
        <v>44501</v>
      </c>
      <c r="B22" s="7" t="s">
        <v>3</v>
      </c>
      <c r="C22" s="10">
        <v>2327</v>
      </c>
      <c r="D22" s="15" t="s">
        <v>39</v>
      </c>
      <c r="E22" s="19" t="str">
        <f t="shared" si="0"/>
        <v>Over Budget</v>
      </c>
    </row>
    <row r="23" spans="1:5" ht="30" x14ac:dyDescent="0.25">
      <c r="A23" s="6">
        <v>44502</v>
      </c>
      <c r="B23" s="7" t="s">
        <v>10</v>
      </c>
      <c r="C23" s="9">
        <v>1150</v>
      </c>
      <c r="D23" s="15" t="s">
        <v>39</v>
      </c>
      <c r="E23" s="19" t="str">
        <f t="shared" si="0"/>
        <v>Within Budget</v>
      </c>
    </row>
    <row r="24" spans="1:5" ht="30" x14ac:dyDescent="0.25">
      <c r="A24" s="6">
        <v>44504</v>
      </c>
      <c r="B24" s="7" t="s">
        <v>10</v>
      </c>
      <c r="C24" s="10">
        <v>1138</v>
      </c>
      <c r="D24" s="15" t="s">
        <v>39</v>
      </c>
      <c r="E24" s="19" t="str">
        <f t="shared" si="0"/>
        <v>Within Budget</v>
      </c>
    </row>
    <row r="25" spans="1:5" ht="30" x14ac:dyDescent="0.25">
      <c r="A25" s="4">
        <v>44505</v>
      </c>
      <c r="B25" s="5" t="s">
        <v>13</v>
      </c>
      <c r="C25" s="9">
        <v>500</v>
      </c>
      <c r="D25" s="15" t="s">
        <v>39</v>
      </c>
      <c r="E25" s="19" t="str">
        <f t="shared" si="0"/>
        <v>Within Budget</v>
      </c>
    </row>
    <row r="26" spans="1:5" ht="30" x14ac:dyDescent="0.25">
      <c r="A26" s="4">
        <v>44508</v>
      </c>
      <c r="B26" s="5" t="s">
        <v>6</v>
      </c>
      <c r="C26" s="9">
        <v>702</v>
      </c>
      <c r="D26" s="15" t="s">
        <v>38</v>
      </c>
      <c r="E26" s="19" t="str">
        <f t="shared" si="0"/>
        <v>Within Budget</v>
      </c>
    </row>
    <row r="27" spans="1:5" ht="30" x14ac:dyDescent="0.25">
      <c r="A27" s="6">
        <v>44509</v>
      </c>
      <c r="B27" s="7" t="s">
        <v>4</v>
      </c>
      <c r="C27" s="10">
        <v>1600</v>
      </c>
      <c r="D27" s="15" t="s">
        <v>38</v>
      </c>
      <c r="E27" s="19" t="str">
        <f t="shared" si="0"/>
        <v>Within Budget</v>
      </c>
    </row>
    <row r="28" spans="1:5" ht="30" x14ac:dyDescent="0.25">
      <c r="A28" s="6">
        <v>44512</v>
      </c>
      <c r="B28" s="7" t="s">
        <v>5</v>
      </c>
      <c r="C28" s="9">
        <v>600</v>
      </c>
      <c r="D28" s="15" t="s">
        <v>38</v>
      </c>
      <c r="E28" s="19" t="str">
        <f t="shared" si="0"/>
        <v>Within Budget</v>
      </c>
    </row>
    <row r="29" spans="1:5" ht="19.350000000000001" customHeight="1" x14ac:dyDescent="0.25">
      <c r="A29" s="4">
        <v>44515</v>
      </c>
      <c r="B29" s="5" t="s">
        <v>13</v>
      </c>
      <c r="C29" s="9">
        <v>900</v>
      </c>
      <c r="D29" s="15" t="s">
        <v>39</v>
      </c>
      <c r="E29" s="19" t="str">
        <f t="shared" si="0"/>
        <v>Within Budget</v>
      </c>
    </row>
    <row r="30" spans="1:5" ht="30" x14ac:dyDescent="0.25">
      <c r="A30" s="6">
        <v>44515</v>
      </c>
      <c r="B30" s="5" t="s">
        <v>6</v>
      </c>
      <c r="C30" s="9">
        <v>150</v>
      </c>
      <c r="D30" s="15" t="s">
        <v>38</v>
      </c>
      <c r="E30" s="19" t="str">
        <f t="shared" si="0"/>
        <v>Within Budget</v>
      </c>
    </row>
    <row r="31" spans="1:5" x14ac:dyDescent="0.25">
      <c r="A31" s="4">
        <v>44515</v>
      </c>
      <c r="B31" s="5" t="s">
        <v>2</v>
      </c>
      <c r="C31" s="9">
        <v>2100</v>
      </c>
      <c r="D31" s="15" t="s">
        <v>38</v>
      </c>
      <c r="E31" s="19" t="str">
        <f t="shared" si="0"/>
        <v>Over Budget</v>
      </c>
    </row>
    <row r="32" spans="1:5" ht="30" x14ac:dyDescent="0.25">
      <c r="A32" s="4">
        <v>44517</v>
      </c>
      <c r="B32" s="5" t="s">
        <v>11</v>
      </c>
      <c r="C32" s="9">
        <v>470.63</v>
      </c>
      <c r="D32" s="15" t="s">
        <v>38</v>
      </c>
      <c r="E32" s="19" t="str">
        <f t="shared" si="0"/>
        <v>Within Budget</v>
      </c>
    </row>
    <row r="33" spans="1:5" ht="30" x14ac:dyDescent="0.25">
      <c r="A33" s="4">
        <v>44517</v>
      </c>
      <c r="B33" s="5" t="s">
        <v>9</v>
      </c>
      <c r="C33" s="9">
        <v>322.64</v>
      </c>
      <c r="D33" s="15" t="s">
        <v>39</v>
      </c>
      <c r="E33" s="19" t="str">
        <f t="shared" si="0"/>
        <v>Within Budget</v>
      </c>
    </row>
    <row r="34" spans="1:5" ht="30" x14ac:dyDescent="0.25">
      <c r="A34" s="4">
        <v>44518</v>
      </c>
      <c r="B34" s="7" t="s">
        <v>8</v>
      </c>
      <c r="C34" s="9">
        <v>428</v>
      </c>
      <c r="D34" s="15" t="s">
        <v>39</v>
      </c>
      <c r="E34" s="19" t="str">
        <f t="shared" si="0"/>
        <v>Within Budget</v>
      </c>
    </row>
    <row r="35" spans="1:5" ht="30" x14ac:dyDescent="0.25">
      <c r="A35" s="4">
        <v>44519</v>
      </c>
      <c r="B35" s="5" t="s">
        <v>5</v>
      </c>
      <c r="C35" s="9">
        <v>447</v>
      </c>
      <c r="D35" s="15" t="s">
        <v>38</v>
      </c>
      <c r="E35" s="19" t="str">
        <f t="shared" si="0"/>
        <v>Within Budget</v>
      </c>
    </row>
    <row r="36" spans="1:5" ht="30" x14ac:dyDescent="0.25">
      <c r="A36" s="4">
        <v>44522</v>
      </c>
      <c r="B36" s="5" t="s">
        <v>4</v>
      </c>
      <c r="C36" s="10">
        <v>1720</v>
      </c>
      <c r="D36" s="15" t="s">
        <v>38</v>
      </c>
      <c r="E36" s="19" t="str">
        <f t="shared" si="0"/>
        <v>Within Budget</v>
      </c>
    </row>
    <row r="37" spans="1:5" ht="30" x14ac:dyDescent="0.25">
      <c r="A37" s="6">
        <v>44524</v>
      </c>
      <c r="B37" s="7" t="s">
        <v>6</v>
      </c>
      <c r="C37" s="9">
        <v>540</v>
      </c>
      <c r="D37" s="15" t="s">
        <v>38</v>
      </c>
      <c r="E37" s="19" t="str">
        <f t="shared" si="0"/>
        <v>Within Budget</v>
      </c>
    </row>
    <row r="38" spans="1:5" ht="30" x14ac:dyDescent="0.25">
      <c r="A38" s="4">
        <v>44525</v>
      </c>
      <c r="B38" s="5" t="s">
        <v>7</v>
      </c>
      <c r="C38" s="9">
        <v>314</v>
      </c>
      <c r="D38" s="15" t="s">
        <v>39</v>
      </c>
      <c r="E38" s="19" t="str">
        <f t="shared" si="0"/>
        <v>Within Budget</v>
      </c>
    </row>
    <row r="39" spans="1:5" ht="18" customHeight="1" x14ac:dyDescent="0.25">
      <c r="A39" s="4">
        <v>44526</v>
      </c>
      <c r="B39" s="5" t="s">
        <v>8</v>
      </c>
      <c r="C39" s="9">
        <v>518</v>
      </c>
      <c r="D39" s="15" t="s">
        <v>39</v>
      </c>
      <c r="E39" s="19" t="str">
        <f t="shared" si="0"/>
        <v>Within Budget</v>
      </c>
    </row>
    <row r="40" spans="1:5" ht="15.6" customHeight="1" x14ac:dyDescent="0.25">
      <c r="A40" s="4">
        <v>44526</v>
      </c>
      <c r="B40" s="7" t="s">
        <v>3</v>
      </c>
      <c r="C40" s="10">
        <v>2000</v>
      </c>
      <c r="D40" s="15" t="s">
        <v>39</v>
      </c>
      <c r="E40" s="19" t="str">
        <f t="shared" si="0"/>
        <v>Within Budget</v>
      </c>
    </row>
    <row r="41" spans="1:5" ht="30" x14ac:dyDescent="0.25">
      <c r="A41" s="6">
        <v>44529</v>
      </c>
      <c r="B41" s="7" t="s">
        <v>7</v>
      </c>
      <c r="C41" s="9">
        <v>337</v>
      </c>
      <c r="D41" s="15" t="s">
        <v>39</v>
      </c>
      <c r="E41" s="19" t="str">
        <f t="shared" si="0"/>
        <v>Within Budget</v>
      </c>
    </row>
    <row r="42" spans="1:5" ht="30" x14ac:dyDescent="0.25">
      <c r="A42" s="4">
        <v>44530</v>
      </c>
      <c r="B42" s="5" t="s">
        <v>8</v>
      </c>
      <c r="C42" s="9">
        <v>500</v>
      </c>
      <c r="D42" s="15" t="s">
        <v>39</v>
      </c>
      <c r="E42" s="19" t="str">
        <f t="shared" si="0"/>
        <v>Within Budget</v>
      </c>
    </row>
    <row r="43" spans="1:5" x14ac:dyDescent="0.25">
      <c r="A43" s="4">
        <v>44531</v>
      </c>
      <c r="B43" s="5" t="s">
        <v>4</v>
      </c>
      <c r="C43" s="10">
        <v>2500</v>
      </c>
      <c r="D43" s="15" t="s">
        <v>38</v>
      </c>
      <c r="E43" s="19" t="str">
        <f t="shared" si="0"/>
        <v>Over Budget</v>
      </c>
    </row>
    <row r="44" spans="1:5" ht="30" x14ac:dyDescent="0.25">
      <c r="A44" s="6">
        <v>44534</v>
      </c>
      <c r="B44" s="7" t="s">
        <v>5</v>
      </c>
      <c r="C44" s="9">
        <v>710</v>
      </c>
      <c r="D44" s="15" t="s">
        <v>38</v>
      </c>
      <c r="E44" s="19" t="str">
        <f t="shared" si="0"/>
        <v>Within Budget</v>
      </c>
    </row>
    <row r="45" spans="1:5" x14ac:dyDescent="0.25">
      <c r="A45" s="4">
        <v>44537</v>
      </c>
      <c r="B45" s="5" t="s">
        <v>2</v>
      </c>
      <c r="C45" s="9">
        <v>2300</v>
      </c>
      <c r="D45" s="15" t="s">
        <v>38</v>
      </c>
      <c r="E45" s="19" t="str">
        <f t="shared" si="0"/>
        <v>Over Budget</v>
      </c>
    </row>
    <row r="46" spans="1:5" x14ac:dyDescent="0.25">
      <c r="A46" s="4">
        <v>44539</v>
      </c>
      <c r="B46" s="5" t="s">
        <v>12</v>
      </c>
      <c r="C46" s="9">
        <v>12000</v>
      </c>
      <c r="D46" s="15" t="s">
        <v>39</v>
      </c>
      <c r="E46" s="19" t="str">
        <f t="shared" si="0"/>
        <v>Over Budget</v>
      </c>
    </row>
    <row r="47" spans="1:5" ht="30" x14ac:dyDescent="0.25">
      <c r="A47" s="4">
        <v>44545</v>
      </c>
      <c r="B47" s="7" t="s">
        <v>10</v>
      </c>
      <c r="C47" s="9">
        <v>1500</v>
      </c>
      <c r="D47" s="15" t="s">
        <v>39</v>
      </c>
      <c r="E47" s="19" t="str">
        <f t="shared" si="0"/>
        <v>Within Budget</v>
      </c>
    </row>
    <row r="48" spans="1:5" ht="30" x14ac:dyDescent="0.25">
      <c r="A48" s="4">
        <v>44547</v>
      </c>
      <c r="B48" s="5" t="s">
        <v>11</v>
      </c>
      <c r="C48" s="9">
        <v>470.63</v>
      </c>
      <c r="D48" s="15" t="s">
        <v>38</v>
      </c>
      <c r="E48" s="19" t="str">
        <f t="shared" si="0"/>
        <v>Within Budget</v>
      </c>
    </row>
    <row r="49" spans="1:5" ht="30" x14ac:dyDescent="0.25">
      <c r="A49" s="4">
        <v>44550</v>
      </c>
      <c r="B49" s="5" t="s">
        <v>7</v>
      </c>
      <c r="C49" s="9">
        <v>267</v>
      </c>
      <c r="D49" s="15" t="s">
        <v>39</v>
      </c>
      <c r="E49" s="19" t="str">
        <f t="shared" si="0"/>
        <v>Within Budget</v>
      </c>
    </row>
    <row r="50" spans="1:5" ht="30" x14ac:dyDescent="0.25">
      <c r="A50" s="4">
        <v>44553</v>
      </c>
      <c r="B50" s="5" t="s">
        <v>6</v>
      </c>
      <c r="C50" s="9">
        <v>640</v>
      </c>
      <c r="D50" s="15" t="s">
        <v>38</v>
      </c>
      <c r="E50" s="19" t="str">
        <f t="shared" si="0"/>
        <v>Within Budget</v>
      </c>
    </row>
    <row r="51" spans="1:5" ht="30" x14ac:dyDescent="0.25">
      <c r="A51" s="4">
        <v>44553</v>
      </c>
      <c r="B51" s="5" t="s">
        <v>5</v>
      </c>
      <c r="C51" s="9">
        <v>450</v>
      </c>
      <c r="D51" s="15" t="s">
        <v>38</v>
      </c>
      <c r="E51" s="19" t="str">
        <f t="shared" si="0"/>
        <v>Within Budget</v>
      </c>
    </row>
    <row r="52" spans="1:5" ht="31.5" x14ac:dyDescent="0.25">
      <c r="A52" s="2"/>
      <c r="C52" s="11">
        <f>SUM(C2:C51)</f>
        <v>57045.27</v>
      </c>
    </row>
    <row r="53" spans="1:5" ht="15.75" x14ac:dyDescent="0.25">
      <c r="A53" s="1"/>
    </row>
  </sheetData>
  <dataValidations count="2">
    <dataValidation type="list" showInputMessage="1" showErrorMessage="1" sqref="D2:D3">
      <formula1>"Essentials,Non-Essentials"</formula1>
    </dataValidation>
    <dataValidation type="list" allowBlank="1" showInputMessage="1" showErrorMessage="1" sqref="D4:D51">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Ans-1</vt:lpstr>
      <vt:lpstr>Ans-2</vt:lpstr>
      <vt:lpstr>Ans-3</vt:lpstr>
      <vt:lpstr>Ans-4</vt:lpstr>
      <vt:lpstr>Ans-5</vt:lpstr>
      <vt:lpstr>Ans-6</vt:lpstr>
      <vt:lpstr>Ans-7</vt:lpstr>
      <vt:lpstr>Ans-8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2024-07-28T07:11:41Z</dcterms:modified>
</cp:coreProperties>
</file>