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520" windowHeight="9435"/>
  </bookViews>
  <sheets>
    <sheet name="入库" sheetId="2" r:id="rId1"/>
    <sheet name="出库" sheetId="7" r:id="rId2"/>
    <sheet name="库存总表" sheetId="1" r:id="rId3"/>
    <sheet name="盘点历史" sheetId="3" r:id="rId4"/>
    <sheet name="营销中心" sheetId="8" r:id="rId5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" i="2" l="1"/>
  <c r="F61" i="2"/>
  <c r="A187" i="7"/>
  <c r="A194" i="7"/>
  <c r="F32" i="2"/>
  <c r="F33" i="2"/>
  <c r="F34" i="2"/>
  <c r="F35" i="2"/>
  <c r="F36" i="2"/>
  <c r="F37" i="2"/>
  <c r="F38" i="2"/>
  <c r="F43" i="2"/>
  <c r="F47" i="2"/>
  <c r="F48" i="2"/>
  <c r="F49" i="2"/>
  <c r="F50" i="2"/>
  <c r="F51" i="2"/>
  <c r="F52" i="2"/>
  <c r="F54" i="2"/>
  <c r="H55" i="2"/>
  <c r="H56" i="2"/>
  <c r="F57" i="2"/>
  <c r="F58" i="2"/>
  <c r="F59" i="2"/>
  <c r="F60" i="2"/>
  <c r="A153" i="7"/>
  <c r="A112" i="7"/>
  <c r="B82" i="3"/>
  <c r="C82" i="3"/>
  <c r="D82" i="3"/>
  <c r="E82" i="3"/>
  <c r="A82" i="1"/>
  <c r="F82" i="1"/>
  <c r="G82" i="1"/>
  <c r="H82" i="1"/>
  <c r="E43" i="3"/>
  <c r="I82" i="1"/>
  <c r="B258" i="3"/>
  <c r="C258" i="3"/>
  <c r="D258" i="3"/>
  <c r="E258" i="3"/>
  <c r="H258" i="1"/>
  <c r="G258" i="1"/>
  <c r="F258" i="1"/>
  <c r="A258" i="1"/>
  <c r="B80" i="3"/>
  <c r="C80" i="3"/>
  <c r="D80" i="3"/>
  <c r="E80" i="3"/>
  <c r="A80" i="1"/>
  <c r="F80" i="1"/>
  <c r="G80" i="1"/>
  <c r="H80" i="1"/>
  <c r="B120" i="3"/>
  <c r="C120" i="3"/>
  <c r="D120" i="3"/>
  <c r="E120" i="3"/>
  <c r="A120" i="1"/>
  <c r="F120" i="1"/>
  <c r="G120" i="1"/>
  <c r="H120" i="1"/>
  <c r="A140" i="7"/>
  <c r="A86" i="7"/>
  <c r="A91" i="7"/>
  <c r="A92" i="7"/>
  <c r="A88" i="7"/>
  <c r="A89" i="7"/>
  <c r="A90" i="7"/>
  <c r="A83" i="7"/>
  <c r="A84" i="7"/>
  <c r="A85" i="7"/>
  <c r="A87" i="7"/>
  <c r="A93" i="7"/>
  <c r="B44" i="3"/>
  <c r="C44" i="3"/>
  <c r="D44" i="3"/>
  <c r="E44" i="3"/>
  <c r="A44" i="1"/>
  <c r="F44" i="1"/>
  <c r="G44" i="1"/>
  <c r="H44" i="1"/>
  <c r="F21" i="2"/>
  <c r="B253" i="3"/>
  <c r="C253" i="3"/>
  <c r="D253" i="3"/>
  <c r="E253" i="3"/>
  <c r="A253" i="1"/>
  <c r="F253" i="1"/>
  <c r="G253" i="1"/>
  <c r="H253" i="1"/>
  <c r="B38" i="3"/>
  <c r="C38" i="3"/>
  <c r="D38" i="3"/>
  <c r="E38" i="3"/>
  <c r="H38" i="1"/>
  <c r="G38" i="1"/>
  <c r="F38" i="1"/>
  <c r="A38" i="1"/>
  <c r="E37" i="3"/>
  <c r="D37" i="3"/>
  <c r="C37" i="3"/>
  <c r="B37" i="3"/>
  <c r="H37" i="1"/>
  <c r="G37" i="1"/>
  <c r="F37" i="1"/>
  <c r="A37" i="1"/>
  <c r="F13" i="2"/>
  <c r="B15" i="3"/>
  <c r="C15" i="3"/>
  <c r="D15" i="3"/>
  <c r="E15" i="3"/>
  <c r="A15" i="1"/>
  <c r="F15" i="1"/>
  <c r="G15" i="1"/>
  <c r="H15" i="1"/>
  <c r="B202" i="3"/>
  <c r="C202" i="3"/>
  <c r="D202" i="3"/>
  <c r="E202" i="3"/>
  <c r="B201" i="3"/>
  <c r="C201" i="3"/>
  <c r="D201" i="3"/>
  <c r="E201" i="3"/>
  <c r="A201" i="1"/>
  <c r="F201" i="1"/>
  <c r="G201" i="1"/>
  <c r="H201" i="1"/>
  <c r="A202" i="1"/>
  <c r="F202" i="1"/>
  <c r="G202" i="1"/>
  <c r="H202" i="1"/>
  <c r="F157" i="1"/>
  <c r="B157" i="3"/>
  <c r="C157" i="3"/>
  <c r="D157" i="3"/>
  <c r="E157" i="3"/>
  <c r="A157" i="1"/>
  <c r="G157" i="1"/>
  <c r="H157" i="1"/>
  <c r="K74" i="3"/>
  <c r="B257" i="3"/>
  <c r="C257" i="3"/>
  <c r="D257" i="3"/>
  <c r="E257" i="3"/>
  <c r="B259" i="3"/>
  <c r="C259" i="3"/>
  <c r="D259" i="3"/>
  <c r="E259" i="3"/>
  <c r="B256" i="3"/>
  <c r="C256" i="3"/>
  <c r="D256" i="3"/>
  <c r="E256" i="3"/>
  <c r="A256" i="1"/>
  <c r="F256" i="1"/>
  <c r="G256" i="1"/>
  <c r="H256" i="1"/>
  <c r="A257" i="1"/>
  <c r="F257" i="1"/>
  <c r="G257" i="1"/>
  <c r="H257" i="1"/>
  <c r="B42" i="3"/>
  <c r="C42" i="3"/>
  <c r="D42" i="3"/>
  <c r="E42" i="3"/>
  <c r="A42" i="1"/>
  <c r="F42" i="1"/>
  <c r="G42" i="1"/>
  <c r="H42" i="1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31" i="2"/>
  <c r="F23" i="2"/>
  <c r="F22" i="2"/>
  <c r="F16" i="2"/>
  <c r="F14" i="2"/>
  <c r="F11" i="2"/>
  <c r="F8" i="2"/>
  <c r="F6" i="2"/>
  <c r="F7" i="2"/>
  <c r="B27" i="3"/>
  <c r="C27" i="3"/>
  <c r="D27" i="3"/>
  <c r="E27" i="3"/>
  <c r="B28" i="3"/>
  <c r="C28" i="3"/>
  <c r="D28" i="3"/>
  <c r="E28" i="3"/>
  <c r="A27" i="1"/>
  <c r="F27" i="1"/>
  <c r="G27" i="1"/>
  <c r="H27" i="1"/>
  <c r="F28" i="1"/>
  <c r="A28" i="1"/>
  <c r="G28" i="1"/>
  <c r="H28" i="1"/>
  <c r="B255" i="3"/>
  <c r="C255" i="3"/>
  <c r="D255" i="3"/>
  <c r="E255" i="3"/>
  <c r="F255" i="1"/>
  <c r="F259" i="1"/>
  <c r="A255" i="1"/>
  <c r="G255" i="1"/>
  <c r="H2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9" i="1"/>
  <c r="F30" i="1"/>
  <c r="F31" i="1"/>
  <c r="F32" i="1"/>
  <c r="F33" i="1"/>
  <c r="F34" i="1"/>
  <c r="F35" i="1"/>
  <c r="F36" i="1"/>
  <c r="F39" i="1"/>
  <c r="F40" i="1"/>
  <c r="F41" i="1"/>
  <c r="F43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4" i="1"/>
  <c r="B189" i="3"/>
  <c r="C189" i="3"/>
  <c r="D189" i="3"/>
  <c r="E189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A184" i="1"/>
  <c r="G184" i="1"/>
  <c r="A185" i="1"/>
  <c r="G185" i="1"/>
  <c r="A186" i="1"/>
  <c r="G186" i="1"/>
  <c r="A187" i="1"/>
  <c r="G187" i="1"/>
  <c r="A188" i="1"/>
  <c r="G188" i="1"/>
  <c r="A189" i="1"/>
  <c r="G189" i="1"/>
  <c r="E79" i="3"/>
  <c r="E81" i="3"/>
  <c r="E83" i="3"/>
  <c r="E84" i="3"/>
  <c r="E85" i="3"/>
  <c r="E86" i="3"/>
  <c r="E87" i="3"/>
  <c r="E88" i="3"/>
  <c r="E89" i="3"/>
  <c r="I54" i="3"/>
  <c r="F54" i="1"/>
  <c r="I53" i="3"/>
  <c r="F53" i="1"/>
  <c r="F52" i="1"/>
  <c r="H185" i="1"/>
  <c r="H184" i="1"/>
  <c r="H187" i="1"/>
  <c r="H186" i="1"/>
  <c r="H189" i="1"/>
  <c r="H188" i="1"/>
  <c r="H2" i="2"/>
  <c r="H3" i="2"/>
  <c r="H4" i="2"/>
  <c r="H5" i="2"/>
  <c r="H259" i="1"/>
  <c r="G259" i="1"/>
  <c r="H254" i="1"/>
  <c r="G254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1" i="1"/>
  <c r="G81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3" i="1"/>
  <c r="G43" i="1"/>
  <c r="H41" i="1"/>
  <c r="G41" i="1"/>
  <c r="H40" i="1"/>
  <c r="G40" i="1"/>
  <c r="H39" i="1"/>
  <c r="G39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H2" i="1"/>
  <c r="E254" i="3"/>
  <c r="D254" i="3"/>
  <c r="C254" i="3"/>
  <c r="B254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1" i="3"/>
  <c r="C81" i="3"/>
  <c r="B81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D43" i="3"/>
  <c r="C43" i="3"/>
  <c r="B43" i="3"/>
  <c r="E41" i="3"/>
  <c r="D41" i="3"/>
  <c r="C41" i="3"/>
  <c r="B41" i="3"/>
  <c r="E40" i="3"/>
  <c r="D40" i="3"/>
  <c r="C40" i="3"/>
  <c r="B40" i="3"/>
  <c r="E39" i="3"/>
  <c r="D39" i="3"/>
  <c r="C39" i="3"/>
  <c r="B39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4" i="3"/>
  <c r="D14" i="3"/>
  <c r="C14" i="3"/>
  <c r="B14" i="3"/>
  <c r="E13" i="3"/>
  <c r="D13" i="3"/>
  <c r="C13" i="3"/>
  <c r="B13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E2" i="3"/>
  <c r="C2" i="3"/>
  <c r="D2" i="3"/>
  <c r="B2" i="3"/>
  <c r="A2" i="3"/>
  <c r="A31" i="1"/>
  <c r="A32" i="1"/>
  <c r="A33" i="1"/>
  <c r="A34" i="1"/>
  <c r="A35" i="1"/>
  <c r="A36" i="1"/>
  <c r="A39" i="1"/>
  <c r="A40" i="1"/>
  <c r="A41" i="1"/>
  <c r="A43" i="1"/>
  <c r="A45" i="1"/>
  <c r="A46" i="1"/>
  <c r="A47" i="1"/>
  <c r="A48" i="1"/>
  <c r="A49" i="1"/>
  <c r="A50" i="1"/>
  <c r="A51" i="1"/>
  <c r="A52" i="1"/>
  <c r="A53" i="1"/>
  <c r="A54" i="1"/>
  <c r="A8" i="1"/>
  <c r="A9" i="1"/>
  <c r="A10" i="1"/>
  <c r="A11" i="1"/>
  <c r="A12" i="1"/>
  <c r="A13" i="1"/>
  <c r="A14" i="1"/>
  <c r="A16" i="1"/>
  <c r="A17" i="1"/>
  <c r="A18" i="1"/>
  <c r="A19" i="1"/>
  <c r="A20" i="1"/>
  <c r="A21" i="1"/>
  <c r="A22" i="1"/>
  <c r="A23" i="1"/>
  <c r="A24" i="1"/>
  <c r="A25" i="1"/>
  <c r="A26" i="1"/>
  <c r="A29" i="1"/>
  <c r="A30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1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90" i="1"/>
  <c r="A191" i="1"/>
  <c r="A192" i="1"/>
  <c r="A193" i="1"/>
  <c r="A194" i="1"/>
  <c r="A195" i="1"/>
  <c r="A196" i="1"/>
  <c r="A197" i="1"/>
  <c r="A198" i="1"/>
  <c r="A199" i="1"/>
  <c r="A200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4" i="1"/>
  <c r="A259" i="1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3" i="7"/>
  <c r="A192" i="7"/>
  <c r="A191" i="7"/>
  <c r="A190" i="7"/>
  <c r="A189" i="7"/>
  <c r="A188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2" i="1"/>
  <c r="F10" i="2"/>
  <c r="F9" i="2"/>
  <c r="I2" i="1"/>
  <c r="A36" i="3"/>
  <c r="A82" i="3"/>
  <c r="A21" i="3"/>
  <c r="A23" i="3"/>
  <c r="I184" i="1"/>
  <c r="A52" i="3"/>
  <c r="A37" i="3"/>
  <c r="A47" i="3"/>
  <c r="A13" i="3"/>
  <c r="I202" i="1"/>
  <c r="I201" i="1"/>
  <c r="I15" i="1"/>
  <c r="A139" i="3"/>
  <c r="A18" i="3"/>
  <c r="I157" i="1"/>
  <c r="I188" i="1"/>
  <c r="I5" i="1"/>
  <c r="I9" i="1"/>
  <c r="I13" i="1"/>
  <c r="I18" i="1"/>
  <c r="I22" i="1"/>
  <c r="I26" i="1"/>
  <c r="I32" i="1"/>
  <c r="I36" i="1"/>
  <c r="I43" i="1"/>
  <c r="I48" i="1"/>
  <c r="I52" i="1"/>
  <c r="I56" i="1"/>
  <c r="I58" i="1"/>
  <c r="I60" i="1"/>
  <c r="I62" i="1"/>
  <c r="I64" i="1"/>
  <c r="I66" i="1"/>
  <c r="I68" i="1"/>
  <c r="I70" i="1"/>
  <c r="I72" i="1"/>
  <c r="I74" i="1"/>
  <c r="I76" i="1"/>
  <c r="I78" i="1"/>
  <c r="I81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61" i="1"/>
  <c r="I165" i="1"/>
  <c r="I169" i="1"/>
  <c r="I173" i="1"/>
  <c r="I177" i="1"/>
  <c r="I181" i="1"/>
  <c r="I193" i="1"/>
  <c r="I197" i="1"/>
  <c r="I203" i="1"/>
  <c r="I207" i="1"/>
  <c r="I211" i="1"/>
  <c r="I214" i="1"/>
  <c r="I218" i="1"/>
  <c r="I222" i="1"/>
  <c r="I226" i="1"/>
  <c r="I230" i="1"/>
  <c r="I234" i="1"/>
  <c r="I238" i="1"/>
  <c r="I242" i="1"/>
  <c r="I246" i="1"/>
  <c r="I250" i="1"/>
  <c r="I28" i="1"/>
  <c r="I27" i="1"/>
  <c r="I4" i="1"/>
  <c r="I6" i="1"/>
  <c r="I8" i="1"/>
  <c r="I10" i="1"/>
  <c r="I12" i="1"/>
  <c r="I14" i="1"/>
  <c r="I17" i="1"/>
  <c r="I19" i="1"/>
  <c r="I21" i="1"/>
  <c r="I23" i="1"/>
  <c r="I25" i="1"/>
  <c r="I29" i="1"/>
  <c r="I31" i="1"/>
  <c r="I33" i="1"/>
  <c r="I35" i="1"/>
  <c r="I39" i="1"/>
  <c r="I41" i="1"/>
  <c r="I45" i="1"/>
  <c r="I47" i="1"/>
  <c r="I49" i="1"/>
  <c r="I51" i="1"/>
  <c r="I55" i="1"/>
  <c r="I59" i="1"/>
  <c r="I63" i="1"/>
  <c r="I67" i="1"/>
  <c r="I71" i="1"/>
  <c r="I75" i="1"/>
  <c r="I79" i="1"/>
  <c r="I85" i="1"/>
  <c r="I89" i="1"/>
  <c r="I93" i="1"/>
  <c r="I97" i="1"/>
  <c r="I99" i="1"/>
  <c r="I103" i="1"/>
  <c r="I107" i="1"/>
  <c r="I111" i="1"/>
  <c r="I115" i="1"/>
  <c r="I119" i="1"/>
  <c r="I124" i="1"/>
  <c r="I128" i="1"/>
  <c r="I132" i="1"/>
  <c r="I136" i="1"/>
  <c r="I140" i="1"/>
  <c r="I144" i="1"/>
  <c r="I148" i="1"/>
  <c r="I152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90" i="1"/>
  <c r="I192" i="1"/>
  <c r="I194" i="1"/>
  <c r="I196" i="1"/>
  <c r="I198" i="1"/>
  <c r="I200" i="1"/>
  <c r="I204" i="1"/>
  <c r="I206" i="1"/>
  <c r="I208" i="1"/>
  <c r="I210" i="1"/>
  <c r="I212" i="1"/>
  <c r="I215" i="1"/>
  <c r="I217" i="1"/>
  <c r="I219" i="1"/>
  <c r="I221" i="1"/>
  <c r="I223" i="1"/>
  <c r="I225" i="1"/>
  <c r="I227" i="1"/>
  <c r="I229" i="1"/>
  <c r="I231" i="1"/>
  <c r="I233" i="1"/>
  <c r="I235" i="1"/>
  <c r="I237" i="1"/>
  <c r="I239" i="1"/>
  <c r="I241" i="1"/>
  <c r="I243" i="1"/>
  <c r="I245" i="1"/>
  <c r="I247" i="1"/>
  <c r="I249" i="1"/>
  <c r="I251" i="1"/>
  <c r="I254" i="1"/>
  <c r="I189" i="1"/>
  <c r="I185" i="1"/>
  <c r="I42" i="1"/>
  <c r="I256" i="1"/>
  <c r="I53" i="1"/>
  <c r="I179" i="1"/>
  <c r="I37" i="1"/>
  <c r="I257" i="1"/>
  <c r="A70" i="3"/>
  <c r="A235" i="3"/>
  <c r="A78" i="3"/>
  <c r="A86" i="3"/>
  <c r="A58" i="3"/>
  <c r="I57" i="1"/>
  <c r="I61" i="1"/>
  <c r="I65" i="1"/>
  <c r="I69" i="1"/>
  <c r="I73" i="1"/>
  <c r="I77" i="1"/>
  <c r="I83" i="1"/>
  <c r="I87" i="1"/>
  <c r="I91" i="1"/>
  <c r="I95" i="1"/>
  <c r="I101" i="1"/>
  <c r="I105" i="1"/>
  <c r="I109" i="1"/>
  <c r="I113" i="1"/>
  <c r="I117" i="1"/>
  <c r="I122" i="1"/>
  <c r="I126" i="1"/>
  <c r="I130" i="1"/>
  <c r="I134" i="1"/>
  <c r="I138" i="1"/>
  <c r="I142" i="1"/>
  <c r="I146" i="1"/>
  <c r="I150" i="1"/>
  <c r="I154" i="1"/>
  <c r="A128" i="3"/>
  <c r="A45" i="3"/>
  <c r="A7" i="3"/>
  <c r="A32" i="3"/>
  <c r="A16" i="3"/>
  <c r="A77" i="3"/>
  <c r="A76" i="3"/>
  <c r="A63" i="3"/>
  <c r="A56" i="3"/>
  <c r="A51" i="3"/>
  <c r="A120" i="3"/>
  <c r="I3" i="1"/>
  <c r="I7" i="1"/>
  <c r="I11" i="1"/>
  <c r="I16" i="1"/>
  <c r="I20" i="1"/>
  <c r="I24" i="1"/>
  <c r="I30" i="1"/>
  <c r="I34" i="1"/>
  <c r="I40" i="1"/>
  <c r="I46" i="1"/>
  <c r="I50" i="1"/>
  <c r="I54" i="1"/>
  <c r="I159" i="1"/>
  <c r="I163" i="1"/>
  <c r="I167" i="1"/>
  <c r="I171" i="1"/>
  <c r="I175" i="1"/>
  <c r="I183" i="1"/>
  <c r="I191" i="1"/>
  <c r="I195" i="1"/>
  <c r="I199" i="1"/>
  <c r="I205" i="1"/>
  <c r="I209" i="1"/>
  <c r="I213" i="1"/>
  <c r="I216" i="1"/>
  <c r="I220" i="1"/>
  <c r="I224" i="1"/>
  <c r="I228" i="1"/>
  <c r="I232" i="1"/>
  <c r="I236" i="1"/>
  <c r="I240" i="1"/>
  <c r="I244" i="1"/>
  <c r="I248" i="1"/>
  <c r="I252" i="1"/>
  <c r="I187" i="1"/>
  <c r="A209" i="3"/>
  <c r="A138" i="3"/>
  <c r="A254" i="3"/>
  <c r="A125" i="3"/>
  <c r="A206" i="3"/>
  <c r="A113" i="3"/>
  <c r="A68" i="3"/>
  <c r="A20" i="3"/>
  <c r="A26" i="3"/>
  <c r="A30" i="3"/>
  <c r="A71" i="3"/>
  <c r="A62" i="3"/>
  <c r="A4" i="3"/>
  <c r="A216" i="3"/>
  <c r="A204" i="3"/>
  <c r="A42" i="3"/>
  <c r="A65" i="3"/>
  <c r="A188" i="3"/>
  <c r="A60" i="3"/>
  <c r="A19" i="3"/>
  <c r="A81" i="3"/>
  <c r="A80" i="3"/>
  <c r="I186" i="1"/>
  <c r="I255" i="1"/>
  <c r="I38" i="1"/>
  <c r="I253" i="1"/>
  <c r="I259" i="1"/>
  <c r="A67" i="3"/>
  <c r="A59" i="3"/>
  <c r="A114" i="3"/>
  <c r="A5" i="3"/>
  <c r="A27" i="3"/>
  <c r="A40" i="3"/>
  <c r="A184" i="3"/>
  <c r="A53" i="3"/>
  <c r="A198" i="3"/>
  <c r="A34" i="3"/>
  <c r="A150" i="3"/>
  <c r="A14" i="3"/>
  <c r="A111" i="3"/>
  <c r="A17" i="3"/>
  <c r="I44" i="1"/>
  <c r="I80" i="1"/>
  <c r="I258" i="1"/>
  <c r="I120" i="1"/>
  <c r="A208" i="3"/>
  <c r="A242" i="3"/>
  <c r="A96" i="3"/>
  <c r="A221" i="3"/>
  <c r="A247" i="3"/>
  <c r="A249" i="3"/>
  <c r="A160" i="3"/>
  <c r="A205" i="3"/>
  <c r="A100" i="3"/>
  <c r="A83" i="3"/>
  <c r="A109" i="3"/>
  <c r="A207" i="3"/>
  <c r="A175" i="3"/>
  <c r="A227" i="3"/>
  <c r="A104" i="3"/>
  <c r="A168" i="3"/>
  <c r="A156" i="3"/>
  <c r="A147" i="3"/>
  <c r="A180" i="3"/>
  <c r="A161" i="3"/>
  <c r="A174" i="3"/>
  <c r="A102" i="3"/>
  <c r="A140" i="3"/>
  <c r="A85" i="3"/>
  <c r="A164" i="3"/>
  <c r="A92" i="3"/>
  <c r="A169" i="3"/>
  <c r="A98" i="3"/>
  <c r="A202" i="3"/>
  <c r="A167" i="3"/>
  <c r="A97" i="3"/>
  <c r="A257" i="3"/>
  <c r="A194" i="3"/>
  <c r="A192" i="3"/>
  <c r="A126" i="3"/>
  <c r="A218" i="3"/>
  <c r="A162" i="3"/>
  <c r="A124" i="3"/>
  <c r="A256" i="3"/>
  <c r="A145" i="3"/>
  <c r="A87" i="3"/>
  <c r="A131" i="3"/>
  <c r="A239" i="3"/>
  <c r="A182" i="3"/>
  <c r="A220" i="3"/>
  <c r="A226" i="3"/>
  <c r="A245" i="3"/>
  <c r="A190" i="3"/>
  <c r="A189" i="3"/>
  <c r="A155" i="3"/>
  <c r="A144" i="3"/>
  <c r="A191" i="3"/>
  <c r="A91" i="3"/>
  <c r="A251" i="3"/>
  <c r="A90" i="3"/>
  <c r="A177" i="3"/>
  <c r="A224" i="3"/>
  <c r="A219" i="3"/>
  <c r="A163" i="3"/>
  <c r="A103" i="3"/>
  <c r="A148" i="3"/>
  <c r="A136" i="3"/>
  <c r="A107" i="3"/>
  <c r="A199" i="3"/>
  <c r="A88" i="3"/>
  <c r="A149" i="3"/>
  <c r="A159" i="3"/>
  <c r="A197" i="3"/>
  <c r="A253" i="3"/>
  <c r="A258" i="3"/>
  <c r="A223" i="3"/>
  <c r="A75" i="3"/>
  <c r="A64" i="3"/>
  <c r="A170" i="3"/>
  <c r="A35" i="3"/>
  <c r="A73" i="3"/>
  <c r="A79" i="3"/>
  <c r="A234" i="3"/>
  <c r="A135" i="3"/>
  <c r="A217" i="3"/>
  <c r="A230" i="3"/>
  <c r="A152" i="3"/>
  <c r="A240" i="3"/>
  <c r="A233" i="3"/>
  <c r="A157" i="3"/>
  <c r="A237" i="3"/>
  <c r="A143" i="3"/>
  <c r="A203" i="3"/>
  <c r="A146" i="3"/>
  <c r="A61" i="3"/>
  <c r="A137" i="3"/>
  <c r="A110" i="3"/>
  <c r="A118" i="3"/>
  <c r="A214" i="3"/>
  <c r="A10" i="3"/>
  <c r="A211" i="3"/>
  <c r="A153" i="3"/>
  <c r="A54" i="3"/>
  <c r="A3" i="3"/>
  <c r="A119" i="3"/>
  <c r="A94" i="3"/>
  <c r="A46" i="3"/>
  <c r="A259" i="3"/>
  <c r="A238" i="3"/>
  <c r="A196" i="3"/>
  <c r="A106" i="3"/>
  <c r="A108" i="3"/>
  <c r="A15" i="3"/>
  <c r="A133" i="3"/>
  <c r="A185" i="3"/>
  <c r="A112" i="3"/>
  <c r="A84" i="3"/>
  <c r="A252" i="3"/>
  <c r="A183" i="3"/>
  <c r="A151" i="3"/>
  <c r="A72" i="3"/>
  <c r="A49" i="3"/>
  <c r="A158" i="3"/>
  <c r="A129" i="3"/>
  <c r="A123" i="3"/>
  <c r="A22" i="3"/>
  <c r="A187" i="3"/>
  <c r="A24" i="3"/>
  <c r="A201" i="3"/>
  <c r="A57" i="3"/>
  <c r="A178" i="3"/>
  <c r="A246" i="3"/>
  <c r="A134" i="3"/>
  <c r="A241" i="3"/>
  <c r="A193" i="3"/>
  <c r="A141" i="3"/>
  <c r="A176" i="3"/>
  <c r="A38" i="3"/>
  <c r="A44" i="3"/>
  <c r="A127" i="3"/>
  <c r="A255" i="3"/>
  <c r="A225" i="3"/>
  <c r="A222" i="3"/>
  <c r="A28" i="3"/>
  <c r="A243" i="3"/>
  <c r="A31" i="3"/>
  <c r="A105" i="3"/>
  <c r="A6" i="3"/>
  <c r="A232" i="3"/>
  <c r="A117" i="3"/>
  <c r="A179" i="3"/>
  <c r="A99" i="3"/>
  <c r="A248" i="3"/>
  <c r="A55" i="3"/>
  <c r="A43" i="3"/>
  <c r="A50" i="3"/>
  <c r="A101" i="3"/>
  <c r="A231" i="3"/>
  <c r="A210" i="3"/>
  <c r="A213" i="3"/>
  <c r="A171" i="3"/>
  <c r="A74" i="3"/>
  <c r="A173" i="3"/>
  <c r="A236" i="3"/>
  <c r="A12" i="3"/>
  <c r="A8" i="3"/>
  <c r="A121" i="3"/>
  <c r="A69" i="3"/>
  <c r="A172" i="3"/>
  <c r="A122" i="3"/>
  <c r="A9" i="3"/>
  <c r="A186" i="3"/>
  <c r="A181" i="3"/>
  <c r="A212" i="3"/>
  <c r="A41" i="3"/>
  <c r="A95" i="3"/>
  <c r="A244" i="3"/>
  <c r="A33" i="3"/>
  <c r="A130" i="3"/>
  <c r="A215" i="3"/>
  <c r="A166" i="3"/>
  <c r="A89" i="3"/>
  <c r="A115" i="3"/>
  <c r="A195" i="3"/>
  <c r="A25" i="3"/>
  <c r="A39" i="3"/>
  <c r="A11" i="3"/>
  <c r="A154" i="3"/>
  <c r="A66" i="3"/>
  <c r="A229" i="3"/>
  <c r="A228" i="3"/>
  <c r="A48" i="3"/>
  <c r="A250" i="3"/>
  <c r="A29" i="3"/>
  <c r="A142" i="3"/>
  <c r="A93" i="3"/>
  <c r="A132" i="3"/>
  <c r="A165" i="3"/>
  <c r="A200" i="3"/>
  <c r="A116" i="3"/>
</calcChain>
</file>

<file path=xl/sharedStrings.xml><?xml version="1.0" encoding="utf-8"?>
<sst xmlns="http://schemas.openxmlformats.org/spreadsheetml/2006/main" count="3453" uniqueCount="659">
  <si>
    <t>序号</t>
    <phoneticPr fontId="1" type="noConversion"/>
  </si>
  <si>
    <t>物品</t>
    <phoneticPr fontId="1" type="noConversion"/>
  </si>
  <si>
    <t>规格型号</t>
    <phoneticPr fontId="1" type="noConversion"/>
  </si>
  <si>
    <t>单位</t>
    <phoneticPr fontId="1" type="noConversion"/>
  </si>
  <si>
    <t>总入库</t>
    <phoneticPr fontId="1" type="noConversion"/>
  </si>
  <si>
    <t>总出库</t>
    <phoneticPr fontId="1" type="noConversion"/>
  </si>
  <si>
    <t>结余</t>
    <phoneticPr fontId="1" type="noConversion"/>
  </si>
  <si>
    <t>单价</t>
    <phoneticPr fontId="1" type="noConversion"/>
  </si>
  <si>
    <t>1月盘点数量</t>
    <phoneticPr fontId="1" type="noConversion"/>
  </si>
  <si>
    <t>张</t>
  </si>
  <si>
    <t>位置</t>
    <phoneticPr fontId="1" type="noConversion"/>
  </si>
  <si>
    <t>位置</t>
    <phoneticPr fontId="1" type="noConversion"/>
  </si>
  <si>
    <t>支</t>
  </si>
  <si>
    <t>卷</t>
  </si>
  <si>
    <t>本</t>
  </si>
  <si>
    <t>盒</t>
  </si>
  <si>
    <t>日本</t>
  </si>
  <si>
    <t>烟灰缸</t>
  </si>
  <si>
    <t>LED灯板</t>
  </si>
  <si>
    <t>蓝色黑色</t>
  </si>
  <si>
    <t>时间</t>
    <phoneticPr fontId="1" type="noConversion"/>
  </si>
  <si>
    <t>入库人</t>
    <phoneticPr fontId="1" type="noConversion"/>
  </si>
  <si>
    <t>小计</t>
    <phoneticPr fontId="1" type="noConversion"/>
  </si>
  <si>
    <t>数量</t>
    <phoneticPr fontId="1" type="noConversion"/>
  </si>
  <si>
    <t>领用人</t>
    <phoneticPr fontId="1" type="noConversion"/>
  </si>
  <si>
    <t>出库人</t>
    <phoneticPr fontId="1" type="noConversion"/>
  </si>
  <si>
    <t>洁厕精</t>
  </si>
  <si>
    <t>瓶</t>
  </si>
  <si>
    <t>900g</t>
  </si>
  <si>
    <t>加硬A4纸</t>
  </si>
  <si>
    <t>信封</t>
  </si>
  <si>
    <t>中</t>
  </si>
  <si>
    <t>小</t>
  </si>
  <si>
    <t>金色</t>
  </si>
  <si>
    <t>银色</t>
  </si>
  <si>
    <t>黑色</t>
  </si>
  <si>
    <t>白色</t>
  </si>
  <si>
    <t>玫红</t>
  </si>
  <si>
    <t>橙色</t>
  </si>
  <si>
    <t>收纳箱</t>
  </si>
  <si>
    <t>布制-黑色</t>
  </si>
  <si>
    <t>布制-白色</t>
  </si>
  <si>
    <t>布制-玫红</t>
  </si>
  <si>
    <t>布制-橙色</t>
  </si>
  <si>
    <t>条纹-灰白</t>
  </si>
  <si>
    <t>纸制-玫红</t>
  </si>
  <si>
    <t>纸制-黑色</t>
  </si>
  <si>
    <t>纸制-黄色</t>
  </si>
  <si>
    <t>纸制-绿色</t>
  </si>
  <si>
    <t>彩色-25mm</t>
  </si>
  <si>
    <t>黑色-25mm</t>
  </si>
  <si>
    <t>黑色-15mm</t>
  </si>
  <si>
    <t>黑色-51mm</t>
  </si>
  <si>
    <t>长尾夹</t>
  </si>
  <si>
    <t>电脑不干胶标贴</t>
  </si>
  <si>
    <t>大</t>
  </si>
  <si>
    <t>蓝色</t>
  </si>
  <si>
    <t>大型-黑色</t>
  </si>
  <si>
    <t>中型-红色</t>
  </si>
  <si>
    <t>中型-黄色</t>
  </si>
  <si>
    <t>中型-绿色</t>
  </si>
  <si>
    <t>中型-蓝色</t>
  </si>
  <si>
    <t>小型-银色</t>
  </si>
  <si>
    <t>彩色圆</t>
  </si>
  <si>
    <t>彩色方-1.27*1.9</t>
  </si>
  <si>
    <t>彩色长-1.27*4.45</t>
  </si>
  <si>
    <t>彩色方</t>
  </si>
  <si>
    <t>黑色圆形-大</t>
  </si>
  <si>
    <t>黑色长型-长方形</t>
  </si>
  <si>
    <t>长形</t>
  </si>
  <si>
    <t>方形</t>
  </si>
  <si>
    <t>软</t>
  </si>
  <si>
    <t>硬</t>
  </si>
  <si>
    <t>打印纸</t>
  </si>
  <si>
    <t>A4</t>
  </si>
  <si>
    <t>A5</t>
  </si>
  <si>
    <t>A3</t>
  </si>
  <si>
    <t>黑色-大</t>
  </si>
  <si>
    <t>黑色-小</t>
  </si>
  <si>
    <t>透明胶</t>
  </si>
  <si>
    <t>标贴</t>
  </si>
  <si>
    <t>手写自粘性标贴</t>
  </si>
  <si>
    <t>便利贴</t>
  </si>
  <si>
    <t>拉链文件袋</t>
  </si>
  <si>
    <t>抽杆文件夹</t>
  </si>
  <si>
    <t>不锈钢垃圾桶</t>
  </si>
  <si>
    <t>PP索引纸</t>
  </si>
  <si>
    <t>西瓜红</t>
  </si>
  <si>
    <t>荧黄</t>
  </si>
  <si>
    <t>个</t>
  </si>
  <si>
    <t>再生纸涂改本</t>
  </si>
  <si>
    <t>计算器</t>
  </si>
  <si>
    <t>旧的</t>
  </si>
  <si>
    <t>数码木钟</t>
  </si>
  <si>
    <t>电子钟</t>
  </si>
  <si>
    <t>5号</t>
  </si>
  <si>
    <t>7号</t>
  </si>
  <si>
    <t>纸袋</t>
  </si>
  <si>
    <t>长尾票夹</t>
  </si>
  <si>
    <t>中（32mm）</t>
  </si>
  <si>
    <t>旧</t>
  </si>
  <si>
    <t>袋</t>
  </si>
  <si>
    <t>超小(15mm)</t>
  </si>
  <si>
    <t>工卡绳</t>
  </si>
  <si>
    <t>条</t>
  </si>
  <si>
    <t>工卡壳</t>
  </si>
  <si>
    <t>各公用电器说明书</t>
  </si>
  <si>
    <t>电话卡</t>
  </si>
  <si>
    <t>利是封</t>
  </si>
  <si>
    <t>大吉大利</t>
  </si>
  <si>
    <t>包</t>
  </si>
  <si>
    <t>广丰定制</t>
  </si>
  <si>
    <t>木质</t>
  </si>
  <si>
    <t>回形针桶</t>
  </si>
  <si>
    <t>桶装</t>
  </si>
  <si>
    <t>桶</t>
  </si>
  <si>
    <t>回形针</t>
  </si>
  <si>
    <t>盒装</t>
  </si>
  <si>
    <t>订书机</t>
  </si>
  <si>
    <t>尺子</t>
  </si>
  <si>
    <t>把</t>
  </si>
  <si>
    <t>快干印泥油</t>
  </si>
  <si>
    <t>打孔机</t>
  </si>
  <si>
    <t>装订夹</t>
  </si>
  <si>
    <t>订书钉</t>
  </si>
  <si>
    <t>快干印台</t>
  </si>
  <si>
    <t>印台补充油</t>
  </si>
  <si>
    <t>固体胶</t>
  </si>
  <si>
    <t>橡皮擦</t>
  </si>
  <si>
    <t>再生纸记事厚册</t>
  </si>
  <si>
    <t>橡皮筋</t>
  </si>
  <si>
    <t>双面胶纸</t>
  </si>
  <si>
    <t>消毒粉</t>
  </si>
  <si>
    <t>滴露洗手液</t>
  </si>
  <si>
    <t>香薰精油</t>
  </si>
  <si>
    <t>砧板</t>
  </si>
  <si>
    <t>块</t>
  </si>
  <si>
    <t>油污克星</t>
  </si>
  <si>
    <t>投影数据线</t>
  </si>
  <si>
    <t>投影转换头</t>
  </si>
  <si>
    <t>寻线仪</t>
  </si>
  <si>
    <t>台</t>
  </si>
  <si>
    <t>母头</t>
  </si>
  <si>
    <t>公头</t>
  </si>
  <si>
    <t>LED驱动</t>
  </si>
  <si>
    <t>云石胶</t>
  </si>
  <si>
    <t>罐</t>
  </si>
  <si>
    <t>2寸灰刀</t>
  </si>
  <si>
    <t>介刀</t>
  </si>
  <si>
    <t>刀片</t>
  </si>
  <si>
    <t>磁铁</t>
  </si>
  <si>
    <t>杂物</t>
  </si>
  <si>
    <t>工具</t>
  </si>
  <si>
    <t>卷笔刀</t>
  </si>
  <si>
    <t>不掉毛海绵抹布</t>
  </si>
  <si>
    <t>带把手刷子</t>
  </si>
  <si>
    <t>海绵百洁刷</t>
  </si>
  <si>
    <t>超细纤维抹布</t>
  </si>
  <si>
    <t>沃姆活氧除垢剂</t>
  </si>
  <si>
    <t>纯棉纱布洗碗布</t>
  </si>
  <si>
    <t>碧丽珠</t>
  </si>
  <si>
    <t>空气清新剂</t>
  </si>
  <si>
    <t>杀虫水</t>
  </si>
  <si>
    <t>挂钩</t>
  </si>
  <si>
    <t>蟑螂药</t>
  </si>
  <si>
    <t>布手套</t>
  </si>
  <si>
    <t>双</t>
  </si>
  <si>
    <t>无耳垃圾袋</t>
  </si>
  <si>
    <t>粘尘纸</t>
  </si>
  <si>
    <t>万能清洁膏</t>
  </si>
  <si>
    <t>保赐利粘胶去除剂</t>
  </si>
  <si>
    <t>防虫除臭丸</t>
  </si>
  <si>
    <t>不锈钢保养剂</t>
  </si>
  <si>
    <t>双面泡棉胶带</t>
  </si>
  <si>
    <t>冰箱除味剂</t>
  </si>
  <si>
    <t>玻璃毛巾</t>
  </si>
  <si>
    <t>清洁防护膜</t>
  </si>
  <si>
    <t>塑料手套</t>
  </si>
  <si>
    <t>去味除臭剂</t>
  </si>
  <si>
    <t>费用报销单</t>
  </si>
  <si>
    <t>会计档案</t>
  </si>
  <si>
    <t>二联收据</t>
  </si>
  <si>
    <t>三联收据</t>
  </si>
  <si>
    <t>记账凭证</t>
  </si>
  <si>
    <t>内部借款单</t>
  </si>
  <si>
    <t>拾万位收据</t>
  </si>
  <si>
    <t>佰万位收据</t>
  </si>
  <si>
    <t>过失单</t>
  </si>
  <si>
    <t>事务申请表</t>
  </si>
  <si>
    <t>月份卡</t>
  </si>
  <si>
    <t>维达抽纸</t>
  </si>
  <si>
    <t>tempo纸巾</t>
  </si>
  <si>
    <t>湿纸巾</t>
  </si>
  <si>
    <t>保鲜袋</t>
  </si>
  <si>
    <t>超大有耳垃圾袋</t>
  </si>
  <si>
    <t>扎</t>
  </si>
  <si>
    <t>带夹文件夹</t>
  </si>
  <si>
    <t>牛皮纸文件袋</t>
  </si>
  <si>
    <t>A4档案盒</t>
  </si>
  <si>
    <t>透明档案袋</t>
  </si>
  <si>
    <t>塑料文件筐</t>
  </si>
  <si>
    <t>键盘</t>
  </si>
  <si>
    <t>鼠标垫</t>
  </si>
  <si>
    <t>电话</t>
  </si>
  <si>
    <t>KX-TS880CN</t>
  </si>
  <si>
    <t>佳能相机</t>
  </si>
  <si>
    <t>部</t>
  </si>
  <si>
    <t>录音笔</t>
  </si>
  <si>
    <t>沉香</t>
  </si>
  <si>
    <t>水桶</t>
  </si>
  <si>
    <t>熏香炉</t>
  </si>
  <si>
    <t>纯棉纱布</t>
  </si>
  <si>
    <t>厨房</t>
  </si>
  <si>
    <t>地板</t>
  </si>
  <si>
    <t>洗碗</t>
  </si>
  <si>
    <t>GF烟灰缸</t>
  </si>
  <si>
    <t>铁质文件夹</t>
  </si>
  <si>
    <t>轻质玻璃杯</t>
  </si>
  <si>
    <t>储物罐</t>
  </si>
  <si>
    <t>咖啡杯</t>
  </si>
  <si>
    <t>咖啡杯底盘</t>
  </si>
  <si>
    <t>行李箱</t>
  </si>
  <si>
    <t>养生壶</t>
  </si>
  <si>
    <t>画报</t>
  </si>
  <si>
    <t>维修资金通知书</t>
  </si>
  <si>
    <t>江湾公馆VIP客户申请书</t>
  </si>
  <si>
    <t>洗衣粉</t>
  </si>
  <si>
    <t>洗洁精</t>
  </si>
  <si>
    <t>塑料收纳盒</t>
  </si>
  <si>
    <t>地毯</t>
  </si>
  <si>
    <t>三层铁制拖拉文件架</t>
  </si>
  <si>
    <t>漏斗</t>
  </si>
  <si>
    <t>云南白药喷雾</t>
  </si>
  <si>
    <t>藿香正气口服液</t>
  </si>
  <si>
    <t>创可贴</t>
  </si>
  <si>
    <t>棉棒</t>
  </si>
  <si>
    <t>医用胶布</t>
  </si>
  <si>
    <t>酒精</t>
  </si>
  <si>
    <t>纱布</t>
  </si>
  <si>
    <t>50元</t>
  </si>
  <si>
    <t>100元</t>
  </si>
  <si>
    <t>200元</t>
  </si>
  <si>
    <t>1000元</t>
  </si>
  <si>
    <t>55元</t>
  </si>
  <si>
    <t>A</t>
  </si>
  <si>
    <t>A2</t>
  </si>
  <si>
    <t>C</t>
  </si>
  <si>
    <t>小房间</t>
  </si>
  <si>
    <t>药箱</t>
  </si>
  <si>
    <t>李婷地柜</t>
  </si>
  <si>
    <t>E</t>
    <phoneticPr fontId="1" type="noConversion"/>
  </si>
  <si>
    <t>2月盘点数量</t>
    <phoneticPr fontId="1" type="noConversion"/>
  </si>
  <si>
    <t>3月盘点数量</t>
    <phoneticPr fontId="1" type="noConversion"/>
  </si>
  <si>
    <t>4月盘点数量</t>
    <phoneticPr fontId="1" type="noConversion"/>
  </si>
  <si>
    <t>5月盘点数量</t>
    <phoneticPr fontId="1" type="noConversion"/>
  </si>
  <si>
    <t>6月盘点数量</t>
    <phoneticPr fontId="1" type="noConversion"/>
  </si>
  <si>
    <t>7月盘点数量</t>
    <phoneticPr fontId="1" type="noConversion"/>
  </si>
  <si>
    <t>8月盘点数量</t>
    <phoneticPr fontId="1" type="noConversion"/>
  </si>
  <si>
    <t>9月盘点数量</t>
    <phoneticPr fontId="1" type="noConversion"/>
  </si>
  <si>
    <t>10月盘点数量</t>
    <phoneticPr fontId="1" type="noConversion"/>
  </si>
  <si>
    <t>11月盘点数量</t>
    <phoneticPr fontId="1" type="noConversion"/>
  </si>
  <si>
    <t>陈洁华</t>
    <phoneticPr fontId="1" type="noConversion"/>
  </si>
  <si>
    <t>个</t>
    <phoneticPr fontId="1" type="noConversion"/>
  </si>
  <si>
    <t>Mini HDMI to HDMI</t>
  </si>
  <si>
    <t>Mini HDMI to HDMI</t>
    <phoneticPr fontId="1" type="noConversion"/>
  </si>
  <si>
    <t>无印良品文件夹</t>
    <phoneticPr fontId="1" type="noConversion"/>
  </si>
  <si>
    <t>透明-2孔</t>
    <phoneticPr fontId="1" type="noConversion"/>
  </si>
  <si>
    <t>透明-40页</t>
    <phoneticPr fontId="1" type="noConversion"/>
  </si>
  <si>
    <t>得力文件夹</t>
    <phoneticPr fontId="1" type="noConversion"/>
  </si>
  <si>
    <t>透明-30页</t>
    <phoneticPr fontId="1" type="noConversion"/>
  </si>
  <si>
    <t>红杰文件夹</t>
    <phoneticPr fontId="1" type="noConversion"/>
  </si>
  <si>
    <t>灰色</t>
    <phoneticPr fontId="1" type="noConversion"/>
  </si>
  <si>
    <t>绿色</t>
    <phoneticPr fontId="1" type="noConversion"/>
  </si>
  <si>
    <t>黑色</t>
    <phoneticPr fontId="1" type="noConversion"/>
  </si>
  <si>
    <t>蓝色</t>
    <phoneticPr fontId="1" type="noConversion"/>
  </si>
  <si>
    <t>红色</t>
    <phoneticPr fontId="1" type="noConversion"/>
  </si>
  <si>
    <t>橙色</t>
    <phoneticPr fontId="1" type="noConversion"/>
  </si>
  <si>
    <t>牛皮-6*13</t>
    <phoneticPr fontId="1" type="noConversion"/>
  </si>
  <si>
    <t>白色-23*33</t>
    <phoneticPr fontId="1" type="noConversion"/>
  </si>
  <si>
    <t>牛皮-23*33</t>
    <phoneticPr fontId="1" type="noConversion"/>
  </si>
  <si>
    <t>吴英恒</t>
    <phoneticPr fontId="1" type="noConversion"/>
  </si>
  <si>
    <t>陈洁华</t>
    <phoneticPr fontId="1" type="noConversion"/>
  </si>
  <si>
    <t>报告夹</t>
    <phoneticPr fontId="1" type="noConversion"/>
  </si>
  <si>
    <t>开心-蓝色</t>
    <phoneticPr fontId="1" type="noConversion"/>
  </si>
  <si>
    <t>开心-黄色</t>
    <phoneticPr fontId="1" type="noConversion"/>
  </si>
  <si>
    <t>开心-绿色</t>
    <phoneticPr fontId="1" type="noConversion"/>
  </si>
  <si>
    <t>开心-西瓜红</t>
    <phoneticPr fontId="1" type="noConversion"/>
  </si>
  <si>
    <t>郑菲</t>
    <phoneticPr fontId="1" type="noConversion"/>
  </si>
  <si>
    <t>吴英恒</t>
    <phoneticPr fontId="1" type="noConversion"/>
  </si>
  <si>
    <t>无印良品笔记本</t>
    <phoneticPr fontId="1" type="noConversion"/>
  </si>
  <si>
    <t>A5</t>
    <phoneticPr fontId="1" type="noConversion"/>
  </si>
  <si>
    <t>B5</t>
    <phoneticPr fontId="1" type="noConversion"/>
  </si>
  <si>
    <t>齐心记事本</t>
    <phoneticPr fontId="1" type="noConversion"/>
  </si>
  <si>
    <t>25K</t>
    <phoneticPr fontId="1" type="noConversion"/>
  </si>
  <si>
    <t>新风笔记本</t>
    <phoneticPr fontId="1" type="noConversion"/>
  </si>
  <si>
    <t>A7</t>
    <phoneticPr fontId="1" type="noConversion"/>
  </si>
  <si>
    <t>无印彩色笔</t>
  </si>
  <si>
    <t>无印彩色笔</t>
    <phoneticPr fontId="1" type="noConversion"/>
  </si>
  <si>
    <t>蓝色</t>
    <phoneticPr fontId="1" type="noConversion"/>
  </si>
  <si>
    <t>金黄</t>
    <phoneticPr fontId="1" type="noConversion"/>
  </si>
  <si>
    <t>水蓝</t>
    <phoneticPr fontId="1" type="noConversion"/>
  </si>
  <si>
    <t>青绿</t>
    <phoneticPr fontId="1" type="noConversion"/>
  </si>
  <si>
    <t>无印圆珠笔</t>
    <phoneticPr fontId="1" type="noConversion"/>
  </si>
  <si>
    <t>黑色</t>
    <phoneticPr fontId="1" type="noConversion"/>
  </si>
  <si>
    <t>斑马白板笔</t>
    <phoneticPr fontId="1" type="noConversion"/>
  </si>
  <si>
    <t>红色</t>
    <phoneticPr fontId="1" type="noConversion"/>
  </si>
  <si>
    <t>三菱签字笔</t>
    <phoneticPr fontId="1" type="noConversion"/>
  </si>
  <si>
    <t>黑色-0.5mm</t>
    <phoneticPr fontId="1" type="noConversion"/>
  </si>
  <si>
    <t>Sipa记号笔</t>
    <phoneticPr fontId="1" type="noConversion"/>
  </si>
  <si>
    <t>铅笔</t>
    <phoneticPr fontId="1" type="noConversion"/>
  </si>
  <si>
    <t>2B</t>
    <phoneticPr fontId="1" type="noConversion"/>
  </si>
  <si>
    <t>无印良品彩色铅笔</t>
    <phoneticPr fontId="1" type="noConversion"/>
  </si>
  <si>
    <t>60色/桶</t>
    <phoneticPr fontId="1" type="noConversion"/>
  </si>
  <si>
    <t>铅笔刀</t>
    <phoneticPr fontId="1" type="noConversion"/>
  </si>
  <si>
    <t>个</t>
    <phoneticPr fontId="1" type="noConversion"/>
  </si>
  <si>
    <t>得力荧光笔</t>
    <phoneticPr fontId="1" type="noConversion"/>
  </si>
  <si>
    <t>黄色-S600</t>
    <phoneticPr fontId="1" type="noConversion"/>
  </si>
  <si>
    <t>晨光笔芯</t>
    <phoneticPr fontId="1" type="noConversion"/>
  </si>
  <si>
    <t>晨光可擦笔</t>
    <phoneticPr fontId="1" type="noConversion"/>
  </si>
  <si>
    <t>条</t>
    <phoneticPr fontId="1" type="noConversion"/>
  </si>
  <si>
    <t>丽日购物卡</t>
    <phoneticPr fontId="1" type="noConversion"/>
  </si>
  <si>
    <t>港汇购物卡</t>
    <phoneticPr fontId="1" type="noConversion"/>
  </si>
  <si>
    <t>100元</t>
    <phoneticPr fontId="1" type="noConversion"/>
  </si>
  <si>
    <t>白色</t>
    <phoneticPr fontId="1" type="noConversion"/>
  </si>
  <si>
    <t>2018年4月12日库存</t>
    <phoneticPr fontId="1" type="noConversion"/>
  </si>
  <si>
    <t>/</t>
    <phoneticPr fontId="1" type="noConversion"/>
  </si>
  <si>
    <t>个</t>
    <phoneticPr fontId="1" type="noConversion"/>
  </si>
  <si>
    <t>张</t>
    <phoneticPr fontId="1" type="noConversion"/>
  </si>
  <si>
    <t>B</t>
    <phoneticPr fontId="1" type="noConversion"/>
  </si>
  <si>
    <t>标签纸(档案袋用)</t>
  </si>
  <si>
    <t>标签纸(档案袋用)</t>
    <phoneticPr fontId="1" type="noConversion"/>
  </si>
  <si>
    <t>牛皮-23*33</t>
  </si>
  <si>
    <t>广丰logo信封</t>
  </si>
  <si>
    <t>广丰logo信封</t>
    <phoneticPr fontId="1" type="noConversion"/>
  </si>
  <si>
    <t>B1</t>
    <phoneticPr fontId="1" type="noConversion"/>
  </si>
  <si>
    <t>红色</t>
  </si>
  <si>
    <t>红色</t>
    <phoneticPr fontId="1" type="noConversion"/>
  </si>
  <si>
    <t>刘珊珊</t>
    <phoneticPr fontId="1" type="noConversion"/>
  </si>
  <si>
    <t>百万位</t>
    <phoneticPr fontId="1" type="noConversion"/>
  </si>
  <si>
    <t>得力液体胶</t>
    <phoneticPr fontId="1" type="noConversion"/>
  </si>
  <si>
    <t>50ml</t>
    <phoneticPr fontId="1" type="noConversion"/>
  </si>
  <si>
    <t>陈宏慧</t>
    <phoneticPr fontId="1" type="noConversion"/>
  </si>
  <si>
    <t>欧钰婷</t>
    <phoneticPr fontId="1" type="noConversion"/>
  </si>
  <si>
    <t>电池</t>
    <phoneticPr fontId="1" type="noConversion"/>
  </si>
  <si>
    <t>个</t>
    <phoneticPr fontId="1" type="noConversion"/>
  </si>
  <si>
    <t>7号</t>
    <phoneticPr fontId="1" type="noConversion"/>
  </si>
  <si>
    <t>5号</t>
    <phoneticPr fontId="1" type="noConversion"/>
  </si>
  <si>
    <t>个</t>
    <phoneticPr fontId="1" type="noConversion"/>
  </si>
  <si>
    <t>电池</t>
    <phoneticPr fontId="1" type="noConversion"/>
  </si>
  <si>
    <t>4月盘点盈亏</t>
    <phoneticPr fontId="1" type="noConversion"/>
  </si>
  <si>
    <t>5月盘点盈亏</t>
    <phoneticPr fontId="1" type="noConversion"/>
  </si>
  <si>
    <t>6月盘点盈亏</t>
    <phoneticPr fontId="1" type="noConversion"/>
  </si>
  <si>
    <t>7月盘点盈亏</t>
    <phoneticPr fontId="1" type="noConversion"/>
  </si>
  <si>
    <t>8月盘点盈亏</t>
    <phoneticPr fontId="1" type="noConversion"/>
  </si>
  <si>
    <t>9月盘点盈亏</t>
    <phoneticPr fontId="1" type="noConversion"/>
  </si>
  <si>
    <t>10月盘点盈亏</t>
    <phoneticPr fontId="1" type="noConversion"/>
  </si>
  <si>
    <t>11月盘点盈亏</t>
    <phoneticPr fontId="1" type="noConversion"/>
  </si>
  <si>
    <t>12月盘点数量</t>
    <phoneticPr fontId="1" type="noConversion"/>
  </si>
  <si>
    <t>12月盘点盈亏</t>
    <phoneticPr fontId="1" type="noConversion"/>
  </si>
  <si>
    <t>介刀</t>
    <phoneticPr fontId="1" type="noConversion"/>
  </si>
  <si>
    <t>把</t>
    <rPh sb="0" eb="1">
      <t>ba</t>
    </rPh>
    <phoneticPr fontId="1" type="noConversion"/>
  </si>
  <si>
    <t>刀片</t>
    <rPh sb="0" eb="1">
      <t>dao pian</t>
    </rPh>
    <phoneticPr fontId="1" type="noConversion"/>
  </si>
  <si>
    <t>剪刀</t>
    <rPh sb="0" eb="1">
      <t>jian dao</t>
    </rPh>
    <phoneticPr fontId="1" type="noConversion"/>
  </si>
  <si>
    <t>魏巧思</t>
    <phoneticPr fontId="1" type="noConversion"/>
  </si>
  <si>
    <t>吴英恒</t>
    <phoneticPr fontId="1" type="noConversion"/>
  </si>
  <si>
    <t>片</t>
    <phoneticPr fontId="1" type="noConversion"/>
  </si>
  <si>
    <t>片</t>
    <rPh sb="0" eb="1">
      <t>he</t>
    </rPh>
    <phoneticPr fontId="1" type="noConversion"/>
  </si>
  <si>
    <t>大号垃圾袋</t>
    <phoneticPr fontId="1" type="noConversion"/>
  </si>
  <si>
    <t>70*90</t>
    <phoneticPr fontId="1" type="noConversion"/>
  </si>
  <si>
    <t>个</t>
    <phoneticPr fontId="1" type="noConversion"/>
  </si>
  <si>
    <t>阿姨清洁间</t>
    <phoneticPr fontId="1" type="noConversion"/>
  </si>
  <si>
    <t>小号垃圾袋</t>
    <phoneticPr fontId="1" type="noConversion"/>
  </si>
  <si>
    <t>45*55</t>
    <phoneticPr fontId="1" type="noConversion"/>
  </si>
  <si>
    <t>洗杯刷</t>
    <phoneticPr fontId="1" type="noConversion"/>
  </si>
  <si>
    <t>吧台</t>
    <phoneticPr fontId="1" type="noConversion"/>
  </si>
  <si>
    <t>卷</t>
    <phoneticPr fontId="1" type="noConversion"/>
  </si>
  <si>
    <t>大号垃圾袋</t>
  </si>
  <si>
    <t>70*90</t>
  </si>
  <si>
    <t>小号垃圾袋</t>
  </si>
  <si>
    <t>45*55</t>
  </si>
  <si>
    <t>个</t>
    <phoneticPr fontId="1" type="noConversion"/>
  </si>
  <si>
    <t>吴英恒</t>
    <phoneticPr fontId="1" type="noConversion"/>
  </si>
  <si>
    <t>陈洁华</t>
    <phoneticPr fontId="1" type="noConversion"/>
  </si>
  <si>
    <t>陈宏慧</t>
    <phoneticPr fontId="1" type="noConversion"/>
  </si>
  <si>
    <t>范晓琳</t>
    <phoneticPr fontId="1" type="noConversion"/>
  </si>
  <si>
    <t>叶曲香</t>
    <phoneticPr fontId="1" type="noConversion"/>
  </si>
  <si>
    <t>吴英恒</t>
    <phoneticPr fontId="1" type="noConversion"/>
  </si>
  <si>
    <t>振德资料册</t>
    <phoneticPr fontId="1" type="noConversion"/>
  </si>
  <si>
    <t>蓝色黑色</t>
    <phoneticPr fontId="1" type="noConversion"/>
  </si>
  <si>
    <t>超薄按扣文件袋</t>
    <phoneticPr fontId="1" type="noConversion"/>
  </si>
  <si>
    <t>透明拉链文件袋</t>
    <phoneticPr fontId="1" type="noConversion"/>
  </si>
  <si>
    <t>一次性纸杯</t>
    <phoneticPr fontId="1" type="noConversion"/>
  </si>
  <si>
    <t>条</t>
    <phoneticPr fontId="1" type="noConversion"/>
  </si>
  <si>
    <t>吧台</t>
    <phoneticPr fontId="1" type="noConversion"/>
  </si>
  <si>
    <t>吧台</t>
    <phoneticPr fontId="1" type="noConversion"/>
  </si>
  <si>
    <t>红梅</t>
    <phoneticPr fontId="1" type="noConversion"/>
  </si>
  <si>
    <t>范晓琳</t>
    <phoneticPr fontId="1" type="noConversion"/>
  </si>
  <si>
    <t>陈飞燕</t>
    <phoneticPr fontId="1" type="noConversion"/>
  </si>
  <si>
    <t>王晶晶</t>
    <phoneticPr fontId="1" type="noConversion"/>
  </si>
  <si>
    <t>L型文件夹</t>
    <phoneticPr fontId="1" type="noConversion"/>
  </si>
  <si>
    <t>透明</t>
    <phoneticPr fontId="1" type="noConversion"/>
  </si>
  <si>
    <t>个</t>
    <phoneticPr fontId="1" type="noConversion"/>
  </si>
  <si>
    <t>保护袋</t>
    <phoneticPr fontId="1" type="noConversion"/>
  </si>
  <si>
    <t>11孔-透明</t>
    <phoneticPr fontId="1" type="noConversion"/>
  </si>
  <si>
    <t>信封</t>
    <phoneticPr fontId="1" type="noConversion"/>
  </si>
  <si>
    <t>牛皮-11*22</t>
    <phoneticPr fontId="1" type="noConversion"/>
  </si>
  <si>
    <t>个</t>
    <phoneticPr fontId="1" type="noConversion"/>
  </si>
  <si>
    <t>A</t>
    <phoneticPr fontId="1" type="noConversion"/>
  </si>
  <si>
    <t>信封</t>
    <phoneticPr fontId="1" type="noConversion"/>
  </si>
  <si>
    <t>个</t>
    <phoneticPr fontId="1" type="noConversion"/>
  </si>
  <si>
    <t>牛皮-11*22</t>
    <phoneticPr fontId="1" type="noConversion"/>
  </si>
  <si>
    <t>接线端子</t>
    <phoneticPr fontId="1" type="noConversion"/>
  </si>
  <si>
    <t>A</t>
    <phoneticPr fontId="1" type="noConversion"/>
  </si>
  <si>
    <t>缓冲器</t>
    <phoneticPr fontId="1" type="noConversion"/>
  </si>
  <si>
    <t>不干胶</t>
    <phoneticPr fontId="1" type="noConversion"/>
  </si>
  <si>
    <t>包</t>
    <phoneticPr fontId="1" type="noConversion"/>
  </si>
  <si>
    <t>件</t>
    <phoneticPr fontId="1" type="noConversion"/>
  </si>
  <si>
    <t>保洁工服上衣</t>
    <phoneticPr fontId="1" type="noConversion"/>
  </si>
  <si>
    <t>保洁工服裤子</t>
    <phoneticPr fontId="1" type="noConversion"/>
  </si>
  <si>
    <t>维达抽纸</t>
    <rPh sb="0" eb="1">
      <t>wei da chou zhi</t>
    </rPh>
    <phoneticPr fontId="1" type="noConversion"/>
  </si>
  <si>
    <t>包</t>
    <rPh sb="0" eb="1">
      <t>bao</t>
    </rPh>
    <phoneticPr fontId="1" type="noConversion"/>
  </si>
  <si>
    <t>张</t>
    <phoneticPr fontId="1" type="noConversion"/>
  </si>
  <si>
    <t>100元</t>
    <phoneticPr fontId="1" type="noConversion"/>
  </si>
  <si>
    <t>地柜</t>
    <phoneticPr fontId="1" type="noConversion"/>
  </si>
  <si>
    <t>200元</t>
    <phoneticPr fontId="1" type="noConversion"/>
  </si>
  <si>
    <t>陈宏慧</t>
    <phoneticPr fontId="1" type="noConversion"/>
  </si>
  <si>
    <t>叶曲香</t>
    <phoneticPr fontId="1" type="noConversion"/>
  </si>
  <si>
    <t>陈洁华</t>
    <phoneticPr fontId="1" type="noConversion"/>
  </si>
  <si>
    <t>梁丹丹</t>
    <phoneticPr fontId="1" type="noConversion"/>
  </si>
  <si>
    <t>5号</t>
    <phoneticPr fontId="1" type="noConversion"/>
  </si>
  <si>
    <t>郑菲</t>
    <phoneticPr fontId="1" type="noConversion"/>
  </si>
  <si>
    <t>李婷</t>
    <phoneticPr fontId="1" type="noConversion"/>
  </si>
  <si>
    <t>刘珊珊</t>
    <phoneticPr fontId="1" type="noConversion"/>
  </si>
  <si>
    <t>梁丹丹</t>
    <phoneticPr fontId="1" type="noConversion"/>
  </si>
  <si>
    <t>吴英恒</t>
    <phoneticPr fontId="1" type="noConversion"/>
  </si>
  <si>
    <t>陈洁华</t>
    <phoneticPr fontId="1" type="noConversion"/>
  </si>
  <si>
    <t>叶曲香</t>
    <phoneticPr fontId="1" type="noConversion"/>
  </si>
  <si>
    <t>严慧贤</t>
    <phoneticPr fontId="1" type="noConversion"/>
  </si>
  <si>
    <t>超宝洁厕剂</t>
    <phoneticPr fontId="1" type="noConversion"/>
  </si>
  <si>
    <t>3kg</t>
    <phoneticPr fontId="1" type="noConversion"/>
  </si>
  <si>
    <t>陈洁华</t>
    <phoneticPr fontId="1" type="noConversion"/>
  </si>
  <si>
    <t>E</t>
    <phoneticPr fontId="1" type="noConversion"/>
  </si>
  <si>
    <t>尘袋</t>
    <phoneticPr fontId="1" type="noConversion"/>
  </si>
  <si>
    <t>/</t>
    <phoneticPr fontId="1" type="noConversion"/>
  </si>
  <si>
    <t>个</t>
    <phoneticPr fontId="1" type="noConversion"/>
  </si>
  <si>
    <t>尘袋</t>
    <phoneticPr fontId="1" type="noConversion"/>
  </si>
  <si>
    <t>个</t>
    <phoneticPr fontId="1" type="noConversion"/>
  </si>
  <si>
    <t>陈洁华</t>
    <phoneticPr fontId="1" type="noConversion"/>
  </si>
  <si>
    <t>E</t>
    <phoneticPr fontId="1" type="noConversion"/>
  </si>
  <si>
    <t>/</t>
    <phoneticPr fontId="1" type="noConversion"/>
  </si>
  <si>
    <t>丽日购物卡</t>
  </si>
  <si>
    <t>办公用品出入库一览表</t>
  </si>
  <si>
    <t>序号</t>
  </si>
  <si>
    <t>名称</t>
  </si>
  <si>
    <t>单位</t>
  </si>
  <si>
    <t>初数</t>
  </si>
  <si>
    <t>本月入库</t>
  </si>
  <si>
    <t>本月出库</t>
  </si>
  <si>
    <t>本月结余</t>
  </si>
  <si>
    <t>备注</t>
  </si>
  <si>
    <t>茶叶包</t>
  </si>
  <si>
    <t>纸杯</t>
    <phoneticPr fontId="9" type="noConversion"/>
  </si>
  <si>
    <t>29条</t>
    <phoneticPr fontId="9" type="noConversion"/>
  </si>
  <si>
    <t>5条</t>
    <phoneticPr fontId="9" type="noConversion"/>
  </si>
  <si>
    <t>一箱10条/500个</t>
    <phoneticPr fontId="9" type="noConversion"/>
  </si>
  <si>
    <t>金蛋</t>
  </si>
  <si>
    <t>卷纸</t>
  </si>
  <si>
    <t>提</t>
  </si>
  <si>
    <t>12个一条</t>
  </si>
  <si>
    <t>擦手纸</t>
  </si>
  <si>
    <t>29包</t>
    <phoneticPr fontId="9" type="noConversion"/>
  </si>
  <si>
    <t>一箱20包</t>
  </si>
  <si>
    <t>抽纸</t>
  </si>
  <si>
    <t>包</t>
    <phoneticPr fontId="9" type="noConversion"/>
  </si>
  <si>
    <t>一次性鞋套</t>
  </si>
  <si>
    <t>箱</t>
  </si>
  <si>
    <t>机踩一次性鞋套</t>
  </si>
  <si>
    <t>蚊香</t>
  </si>
  <si>
    <t>名片座</t>
  </si>
  <si>
    <t>燕尾夹</t>
  </si>
  <si>
    <t>工商银行刷卡单</t>
  </si>
  <si>
    <t>B5中性笔</t>
  </si>
  <si>
    <t>大头笔</t>
  </si>
  <si>
    <t>快干清洁印泥油</t>
  </si>
  <si>
    <t>24/6订书针</t>
  </si>
  <si>
    <t>10#订书针</t>
  </si>
  <si>
    <t>回形针</t>
    <phoneticPr fontId="9" type="noConversion"/>
  </si>
  <si>
    <t>盒</t>
    <phoneticPr fontId="9" type="noConversion"/>
  </si>
  <si>
    <t>5号电池</t>
  </si>
  <si>
    <t>报告夹</t>
  </si>
  <si>
    <t>文件袋</t>
  </si>
  <si>
    <t>办公收纳盒</t>
  </si>
  <si>
    <t>洗手液</t>
    <phoneticPr fontId="9" type="noConversion"/>
  </si>
  <si>
    <t>威露士消毒液</t>
  </si>
  <si>
    <t>洁厕剂</t>
  </si>
  <si>
    <t>玻璃水</t>
  </si>
  <si>
    <t>喷水壶</t>
  </si>
  <si>
    <t>涂水器棉头</t>
  </si>
  <si>
    <t>双叉玻璃刮</t>
  </si>
  <si>
    <t>啤酒</t>
    <phoneticPr fontId="9" type="noConversion"/>
  </si>
  <si>
    <t>瓶</t>
    <phoneticPr fontId="9" type="noConversion"/>
  </si>
  <si>
    <t>乌沉塔香</t>
  </si>
  <si>
    <t>多功能地擦</t>
  </si>
  <si>
    <t>小垃圾袋</t>
  </si>
  <si>
    <t>大垃圾袋</t>
  </si>
  <si>
    <t>电风扇</t>
  </si>
  <si>
    <t>手套</t>
  </si>
  <si>
    <t>欧琳水槽</t>
  </si>
  <si>
    <t>雪糕桶</t>
  </si>
  <si>
    <t>冰箱</t>
  </si>
  <si>
    <t>伸缩杆</t>
  </si>
  <si>
    <t>粘蝇贴</t>
  </si>
  <si>
    <t>鞋娄</t>
  </si>
  <si>
    <t>小心地滑</t>
  </si>
  <si>
    <t>矿泉水</t>
  </si>
  <si>
    <t>1箱24支</t>
  </si>
  <si>
    <t>大垃圾桶</t>
  </si>
  <si>
    <t>一次性叉子</t>
  </si>
  <si>
    <t>一次性碟</t>
  </si>
  <si>
    <t>雨伞架</t>
  </si>
  <si>
    <t>水票</t>
  </si>
  <si>
    <t>发光小玩具</t>
  </si>
  <si>
    <t>圣诞笔</t>
  </si>
  <si>
    <t>圣诞手环</t>
  </si>
  <si>
    <t>喷雪</t>
  </si>
  <si>
    <t>铃铛</t>
  </si>
  <si>
    <t>花环</t>
  </si>
  <si>
    <t>礼物盒</t>
  </si>
  <si>
    <t>小垃圾桶</t>
  </si>
  <si>
    <t>7号电池</t>
  </si>
  <si>
    <t>画框</t>
  </si>
  <si>
    <t>钢丝球</t>
  </si>
  <si>
    <t>杀虫剂</t>
  </si>
  <si>
    <t>洗杯刷子</t>
  </si>
  <si>
    <t>投影仪布</t>
    <phoneticPr fontId="9" type="noConversion"/>
  </si>
  <si>
    <t>椅子</t>
  </si>
  <si>
    <t>显示器</t>
  </si>
  <si>
    <t>毛巾</t>
  </si>
  <si>
    <t>展示架</t>
  </si>
  <si>
    <t>广告伞</t>
  </si>
  <si>
    <t>一箱50把</t>
  </si>
  <si>
    <t>礼炮</t>
  </si>
  <si>
    <t>枕芯</t>
  </si>
  <si>
    <t>一次性餐具</t>
  </si>
  <si>
    <t>一箱/1000</t>
  </si>
  <si>
    <t>环保方盒</t>
  </si>
  <si>
    <t>一箱300个</t>
  </si>
  <si>
    <t>一次性筷子</t>
  </si>
  <si>
    <t>档案袋</t>
  </si>
  <si>
    <t>一包100个</t>
  </si>
  <si>
    <t>一次性台布</t>
  </si>
  <si>
    <t>一包10只装</t>
  </si>
  <si>
    <t>宣传册</t>
  </si>
  <si>
    <t>电源插板</t>
  </si>
  <si>
    <t>灯管</t>
  </si>
  <si>
    <t>书架</t>
  </si>
  <si>
    <t>装饰品</t>
  </si>
  <si>
    <t>拖桶</t>
  </si>
  <si>
    <t>水龙头</t>
  </si>
  <si>
    <t>铁管</t>
  </si>
  <si>
    <t>盒子</t>
  </si>
  <si>
    <t>一箱18个</t>
  </si>
  <si>
    <t>橡胶纸强拉力接缝带卷</t>
  </si>
  <si>
    <t>座机</t>
  </si>
  <si>
    <t>马桶感应器</t>
    <phoneticPr fontId="9" type="noConversion"/>
  </si>
  <si>
    <t>电线</t>
  </si>
  <si>
    <t>胶水管</t>
  </si>
  <si>
    <t>防潮粉末</t>
  </si>
  <si>
    <t>灯</t>
  </si>
  <si>
    <t>LED吸顶灯</t>
  </si>
  <si>
    <t>广告布</t>
  </si>
  <si>
    <t>手环</t>
  </si>
  <si>
    <t>清点数时125个</t>
  </si>
  <si>
    <t>红桌布</t>
  </si>
  <si>
    <t>礼炮</t>
    <phoneticPr fontId="9" type="noConversion"/>
  </si>
  <si>
    <t>个</t>
    <phoneticPr fontId="9" type="noConversion"/>
  </si>
  <si>
    <t>泡水</t>
    <phoneticPr fontId="9" type="noConversion"/>
  </si>
  <si>
    <t>清洁膏</t>
    <phoneticPr fontId="9" type="noConversion"/>
  </si>
  <si>
    <t>插头</t>
    <phoneticPr fontId="9" type="noConversion"/>
  </si>
  <si>
    <t>插座</t>
    <phoneticPr fontId="9" type="noConversion"/>
  </si>
  <si>
    <t>A4打印纸</t>
    <phoneticPr fontId="9" type="noConversion"/>
  </si>
  <si>
    <t>箱</t>
    <phoneticPr fontId="9" type="noConversion"/>
  </si>
  <si>
    <t>灯片</t>
    <phoneticPr fontId="9" type="noConversion"/>
  </si>
  <si>
    <t>驱动电源</t>
    <phoneticPr fontId="9" type="noConversion"/>
  </si>
  <si>
    <t>接线端子</t>
    <phoneticPr fontId="9" type="noConversion"/>
  </si>
  <si>
    <t>洗洁精</t>
    <phoneticPr fontId="9" type="noConversion"/>
  </si>
  <si>
    <t xml:space="preserve">月份： 2018  年  5  月     </t>
    <phoneticPr fontId="9" type="noConversion"/>
  </si>
  <si>
    <t>/</t>
  </si>
  <si>
    <t>严慧贤</t>
  </si>
  <si>
    <t>张</t>
    <phoneticPr fontId="1" type="noConversion"/>
  </si>
  <si>
    <t>严慧贤</t>
    <phoneticPr fontId="1" type="noConversion"/>
  </si>
  <si>
    <t>保险箱</t>
    <phoneticPr fontId="1" type="noConversion"/>
  </si>
  <si>
    <t>1000元</t>
    <phoneticPr fontId="1" type="noConversion"/>
  </si>
  <si>
    <t>吴英恒</t>
    <phoneticPr fontId="1" type="noConversion"/>
  </si>
  <si>
    <t>100元</t>
    <phoneticPr fontId="1" type="noConversion"/>
  </si>
  <si>
    <t>严慧贤</t>
    <phoneticPr fontId="1" type="noConversion"/>
  </si>
  <si>
    <t>瓶</t>
    <phoneticPr fontId="1" type="noConversion"/>
  </si>
  <si>
    <t>严慧贤</t>
    <phoneticPr fontId="1" type="noConversion"/>
  </si>
  <si>
    <t>管</t>
    <phoneticPr fontId="1" type="noConversion"/>
  </si>
  <si>
    <t>木质填充膏</t>
    <phoneticPr fontId="1" type="noConversion"/>
  </si>
  <si>
    <t>绿源修补膏</t>
    <phoneticPr fontId="1" type="noConversion"/>
  </si>
  <si>
    <t>中（25mm）</t>
    <phoneticPr fontId="1" type="noConversion"/>
  </si>
  <si>
    <t>大(50mm)</t>
  </si>
  <si>
    <t>大(50mm)</t>
    <phoneticPr fontId="1" type="noConversion"/>
  </si>
  <si>
    <t>王晶晶</t>
    <phoneticPr fontId="1" type="noConversion"/>
  </si>
  <si>
    <t>陈飞燕</t>
    <phoneticPr fontId="1" type="noConversion"/>
  </si>
  <si>
    <t>李婷</t>
    <phoneticPr fontId="1" type="noConversion"/>
  </si>
  <si>
    <t>李婷</t>
    <phoneticPr fontId="1" type="noConversion"/>
  </si>
  <si>
    <t>吴英恒</t>
    <phoneticPr fontId="1" type="noConversion"/>
  </si>
  <si>
    <t>陈飞燕</t>
    <phoneticPr fontId="1" type="noConversion"/>
  </si>
  <si>
    <t>王晶晶</t>
    <phoneticPr fontId="1" type="noConversion"/>
  </si>
  <si>
    <t>王晶晶</t>
    <phoneticPr fontId="1" type="noConversion"/>
  </si>
  <si>
    <t>梁丹丹</t>
    <phoneticPr fontId="1" type="noConversion"/>
  </si>
  <si>
    <t>刘珊珊</t>
    <phoneticPr fontId="1" type="noConversion"/>
  </si>
  <si>
    <t>晨光中性笔</t>
    <phoneticPr fontId="1" type="noConversion"/>
  </si>
  <si>
    <t>18mm</t>
    <phoneticPr fontId="1" type="noConversion"/>
  </si>
  <si>
    <t>美纹纸胶带</t>
    <phoneticPr fontId="1" type="noConversion"/>
  </si>
  <si>
    <t>大卷纸</t>
    <phoneticPr fontId="1" type="noConversion"/>
  </si>
  <si>
    <t>A5经理室</t>
    <phoneticPr fontId="1" type="noConversion"/>
  </si>
  <si>
    <t>擦手纸</t>
    <phoneticPr fontId="1" type="noConversion"/>
  </si>
  <si>
    <t>A4</t>
    <phoneticPr fontId="1" type="noConversion"/>
  </si>
  <si>
    <t>50*60</t>
    <phoneticPr fontId="1" type="noConversion"/>
  </si>
  <si>
    <t>扫把</t>
    <phoneticPr fontId="1" type="noConversion"/>
  </si>
  <si>
    <t>把</t>
    <phoneticPr fontId="1" type="noConversion"/>
  </si>
  <si>
    <t>阿姨清洁间</t>
    <phoneticPr fontId="1" type="noConversion"/>
  </si>
  <si>
    <t>黑色无耳垃圾袋</t>
    <phoneticPr fontId="1" type="noConversion"/>
  </si>
  <si>
    <t>黑色有耳垃圾袋</t>
    <phoneticPr fontId="1" type="noConversion"/>
  </si>
  <si>
    <t>台</t>
    <phoneticPr fontId="1" type="noConversion"/>
  </si>
  <si>
    <t>60*90</t>
    <phoneticPr fontId="1" type="noConversion"/>
  </si>
  <si>
    <t>扫把</t>
    <phoneticPr fontId="1" type="noConversion"/>
  </si>
  <si>
    <t>把</t>
    <phoneticPr fontId="1" type="noConversion"/>
  </si>
  <si>
    <t>梁丹丹</t>
    <phoneticPr fontId="1" type="noConversion"/>
  </si>
  <si>
    <t>陈飞燕</t>
    <phoneticPr fontId="1" type="noConversion"/>
  </si>
  <si>
    <t>李婷</t>
    <phoneticPr fontId="1" type="noConversion"/>
  </si>
  <si>
    <t>郑菲</t>
    <phoneticPr fontId="1" type="noConversion"/>
  </si>
  <si>
    <t>监控电源</t>
    <phoneticPr fontId="1" type="noConversion"/>
  </si>
  <si>
    <t>监控录像机</t>
    <phoneticPr fontId="1" type="noConversion"/>
  </si>
  <si>
    <t>万能强力胶</t>
    <phoneticPr fontId="1" type="noConversion"/>
  </si>
  <si>
    <t>支</t>
    <phoneticPr fontId="1" type="noConversion"/>
  </si>
  <si>
    <t>洗洁精</t>
    <phoneticPr fontId="1" type="noConversion"/>
  </si>
  <si>
    <t>瓶</t>
    <phoneticPr fontId="1" type="noConversion"/>
  </si>
  <si>
    <t>LED贴片灯板</t>
    <phoneticPr fontId="1" type="noConversion"/>
  </si>
  <si>
    <t>京瓷粉盒</t>
    <phoneticPr fontId="1" type="noConversion"/>
  </si>
  <si>
    <t>洁厕剂</t>
    <phoneticPr fontId="1" type="noConversion"/>
  </si>
  <si>
    <t>剥线钳</t>
    <phoneticPr fontId="1" type="noConversion"/>
  </si>
  <si>
    <t>洗洁精</t>
    <phoneticPr fontId="1" type="noConversion"/>
  </si>
  <si>
    <t>1.18kg</t>
    <phoneticPr fontId="1" type="noConversion"/>
  </si>
  <si>
    <t>佳能保鲜</t>
    <phoneticPr fontId="9" type="noConversion"/>
  </si>
  <si>
    <t>中号</t>
    <phoneticPr fontId="1" type="noConversion"/>
  </si>
  <si>
    <t>防水布</t>
    <phoneticPr fontId="1" type="noConversion"/>
  </si>
  <si>
    <t>个</t>
    <phoneticPr fontId="1" type="noConversion"/>
  </si>
  <si>
    <t>中（25mm）</t>
  </si>
  <si>
    <t>三菱签字笔</t>
  </si>
  <si>
    <t>黑色-0.5mm</t>
  </si>
  <si>
    <t>盘亏</t>
    <phoneticPr fontId="1" type="noConversion"/>
  </si>
  <si>
    <t>王晶晶</t>
    <phoneticPr fontId="1" type="noConversion"/>
  </si>
  <si>
    <t>扎</t>
    <phoneticPr fontId="1" type="noConversion"/>
  </si>
  <si>
    <t>陈飞燕</t>
    <phoneticPr fontId="1" type="noConversion"/>
  </si>
  <si>
    <t>1000元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</si>
</sst>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indexed="8"/>
      <name val="黑体"/>
      <family val="3"/>
      <charset val="134"/>
    </font>
    <font>
      <sz val="14"/>
      <color indexed="8"/>
      <name val="黑体"/>
      <family val="3"/>
      <charset val="134"/>
    </font>
    <font>
      <sz val="9"/>
      <name val="宋体"/>
      <family val="3"/>
      <charset val="134"/>
    </font>
    <font>
      <sz val="12"/>
      <color indexed="8"/>
      <name val="黑体"/>
      <family val="3"/>
      <charset val="134"/>
    </font>
    <font>
      <sz val="12"/>
      <name val="黑体"/>
      <family val="3"/>
      <charset val="134"/>
    </font>
    <font>
      <sz val="11"/>
      <color indexed="8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43" fontId="14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58" fontId="0" fillId="0" borderId="1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0" borderId="8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2" borderId="9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15" fillId="0" borderId="1" xfId="2" applyNumberFormat="1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</cellXfs>
  <cellStyles count="3">
    <cellStyle name="常规" xfId="0" builtinId="0"/>
    <cellStyle name="常规 2" xfId="1"/>
    <cellStyle name="千位分隔" xfId="2" builtinId="3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45" formatCode="m&quot;月&quot;d&quot;日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45" formatCode="m&quot;月&quot;d&quot;日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A1:J422" totalsRowShown="0" headerRowDxfId="68" dataDxfId="66" headerRowBorderDxfId="67" tableBorderDxfId="65" totalsRowBorderDxfId="64">
  <autoFilter ref="A1:J422"/>
  <tableColumns count="10">
    <tableColumn id="1" name="序号" dataDxfId="63">
      <calculatedColumnFormula>COUNTIF(C$2:C2,"&lt;&gt;")</calculatedColumnFormula>
    </tableColumn>
    <tableColumn id="2" name="时间" dataDxfId="62"/>
    <tableColumn id="3" name="物品" dataDxfId="61"/>
    <tableColumn id="4" name="规格型号" dataDxfId="60"/>
    <tableColumn id="5" name="单位" dataDxfId="59"/>
    <tableColumn id="6" name="单价" dataDxfId="58"/>
    <tableColumn id="7" name="数量" dataDxfId="57"/>
    <tableColumn id="8" name="小计" dataDxfId="56">
      <calculatedColumnFormula>F2*G2</calculatedColumnFormula>
    </tableColumn>
    <tableColumn id="9" name="入库人" dataDxfId="55"/>
    <tableColumn id="10" name="位置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H436" totalsRowShown="0" headerRowDxfId="53" dataDxfId="51" headerRowBorderDxfId="52" tableBorderDxfId="50" totalsRowBorderDxfId="49">
  <autoFilter ref="A1:H436"/>
  <tableColumns count="8">
    <tableColumn id="1" name="序号" dataDxfId="48">
      <calculatedColumnFormula>COUNTIF(C$2:C2,"&lt;&gt;")</calculatedColumnFormula>
    </tableColumn>
    <tableColumn id="2" name="时间" dataDxfId="47"/>
    <tableColumn id="3" name="物品" dataDxfId="46"/>
    <tableColumn id="4" name="规格型号" dataDxfId="45"/>
    <tableColumn id="5" name="单位" dataDxfId="44"/>
    <tableColumn id="7" name="数量" dataDxfId="43"/>
    <tableColumn id="9" name="领用人" dataDxfId="42"/>
    <tableColumn id="11" name="出库人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I259" totalsRowShown="0" headerRowDxfId="40" dataDxfId="39" tableBorderDxfId="38">
  <autoFilter ref="A1:I259"/>
  <tableColumns count="9">
    <tableColumn id="1" name="序号" dataDxfId="37">
      <calculatedColumnFormula>COUNTIF(B$2:B2,"&lt;&gt;")</calculatedColumnFormula>
    </tableColumn>
    <tableColumn id="2" name="物品" dataDxfId="36"/>
    <tableColumn id="3" name="规格型号" dataDxfId="35"/>
    <tableColumn id="4" name="单位" dataDxfId="34"/>
    <tableColumn id="5" name="位置" dataDxfId="33"/>
    <tableColumn id="6" name="2018年4月12日库存" dataDxfId="32">
      <calculatedColumnFormula>表5[[#This Row],[4月盘点数量]]</calculatedColumnFormula>
    </tableColumn>
    <tableColumn id="7" name="总入库" dataDxfId="31">
      <calculatedColumnFormula>SUMPRODUCT((表1[物品]=库存总表!B2)*(表1[规格型号]=库存总表!C2)*(表1[单位]=库存总表!D2)*(表1[数量]))</calculatedColumnFormula>
    </tableColumn>
    <tableColumn id="8" name="总出库" dataDxfId="30">
      <calculatedColumnFormula>SUMPRODUCT((表1_3[物品]=库存总表!B2)*(表1_3[规格型号]=库存总表!C2)*(表1_3[单位]=库存总表!D2)*(表1_3[数量]))</calculatedColumnFormula>
    </tableColumn>
    <tableColumn id="9" name="结余" dataDxfId="29">
      <calculatedColumnFormula>库存总表!$F2+库存总表!$G2-库存总表!$H2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5" displayName="表5" ref="A1:Z259" totalsRowShown="0" headerRowDxfId="28" dataDxfId="27" tableBorderDxfId="26">
  <autoFilter ref="A1:Z259"/>
  <tableColumns count="26">
    <tableColumn id="1" name="序号" dataDxfId="25">
      <calculatedColumnFormula>COUNTIF(B$2:B2,"&lt;&gt;")</calculatedColumnFormula>
    </tableColumn>
    <tableColumn id="2" name="物品" dataDxfId="24">
      <calculatedColumnFormula>库存总表!$B2</calculatedColumnFormula>
    </tableColumn>
    <tableColumn id="3" name="规格型号" dataDxfId="23">
      <calculatedColumnFormula>库存总表!$C2</calculatedColumnFormula>
    </tableColumn>
    <tableColumn id="4" name="单位" dataDxfId="22">
      <calculatedColumnFormula>库存总表!$D2</calculatedColumnFormula>
    </tableColumn>
    <tableColumn id="5" name="位置" dataDxfId="21">
      <calculatedColumnFormula>库存总表!$E2</calculatedColumnFormula>
    </tableColumn>
    <tableColumn id="6" name="1月盘点数量" dataDxfId="20"/>
    <tableColumn id="7" name="2月盘点数量" dataDxfId="19"/>
    <tableColumn id="8" name="3月盘点数量" dataDxfId="18"/>
    <tableColumn id="9" name="4月盘点数量" dataDxfId="17"/>
    <tableColumn id="18" name="4月盘点盈亏" dataDxfId="16"/>
    <tableColumn id="10" name="5月盘点数量" dataDxfId="15"/>
    <tableColumn id="19" name="5月盘点盈亏" dataDxfId="14"/>
    <tableColumn id="11" name="6月盘点数量" dataDxfId="13"/>
    <tableColumn id="20" name="6月盘点盈亏" dataDxfId="12"/>
    <tableColumn id="12" name="7月盘点数量" dataDxfId="11"/>
    <tableColumn id="21" name="7月盘点盈亏" dataDxfId="10"/>
    <tableColumn id="13" name="8月盘点数量" dataDxfId="9"/>
    <tableColumn id="22" name="8月盘点盈亏" dataDxfId="8"/>
    <tableColumn id="14" name="9月盘点数量" dataDxfId="7"/>
    <tableColumn id="23" name="9月盘点盈亏" dataDxfId="6"/>
    <tableColumn id="15" name="10月盘点数量" dataDxfId="5"/>
    <tableColumn id="24" name="10月盘点盈亏" dataDxfId="4"/>
    <tableColumn id="16" name="11月盘点数量" dataDxfId="3"/>
    <tableColumn id="25" name="11月盘点盈亏" dataDxfId="2"/>
    <tableColumn id="26" name="12月盘点数量" dataDxfId="1"/>
    <tableColumn id="17" name="12月盘点盈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2"/>
  <sheetViews>
    <sheetView showZeros="0" tabSelected="1" workbookViewId="0">
      <pane xSplit="10" ySplit="1" topLeftCell="K26" activePane="bottomRight" state="frozen"/>
      <selection pane="topRight" activeCell="K1" sqref="K1"/>
      <selection pane="bottomLeft" activeCell="A2" sqref="A2"/>
      <selection pane="bottomRight" activeCell="G39" sqref="G39"/>
    </sheetView>
  </sheetViews>
  <sheetFormatPr defaultColWidth="9" defaultRowHeight="13.5"/>
  <cols>
    <col min="1" max="2" width="9.5" style="18" bestFit="1" customWidth="1"/>
    <col min="3" max="3" width="17" style="18" bestFit="1" customWidth="1"/>
    <col min="4" max="4" width="13.5" style="18" bestFit="1" customWidth="1"/>
    <col min="5" max="8" width="9.5" style="18" bestFit="1" customWidth="1"/>
    <col min="9" max="9" width="11.5" style="18" bestFit="1" customWidth="1"/>
    <col min="10" max="10" width="11.375" style="18" customWidth="1"/>
    <col min="11" max="16384" width="9" style="18"/>
  </cols>
  <sheetData>
    <row r="1" spans="1:10">
      <c r="A1" s="15" t="s">
        <v>0</v>
      </c>
      <c r="B1" s="16" t="s">
        <v>20</v>
      </c>
      <c r="C1" s="16" t="s">
        <v>1</v>
      </c>
      <c r="D1" s="16" t="s">
        <v>2</v>
      </c>
      <c r="E1" s="16" t="s">
        <v>3</v>
      </c>
      <c r="F1" s="16" t="s">
        <v>7</v>
      </c>
      <c r="G1" s="16" t="s">
        <v>23</v>
      </c>
      <c r="H1" s="16" t="s">
        <v>22</v>
      </c>
      <c r="I1" s="16" t="s">
        <v>21</v>
      </c>
      <c r="J1" s="17" t="s">
        <v>10</v>
      </c>
    </row>
    <row r="2" spans="1:10">
      <c r="A2" s="19">
        <f>COUNTIF(C$2:C2,"&lt;&gt;")</f>
        <v>1</v>
      </c>
      <c r="B2" s="2">
        <v>43206</v>
      </c>
      <c r="C2" s="1" t="s">
        <v>333</v>
      </c>
      <c r="D2" s="1" t="s">
        <v>331</v>
      </c>
      <c r="E2" s="1" t="s">
        <v>326</v>
      </c>
      <c r="F2" s="20">
        <v>0</v>
      </c>
      <c r="G2" s="1">
        <v>200</v>
      </c>
      <c r="H2" s="1">
        <f t="shared" ref="H2:H5" si="0">F2*G2</f>
        <v>0</v>
      </c>
      <c r="I2" s="1" t="s">
        <v>261</v>
      </c>
      <c r="J2" s="4" t="s">
        <v>328</v>
      </c>
    </row>
    <row r="3" spans="1:10">
      <c r="A3" s="19">
        <f>COUNTIF(C$2:C3,"&lt;&gt;")</f>
        <v>2</v>
      </c>
      <c r="B3" s="2">
        <v>43206</v>
      </c>
      <c r="C3" s="1" t="s">
        <v>330</v>
      </c>
      <c r="D3" s="1" t="s">
        <v>449</v>
      </c>
      <c r="E3" s="1" t="s">
        <v>327</v>
      </c>
      <c r="F3" s="20"/>
      <c r="G3" s="1">
        <v>200</v>
      </c>
      <c r="H3" s="1">
        <f t="shared" si="0"/>
        <v>0</v>
      </c>
      <c r="I3" s="1" t="s">
        <v>261</v>
      </c>
      <c r="J3" s="4" t="s">
        <v>328</v>
      </c>
    </row>
    <row r="4" spans="1:10">
      <c r="A4" s="19">
        <f>COUNTIF(C$2:C4,"&lt;&gt;")</f>
        <v>3</v>
      </c>
      <c r="B4" s="2">
        <v>43213</v>
      </c>
      <c r="C4" s="1" t="s">
        <v>343</v>
      </c>
      <c r="D4" s="1" t="s">
        <v>346</v>
      </c>
      <c r="E4" s="1" t="s">
        <v>347</v>
      </c>
      <c r="F4" s="20">
        <v>2.2999999999999998</v>
      </c>
      <c r="G4" s="1">
        <v>20</v>
      </c>
      <c r="H4" s="1">
        <f t="shared" si="0"/>
        <v>46</v>
      </c>
      <c r="I4" s="1" t="s">
        <v>261</v>
      </c>
      <c r="J4" s="4">
        <v>1</v>
      </c>
    </row>
    <row r="5" spans="1:10">
      <c r="A5" s="19">
        <f>COUNTIF(C$2:C5,"&lt;&gt;")</f>
        <v>4</v>
      </c>
      <c r="B5" s="2">
        <v>43213</v>
      </c>
      <c r="C5" s="1" t="s">
        <v>343</v>
      </c>
      <c r="D5" s="1" t="s">
        <v>345</v>
      </c>
      <c r="E5" s="1" t="s">
        <v>344</v>
      </c>
      <c r="F5" s="20">
        <v>2.4900000000000002</v>
      </c>
      <c r="G5" s="1">
        <v>12</v>
      </c>
      <c r="H5" s="1">
        <f t="shared" si="0"/>
        <v>29.880000000000003</v>
      </c>
      <c r="I5" s="1" t="s">
        <v>261</v>
      </c>
      <c r="J5" s="4">
        <v>1</v>
      </c>
    </row>
    <row r="6" spans="1:10">
      <c r="A6" s="19">
        <f>COUNTIF(C$2:C6,"&lt;&gt;")</f>
        <v>5</v>
      </c>
      <c r="B6" s="2">
        <v>43215</v>
      </c>
      <c r="C6" s="1" t="s">
        <v>359</v>
      </c>
      <c r="D6" s="1" t="s">
        <v>449</v>
      </c>
      <c r="E6" s="1" t="s">
        <v>360</v>
      </c>
      <c r="F6" s="20">
        <f t="shared" ref="F6:F7" si="1">ROUND(H6/G6,2)</f>
        <v>3.13</v>
      </c>
      <c r="G6" s="1">
        <v>12</v>
      </c>
      <c r="H6" s="1">
        <v>37.5</v>
      </c>
      <c r="I6" s="1" t="s">
        <v>261</v>
      </c>
      <c r="J6" s="4">
        <v>12</v>
      </c>
    </row>
    <row r="7" spans="1:10">
      <c r="A7" s="19">
        <f>COUNTIF(C$2:C7,"&lt;&gt;")</f>
        <v>6</v>
      </c>
      <c r="B7" s="2">
        <v>43215</v>
      </c>
      <c r="C7" s="1" t="s">
        <v>361</v>
      </c>
      <c r="D7" s="1" t="s">
        <v>449</v>
      </c>
      <c r="E7" s="1" t="s">
        <v>366</v>
      </c>
      <c r="F7" s="20">
        <f t="shared" si="1"/>
        <v>0</v>
      </c>
      <c r="G7" s="1">
        <v>30</v>
      </c>
      <c r="H7" s="1">
        <v>0</v>
      </c>
      <c r="I7" s="1" t="s">
        <v>261</v>
      </c>
      <c r="J7" s="4">
        <v>12</v>
      </c>
    </row>
    <row r="8" spans="1:10">
      <c r="A8" s="19">
        <f>COUNTIF(C$2:C8,"&lt;&gt;")</f>
        <v>7</v>
      </c>
      <c r="B8" s="2">
        <v>43215</v>
      </c>
      <c r="C8" s="1" t="s">
        <v>362</v>
      </c>
      <c r="D8" s="1" t="s">
        <v>449</v>
      </c>
      <c r="E8" s="1" t="s">
        <v>360</v>
      </c>
      <c r="F8" s="20">
        <f>IF(G8&lt;&gt;0,ROUND(H8/G8,2),0)</f>
        <v>4.9000000000000004</v>
      </c>
      <c r="G8" s="1">
        <v>6</v>
      </c>
      <c r="H8" s="1">
        <v>29.4</v>
      </c>
      <c r="I8" s="1" t="s">
        <v>261</v>
      </c>
      <c r="J8" s="4">
        <v>1</v>
      </c>
    </row>
    <row r="9" spans="1:10">
      <c r="A9" s="19">
        <f>COUNTIF(C$2:C9,"&lt;&gt;")</f>
        <v>8</v>
      </c>
      <c r="B9" s="2">
        <v>43222</v>
      </c>
      <c r="C9" s="1" t="s">
        <v>367</v>
      </c>
      <c r="D9" s="1" t="s">
        <v>368</v>
      </c>
      <c r="E9" s="1" t="s">
        <v>369</v>
      </c>
      <c r="F9" s="20">
        <f t="shared" ref="F9:F72" si="2">IF(G9&lt;&gt;0,ROUND(H9/G9,2),0)</f>
        <v>0.31</v>
      </c>
      <c r="G9" s="1">
        <v>300</v>
      </c>
      <c r="H9" s="1">
        <v>93.7</v>
      </c>
      <c r="I9" s="1" t="s">
        <v>261</v>
      </c>
      <c r="J9" s="4" t="s">
        <v>370</v>
      </c>
    </row>
    <row r="10" spans="1:10">
      <c r="A10" s="19">
        <f>COUNTIF(C$2:C10,"&lt;&gt;")</f>
        <v>9</v>
      </c>
      <c r="B10" s="2">
        <v>43222</v>
      </c>
      <c r="C10" s="1" t="s">
        <v>371</v>
      </c>
      <c r="D10" s="1" t="s">
        <v>372</v>
      </c>
      <c r="E10" s="1" t="s">
        <v>375</v>
      </c>
      <c r="F10" s="20">
        <f t="shared" si="2"/>
        <v>0</v>
      </c>
      <c r="G10" s="1">
        <v>3</v>
      </c>
      <c r="H10" s="1">
        <v>0</v>
      </c>
      <c r="I10" s="1" t="s">
        <v>261</v>
      </c>
      <c r="J10" s="4" t="s">
        <v>370</v>
      </c>
    </row>
    <row r="11" spans="1:10">
      <c r="A11" s="19">
        <f>COUNTIF(C$2:C11,"&lt;&gt;")</f>
        <v>10</v>
      </c>
      <c r="B11" s="2">
        <v>43222</v>
      </c>
      <c r="C11" s="1" t="s">
        <v>373</v>
      </c>
      <c r="D11" s="1" t="s">
        <v>449</v>
      </c>
      <c r="E11" s="1" t="s">
        <v>369</v>
      </c>
      <c r="F11" s="20">
        <f t="shared" si="2"/>
        <v>0</v>
      </c>
      <c r="G11" s="1">
        <v>1</v>
      </c>
      <c r="H11" s="1"/>
      <c r="I11" s="1" t="s">
        <v>261</v>
      </c>
      <c r="J11" s="4" t="s">
        <v>374</v>
      </c>
    </row>
    <row r="12" spans="1:10">
      <c r="A12" s="19">
        <f>COUNTIF(C$2:C12,"&lt;&gt;")</f>
        <v>11</v>
      </c>
      <c r="B12" s="2">
        <v>43223</v>
      </c>
      <c r="C12" s="1" t="s">
        <v>391</v>
      </c>
      <c r="D12" s="1" t="s">
        <v>449</v>
      </c>
      <c r="E12" s="1" t="s">
        <v>392</v>
      </c>
      <c r="F12" s="20"/>
      <c r="G12" s="1">
        <v>3</v>
      </c>
      <c r="H12" s="1"/>
      <c r="I12" s="1" t="s">
        <v>261</v>
      </c>
      <c r="J12" s="4" t="s">
        <v>393</v>
      </c>
    </row>
    <row r="13" spans="1:10">
      <c r="A13" s="19">
        <f>COUNTIF(C$2:C13,"&lt;&gt;")</f>
        <v>12</v>
      </c>
      <c r="B13" s="2">
        <v>43229</v>
      </c>
      <c r="C13" s="1" t="s">
        <v>408</v>
      </c>
      <c r="D13" s="1" t="s">
        <v>410</v>
      </c>
      <c r="E13" s="1" t="s">
        <v>409</v>
      </c>
      <c r="F13" s="20">
        <f t="shared" si="2"/>
        <v>0.18</v>
      </c>
      <c r="G13" s="1">
        <v>100</v>
      </c>
      <c r="H13" s="1">
        <v>18</v>
      </c>
      <c r="I13" s="1" t="s">
        <v>261</v>
      </c>
      <c r="J13" s="4" t="s">
        <v>412</v>
      </c>
    </row>
    <row r="14" spans="1:10">
      <c r="A14" s="19">
        <f>COUNTIF(C$2:C14,"&lt;&gt;")</f>
        <v>13</v>
      </c>
      <c r="B14" s="2">
        <v>43229</v>
      </c>
      <c r="C14" s="1" t="s">
        <v>411</v>
      </c>
      <c r="D14" s="1" t="s">
        <v>449</v>
      </c>
      <c r="E14" s="1" t="s">
        <v>409</v>
      </c>
      <c r="F14" s="20">
        <f t="shared" si="2"/>
        <v>1.63</v>
      </c>
      <c r="G14" s="1">
        <v>20</v>
      </c>
      <c r="H14" s="1">
        <v>32.6</v>
      </c>
      <c r="I14" s="1" t="s">
        <v>261</v>
      </c>
      <c r="J14" s="4">
        <v>16</v>
      </c>
    </row>
    <row r="15" spans="1:10">
      <c r="A15" s="19">
        <f>COUNTIF(C$2:C15,"&lt;&gt;")</f>
        <v>14</v>
      </c>
      <c r="B15" s="2">
        <v>43229</v>
      </c>
      <c r="C15" s="1" t="s">
        <v>413</v>
      </c>
      <c r="D15" s="1" t="s">
        <v>449</v>
      </c>
      <c r="E15" s="1" t="s">
        <v>409</v>
      </c>
      <c r="F15" s="20"/>
      <c r="G15" s="1">
        <v>2</v>
      </c>
      <c r="H15" s="1">
        <v>75.599999999999994</v>
      </c>
      <c r="I15" s="1" t="s">
        <v>261</v>
      </c>
      <c r="J15" s="4">
        <v>16</v>
      </c>
    </row>
    <row r="16" spans="1:10">
      <c r="A16" s="19">
        <f>COUNTIF(C$2:C16,"&lt;&gt;")</f>
        <v>15</v>
      </c>
      <c r="B16" s="2">
        <v>43230</v>
      </c>
      <c r="C16" s="1" t="s">
        <v>414</v>
      </c>
      <c r="D16" s="1" t="s">
        <v>449</v>
      </c>
      <c r="E16" s="1" t="s">
        <v>415</v>
      </c>
      <c r="F16" s="20">
        <f t="shared" si="2"/>
        <v>18.8</v>
      </c>
      <c r="G16" s="1">
        <v>1</v>
      </c>
      <c r="H16" s="1">
        <v>18.8</v>
      </c>
      <c r="I16" s="1" t="s">
        <v>261</v>
      </c>
      <c r="J16" s="4"/>
    </row>
    <row r="17" spans="1:10">
      <c r="A17" s="19">
        <f>COUNTIF(C$2:C17,"&lt;&gt;")</f>
        <v>16</v>
      </c>
      <c r="B17" s="2">
        <v>43230</v>
      </c>
      <c r="C17" s="1" t="s">
        <v>417</v>
      </c>
      <c r="D17" s="1" t="s">
        <v>449</v>
      </c>
      <c r="E17" s="1" t="s">
        <v>416</v>
      </c>
      <c r="F17" s="20">
        <v>129</v>
      </c>
      <c r="G17" s="1">
        <v>1</v>
      </c>
      <c r="H17" s="1">
        <v>129</v>
      </c>
      <c r="I17" s="1" t="s">
        <v>261</v>
      </c>
      <c r="J17" s="4"/>
    </row>
    <row r="18" spans="1:10">
      <c r="A18" s="19">
        <f>COUNTIF(C$2:C18,"&lt;&gt;")</f>
        <v>17</v>
      </c>
      <c r="B18" s="2">
        <v>43230</v>
      </c>
      <c r="C18" s="1" t="s">
        <v>418</v>
      </c>
      <c r="D18" s="1" t="s">
        <v>449</v>
      </c>
      <c r="E18" s="1" t="s">
        <v>416</v>
      </c>
      <c r="F18" s="20">
        <v>129</v>
      </c>
      <c r="G18" s="1">
        <v>1</v>
      </c>
      <c r="H18" s="1">
        <v>129</v>
      </c>
      <c r="I18" s="1" t="s">
        <v>261</v>
      </c>
      <c r="J18" s="4"/>
    </row>
    <row r="19" spans="1:10">
      <c r="A19" s="19">
        <f>COUNTIF(C$2:C19,"&lt;&gt;")</f>
        <v>18</v>
      </c>
      <c r="B19" s="2">
        <v>43230</v>
      </c>
      <c r="C19" s="1" t="s">
        <v>418</v>
      </c>
      <c r="D19" s="1" t="s">
        <v>449</v>
      </c>
      <c r="E19" s="1" t="s">
        <v>416</v>
      </c>
      <c r="F19" s="20">
        <v>124</v>
      </c>
      <c r="G19" s="1">
        <v>1</v>
      </c>
      <c r="H19" s="1">
        <v>124</v>
      </c>
      <c r="I19" s="1" t="s">
        <v>261</v>
      </c>
      <c r="J19" s="4"/>
    </row>
    <row r="20" spans="1:10">
      <c r="A20" s="19">
        <f>COUNTIF(C$2:C20,"&lt;&gt;")</f>
        <v>19</v>
      </c>
      <c r="B20" s="2">
        <v>43231</v>
      </c>
      <c r="C20" s="37" t="s">
        <v>133</v>
      </c>
      <c r="D20" s="1" t="s">
        <v>449</v>
      </c>
      <c r="E20" s="37" t="s">
        <v>27</v>
      </c>
      <c r="F20" s="20"/>
      <c r="G20" s="1">
        <v>6</v>
      </c>
      <c r="H20" s="1">
        <v>49.8</v>
      </c>
      <c r="I20" s="1" t="s">
        <v>261</v>
      </c>
      <c r="J20" s="4">
        <v>13</v>
      </c>
    </row>
    <row r="21" spans="1:10">
      <c r="A21" s="19">
        <f>COUNTIF(C$2:C21,"&lt;&gt;")</f>
        <v>20</v>
      </c>
      <c r="B21" s="2">
        <v>43231</v>
      </c>
      <c r="C21" s="1" t="s">
        <v>419</v>
      </c>
      <c r="D21" s="1" t="s">
        <v>449</v>
      </c>
      <c r="E21" s="1" t="s">
        <v>420</v>
      </c>
      <c r="F21" s="20">
        <f>IF(G21&lt;&gt;0,ROUND(H21/G21,2),0)</f>
        <v>2.66</v>
      </c>
      <c r="G21" s="1">
        <v>24</v>
      </c>
      <c r="H21" s="1">
        <v>63.9</v>
      </c>
      <c r="I21" s="1" t="s">
        <v>261</v>
      </c>
      <c r="J21" s="4">
        <v>26</v>
      </c>
    </row>
    <row r="22" spans="1:10">
      <c r="A22" s="19">
        <f>COUNTIF(C$2:C22,"&lt;&gt;")</f>
        <v>21</v>
      </c>
      <c r="B22" s="2">
        <v>43242</v>
      </c>
      <c r="C22" s="1" t="s">
        <v>450</v>
      </c>
      <c r="D22" s="1" t="s">
        <v>422</v>
      </c>
      <c r="E22" s="1" t="s">
        <v>421</v>
      </c>
      <c r="F22" s="20">
        <f t="shared" si="2"/>
        <v>0</v>
      </c>
      <c r="G22" s="1">
        <v>2</v>
      </c>
      <c r="H22" s="1"/>
      <c r="I22" s="1" t="s">
        <v>261</v>
      </c>
      <c r="J22" s="4" t="s">
        <v>423</v>
      </c>
    </row>
    <row r="23" spans="1:10">
      <c r="A23" s="19">
        <f>COUNTIF(C$2:C23,"&lt;&gt;")</f>
        <v>22</v>
      </c>
      <c r="B23" s="2">
        <v>43242</v>
      </c>
      <c r="C23" s="1" t="s">
        <v>450</v>
      </c>
      <c r="D23" s="1" t="s">
        <v>424</v>
      </c>
      <c r="E23" s="1" t="s">
        <v>589</v>
      </c>
      <c r="F23" s="20">
        <f t="shared" si="2"/>
        <v>0</v>
      </c>
      <c r="G23" s="1">
        <v>1</v>
      </c>
      <c r="H23" s="1"/>
      <c r="I23" s="1" t="s">
        <v>261</v>
      </c>
      <c r="J23" s="4" t="s">
        <v>423</v>
      </c>
    </row>
    <row r="24" spans="1:10">
      <c r="A24" s="19">
        <f>COUNTIF(C$2:C24,"&lt;&gt;")</f>
        <v>23</v>
      </c>
      <c r="B24" s="2">
        <v>43256</v>
      </c>
      <c r="C24" s="37" t="s">
        <v>438</v>
      </c>
      <c r="D24" s="37" t="s">
        <v>439</v>
      </c>
      <c r="E24" s="37" t="s">
        <v>27</v>
      </c>
      <c r="F24" s="20">
        <v>32</v>
      </c>
      <c r="G24" s="1">
        <v>1</v>
      </c>
      <c r="H24" s="1">
        <v>32</v>
      </c>
      <c r="I24" s="1" t="s">
        <v>440</v>
      </c>
      <c r="J24" s="4" t="s">
        <v>441</v>
      </c>
    </row>
    <row r="25" spans="1:10">
      <c r="A25" s="19">
        <f>COUNTIF(C$2:C25,"&lt;&gt;")</f>
        <v>24</v>
      </c>
      <c r="B25" s="2">
        <v>43257</v>
      </c>
      <c r="C25" s="1" t="s">
        <v>445</v>
      </c>
      <c r="D25" s="1" t="s">
        <v>449</v>
      </c>
      <c r="E25" s="1" t="s">
        <v>446</v>
      </c>
      <c r="F25" s="20">
        <v>15</v>
      </c>
      <c r="G25" s="1">
        <v>10</v>
      </c>
      <c r="H25" s="1">
        <v>15</v>
      </c>
      <c r="I25" s="1" t="s">
        <v>447</v>
      </c>
      <c r="J25" s="4" t="s">
        <v>448</v>
      </c>
    </row>
    <row r="26" spans="1:10">
      <c r="A26" s="19">
        <f>COUNTIF(C$2:C26,"&lt;&gt;")</f>
        <v>25</v>
      </c>
      <c r="B26" s="2">
        <v>43262</v>
      </c>
      <c r="C26" s="1" t="s">
        <v>208</v>
      </c>
      <c r="D26" s="1" t="s">
        <v>587</v>
      </c>
      <c r="E26" s="1" t="s">
        <v>15</v>
      </c>
      <c r="F26" s="20">
        <v>18</v>
      </c>
      <c r="G26" s="1">
        <v>15</v>
      </c>
      <c r="H26" s="1">
        <v>270</v>
      </c>
      <c r="I26" s="1" t="s">
        <v>588</v>
      </c>
      <c r="J26" s="4" t="s">
        <v>247</v>
      </c>
    </row>
    <row r="27" spans="1:10">
      <c r="A27" s="19">
        <f>COUNTIF(C$2:C27,"&lt;&gt;")</f>
        <v>26</v>
      </c>
      <c r="B27" s="2">
        <v>43264</v>
      </c>
      <c r="C27" s="37" t="s">
        <v>320</v>
      </c>
      <c r="D27" s="37" t="s">
        <v>592</v>
      </c>
      <c r="E27" s="37" t="s">
        <v>9</v>
      </c>
      <c r="F27" s="20">
        <v>1000</v>
      </c>
      <c r="G27" s="1">
        <v>6</v>
      </c>
      <c r="H27" s="1">
        <v>6000</v>
      </c>
      <c r="I27" s="1" t="s">
        <v>590</v>
      </c>
      <c r="J27" s="4" t="s">
        <v>591</v>
      </c>
    </row>
    <row r="28" spans="1:10">
      <c r="A28" s="19">
        <f>COUNTIF(C$2:C28,"&lt;&gt;")</f>
        <v>27</v>
      </c>
      <c r="B28" s="2">
        <v>43264</v>
      </c>
      <c r="C28" s="37" t="s">
        <v>320</v>
      </c>
      <c r="D28" s="37" t="s">
        <v>241</v>
      </c>
      <c r="E28" s="37" t="s">
        <v>9</v>
      </c>
      <c r="F28" s="20">
        <v>0</v>
      </c>
      <c r="G28" s="1">
        <v>25</v>
      </c>
      <c r="H28" s="1">
        <v>0</v>
      </c>
      <c r="I28" s="1" t="s">
        <v>593</v>
      </c>
      <c r="J28" s="37" t="s">
        <v>249</v>
      </c>
    </row>
    <row r="29" spans="1:10">
      <c r="A29" s="19">
        <f>COUNTIF(C$2:C29,"&lt;&gt;")</f>
        <v>28</v>
      </c>
      <c r="B29" s="2">
        <v>43270</v>
      </c>
      <c r="C29" s="1" t="s">
        <v>599</v>
      </c>
      <c r="D29" s="37" t="s">
        <v>325</v>
      </c>
      <c r="E29" s="1" t="s">
        <v>596</v>
      </c>
      <c r="F29" s="20">
        <v>21</v>
      </c>
      <c r="G29" s="1">
        <v>1</v>
      </c>
      <c r="H29" s="1">
        <v>21</v>
      </c>
      <c r="I29" s="1" t="s">
        <v>597</v>
      </c>
      <c r="J29" s="4"/>
    </row>
    <row r="30" spans="1:10">
      <c r="A30" s="19">
        <f>COUNTIF(C$2:C30,"&lt;&gt;")</f>
        <v>29</v>
      </c>
      <c r="B30" s="2">
        <v>43270</v>
      </c>
      <c r="C30" s="1" t="s">
        <v>600</v>
      </c>
      <c r="D30" s="37" t="s">
        <v>325</v>
      </c>
      <c r="E30" s="1" t="s">
        <v>598</v>
      </c>
      <c r="F30" s="20">
        <v>2.5</v>
      </c>
      <c r="G30" s="1">
        <v>8</v>
      </c>
      <c r="H30" s="1">
        <v>20</v>
      </c>
      <c r="I30" s="1" t="s">
        <v>437</v>
      </c>
      <c r="J30" s="4"/>
    </row>
    <row r="31" spans="1:10">
      <c r="A31" s="19">
        <f>COUNTIF(C$2:C31,"&lt;&gt;")</f>
        <v>30</v>
      </c>
      <c r="B31" s="2">
        <v>43284</v>
      </c>
      <c r="C31" s="40" t="s">
        <v>82</v>
      </c>
      <c r="D31" s="40" t="s">
        <v>70</v>
      </c>
      <c r="E31" s="40" t="s">
        <v>14</v>
      </c>
      <c r="F31" s="1">
        <f t="shared" si="2"/>
        <v>2.4</v>
      </c>
      <c r="G31" s="1">
        <v>12</v>
      </c>
      <c r="H31" s="1">
        <v>28.8</v>
      </c>
      <c r="I31" s="1" t="s">
        <v>437</v>
      </c>
      <c r="J31" s="4">
        <v>22</v>
      </c>
    </row>
    <row r="32" spans="1:10">
      <c r="A32" s="19">
        <f>COUNTIF(C$2:C32,"&lt;&gt;")</f>
        <v>31</v>
      </c>
      <c r="B32" s="2">
        <v>43296</v>
      </c>
      <c r="C32" s="1" t="s">
        <v>97</v>
      </c>
      <c r="D32" s="1" t="s">
        <v>587</v>
      </c>
      <c r="E32" s="1" t="s">
        <v>89</v>
      </c>
      <c r="F32" s="1">
        <f t="shared" si="2"/>
        <v>2.5</v>
      </c>
      <c r="G32" s="1">
        <v>8</v>
      </c>
      <c r="H32" s="1">
        <v>20</v>
      </c>
      <c r="I32" s="1" t="s">
        <v>437</v>
      </c>
      <c r="J32" s="4"/>
    </row>
    <row r="33" spans="1:10">
      <c r="A33" s="19">
        <f>COUNTIF(C$2:C33,"&lt;&gt;")</f>
        <v>32</v>
      </c>
      <c r="B33" s="2">
        <v>43314</v>
      </c>
      <c r="C33" s="40" t="s">
        <v>614</v>
      </c>
      <c r="D33" s="40" t="s">
        <v>307</v>
      </c>
      <c r="E33" s="40" t="s">
        <v>12</v>
      </c>
      <c r="F33" s="1">
        <f>ROUND(表1[[#This Row],[小计]]/表1[[#This Row],[数量]],2)</f>
        <v>2.08</v>
      </c>
      <c r="G33" s="1">
        <v>12</v>
      </c>
      <c r="H33" s="1">
        <v>25</v>
      </c>
      <c r="I33" s="1" t="s">
        <v>437</v>
      </c>
      <c r="J33" s="4"/>
    </row>
    <row r="34" spans="1:10">
      <c r="A34" s="19">
        <f>COUNTIF(C$2:C34,"&lt;&gt;")</f>
        <v>33</v>
      </c>
      <c r="B34" s="2">
        <v>43315</v>
      </c>
      <c r="C34" s="40" t="s">
        <v>131</v>
      </c>
      <c r="D34" s="40" t="s">
        <v>325</v>
      </c>
      <c r="E34" s="40" t="s">
        <v>13</v>
      </c>
      <c r="F34" s="1">
        <f>ROUND(表1[[#This Row],[小计]]/表1[[#This Row],[数量]],2)</f>
        <v>0.62</v>
      </c>
      <c r="G34" s="1">
        <v>32</v>
      </c>
      <c r="H34" s="1">
        <v>19.899999999999999</v>
      </c>
      <c r="I34" s="1" t="s">
        <v>437</v>
      </c>
      <c r="J34" s="4"/>
    </row>
    <row r="35" spans="1:10">
      <c r="A35" s="19">
        <f>COUNTIF(C$2:C35,"&lt;&gt;")</f>
        <v>34</v>
      </c>
      <c r="B35" s="2">
        <v>43316</v>
      </c>
      <c r="C35" s="1" t="s">
        <v>616</v>
      </c>
      <c r="D35" s="1" t="s">
        <v>615</v>
      </c>
      <c r="E35" s="1" t="s">
        <v>375</v>
      </c>
      <c r="F35" s="1">
        <f>ROUND(表1[[#This Row],[小计]]/表1[[#This Row],[数量]],2)</f>
        <v>2.25</v>
      </c>
      <c r="G35" s="1">
        <v>16</v>
      </c>
      <c r="H35" s="1">
        <v>36</v>
      </c>
      <c r="I35" s="1" t="s">
        <v>437</v>
      </c>
      <c r="J35" s="4"/>
    </row>
    <row r="36" spans="1:10">
      <c r="A36" s="19">
        <f>COUNTIF(C$2:C36,"&lt;&gt;")</f>
        <v>35</v>
      </c>
      <c r="B36" s="2">
        <v>43317</v>
      </c>
      <c r="C36" s="40" t="s">
        <v>73</v>
      </c>
      <c r="D36" s="40" t="s">
        <v>620</v>
      </c>
      <c r="E36" s="40" t="s">
        <v>415</v>
      </c>
      <c r="F36" s="1">
        <f>ROUND(表1[[#This Row],[小计]]/表1[[#This Row],[数量]],2)</f>
        <v>33</v>
      </c>
      <c r="G36" s="1">
        <v>5</v>
      </c>
      <c r="H36" s="1">
        <v>165</v>
      </c>
      <c r="I36" s="1" t="s">
        <v>437</v>
      </c>
      <c r="J36" s="4"/>
    </row>
    <row r="37" spans="1:10">
      <c r="A37" s="19">
        <f>COUNTIF(C$2:C37,"&lt;&gt;")</f>
        <v>36</v>
      </c>
      <c r="B37" s="2">
        <v>43318</v>
      </c>
      <c r="C37" s="1" t="s">
        <v>617</v>
      </c>
      <c r="D37" s="40" t="s">
        <v>325</v>
      </c>
      <c r="E37" s="1" t="s">
        <v>375</v>
      </c>
      <c r="F37" s="1">
        <f>ROUND(表1[[#This Row],[小计]]/表1[[#This Row],[数量]],2)</f>
        <v>1</v>
      </c>
      <c r="G37" s="1">
        <v>52</v>
      </c>
      <c r="H37" s="1">
        <v>52</v>
      </c>
      <c r="I37" s="1" t="s">
        <v>437</v>
      </c>
      <c r="J37" s="4" t="s">
        <v>618</v>
      </c>
    </row>
    <row r="38" spans="1:10">
      <c r="A38" s="19">
        <f>COUNTIF(C$2:C38,"&lt;&gt;")</f>
        <v>37</v>
      </c>
      <c r="B38" s="2">
        <v>43318</v>
      </c>
      <c r="C38" s="1" t="s">
        <v>619</v>
      </c>
      <c r="D38" s="40" t="s">
        <v>325</v>
      </c>
      <c r="E38" s="1" t="s">
        <v>415</v>
      </c>
      <c r="F38" s="1">
        <f>ROUND(表1[[#This Row],[小计]]/表1[[#This Row],[数量]],2)</f>
        <v>1</v>
      </c>
      <c r="G38" s="1">
        <v>52</v>
      </c>
      <c r="H38" s="1">
        <v>52</v>
      </c>
      <c r="I38" s="1" t="s">
        <v>437</v>
      </c>
      <c r="J38" s="4" t="s">
        <v>618</v>
      </c>
    </row>
    <row r="39" spans="1:10">
      <c r="A39" s="19">
        <f>COUNTIF(C$2:C39,"&lt;&gt;")</f>
        <v>38</v>
      </c>
      <c r="B39" s="2">
        <v>43333</v>
      </c>
      <c r="C39" s="1" t="s">
        <v>626</v>
      </c>
      <c r="D39" s="1" t="s">
        <v>621</v>
      </c>
      <c r="E39" s="1" t="s">
        <v>375</v>
      </c>
      <c r="F39" s="1">
        <v>14.9</v>
      </c>
      <c r="G39" s="1">
        <v>3</v>
      </c>
      <c r="H39" s="1">
        <v>3</v>
      </c>
      <c r="I39" s="1" t="s">
        <v>437</v>
      </c>
      <c r="J39" s="4"/>
    </row>
    <row r="40" spans="1:10">
      <c r="A40" s="19">
        <f>COUNTIF(C$2:C40,"&lt;&gt;")</f>
        <v>39</v>
      </c>
      <c r="B40" s="2">
        <v>43333</v>
      </c>
      <c r="C40" s="1" t="s">
        <v>622</v>
      </c>
      <c r="D40" s="40" t="s">
        <v>325</v>
      </c>
      <c r="E40" s="1" t="s">
        <v>623</v>
      </c>
      <c r="F40" s="1">
        <v>29</v>
      </c>
      <c r="G40" s="1">
        <v>1</v>
      </c>
      <c r="H40" s="1">
        <v>1</v>
      </c>
      <c r="I40" s="1" t="s">
        <v>437</v>
      </c>
      <c r="J40" s="4" t="s">
        <v>624</v>
      </c>
    </row>
    <row r="41" spans="1:10">
      <c r="A41" s="19">
        <f>COUNTIF(C$2:C41,"&lt;&gt;")</f>
        <v>40</v>
      </c>
      <c r="B41" s="2">
        <v>43333</v>
      </c>
      <c r="C41" s="1" t="s">
        <v>625</v>
      </c>
      <c r="D41" s="1" t="s">
        <v>621</v>
      </c>
      <c r="E41" s="1" t="s">
        <v>375</v>
      </c>
      <c r="F41" s="1">
        <v>12.9</v>
      </c>
      <c r="G41" s="1">
        <v>5</v>
      </c>
      <c r="H41" s="1">
        <v>5</v>
      </c>
      <c r="I41" s="1" t="s">
        <v>437</v>
      </c>
      <c r="J41" s="4"/>
    </row>
    <row r="42" spans="1:10">
      <c r="A42" s="19">
        <f>COUNTIF(C$2:C42,"&lt;&gt;")</f>
        <v>41</v>
      </c>
      <c r="B42" s="2">
        <v>43334</v>
      </c>
      <c r="C42" s="1" t="s">
        <v>636</v>
      </c>
      <c r="D42" s="40" t="s">
        <v>325</v>
      </c>
      <c r="E42" s="1" t="s">
        <v>627</v>
      </c>
      <c r="F42" s="1">
        <v>418</v>
      </c>
      <c r="G42" s="1">
        <v>1</v>
      </c>
      <c r="H42" s="1">
        <v>1</v>
      </c>
      <c r="I42" s="1" t="s">
        <v>437</v>
      </c>
      <c r="J42" s="4"/>
    </row>
    <row r="43" spans="1:10">
      <c r="A43" s="19">
        <f>COUNTIF(C$2:C43,"&lt;&gt;")</f>
        <v>42</v>
      </c>
      <c r="B43" s="2">
        <v>43357</v>
      </c>
      <c r="C43" s="1" t="s">
        <v>635</v>
      </c>
      <c r="D43" s="1"/>
      <c r="E43" s="1" t="s">
        <v>262</v>
      </c>
      <c r="F43" s="1">
        <f t="shared" ref="F43" si="3">IF(G43&lt;&gt;0,ROUND(H43/G43,2),0)</f>
        <v>7.33</v>
      </c>
      <c r="G43" s="1">
        <v>3</v>
      </c>
      <c r="H43" s="1">
        <v>22</v>
      </c>
      <c r="I43" s="1" t="s">
        <v>437</v>
      </c>
      <c r="J43" s="4"/>
    </row>
    <row r="44" spans="1:10">
      <c r="A44" s="19">
        <f>COUNTIF(C$2:C44,"&lt;&gt;")</f>
        <v>43</v>
      </c>
      <c r="B44" s="2">
        <v>43357</v>
      </c>
      <c r="C44" s="1" t="s">
        <v>644</v>
      </c>
      <c r="D44" s="1"/>
      <c r="E44" s="1" t="s">
        <v>623</v>
      </c>
      <c r="F44" s="59"/>
      <c r="G44" s="1">
        <v>1</v>
      </c>
      <c r="H44" s="1">
        <v>69</v>
      </c>
      <c r="I44" s="1" t="s">
        <v>437</v>
      </c>
      <c r="J44" s="4"/>
    </row>
    <row r="45" spans="1:10">
      <c r="A45" s="19">
        <f>COUNTIF(C$2:C45,"&lt;&gt;")</f>
        <v>44</v>
      </c>
      <c r="B45" s="2">
        <v>43357</v>
      </c>
      <c r="C45" s="1" t="s">
        <v>637</v>
      </c>
      <c r="D45" s="1"/>
      <c r="E45" s="1" t="s">
        <v>638</v>
      </c>
      <c r="F45" s="1">
        <v>16</v>
      </c>
      <c r="G45" s="1">
        <v>1</v>
      </c>
      <c r="H45" s="1">
        <v>16</v>
      </c>
      <c r="I45" s="1" t="s">
        <v>437</v>
      </c>
      <c r="J45" s="4"/>
    </row>
    <row r="46" spans="1:10">
      <c r="A46" s="19">
        <f>COUNTIF(C$2:C46,"&lt;&gt;")</f>
        <v>45</v>
      </c>
      <c r="B46" s="2">
        <v>43357</v>
      </c>
      <c r="C46" s="1" t="s">
        <v>639</v>
      </c>
      <c r="D46" s="1"/>
      <c r="E46" s="1" t="s">
        <v>640</v>
      </c>
      <c r="F46" s="1"/>
      <c r="G46" s="1">
        <v>2</v>
      </c>
      <c r="H46" s="1">
        <v>27.9</v>
      </c>
      <c r="I46" s="1" t="s">
        <v>437</v>
      </c>
      <c r="J46" s="4"/>
    </row>
    <row r="47" spans="1:10">
      <c r="A47" s="19">
        <f>COUNTIF(C$2:C47,"&lt;&gt;")</f>
        <v>46</v>
      </c>
      <c r="B47" s="2">
        <v>43357</v>
      </c>
      <c r="C47" s="1" t="s">
        <v>641</v>
      </c>
      <c r="D47" s="1"/>
      <c r="E47" s="1" t="s">
        <v>262</v>
      </c>
      <c r="F47" s="1">
        <f t="shared" ref="F47:F49" si="4">IF(G47&lt;&gt;0,ROUND(H47/G47,2),0)</f>
        <v>2.6</v>
      </c>
      <c r="G47" s="1">
        <v>15</v>
      </c>
      <c r="H47" s="1">
        <v>39</v>
      </c>
      <c r="I47" s="1" t="s">
        <v>437</v>
      </c>
      <c r="J47" s="4"/>
    </row>
    <row r="48" spans="1:10">
      <c r="A48" s="19">
        <f>COUNTIF(C$2:C48,"&lt;&gt;")</f>
        <v>47</v>
      </c>
      <c r="B48" s="2">
        <v>43357</v>
      </c>
      <c r="C48" s="1" t="s">
        <v>642</v>
      </c>
      <c r="D48" s="1"/>
      <c r="E48" s="1" t="s">
        <v>650</v>
      </c>
      <c r="F48" s="1">
        <f t="shared" si="4"/>
        <v>47</v>
      </c>
      <c r="G48" s="1">
        <v>1</v>
      </c>
      <c r="H48" s="1">
        <v>47</v>
      </c>
      <c r="I48" s="1" t="s">
        <v>437</v>
      </c>
      <c r="J48" s="4"/>
    </row>
    <row r="49" spans="1:10">
      <c r="A49" s="19">
        <f>COUNTIF(C$2:C49,"&lt;&gt;")</f>
        <v>48</v>
      </c>
      <c r="B49" s="2">
        <v>43357</v>
      </c>
      <c r="C49" s="1" t="s">
        <v>643</v>
      </c>
      <c r="D49" s="1"/>
      <c r="E49" s="1" t="s">
        <v>640</v>
      </c>
      <c r="F49" s="1">
        <f t="shared" si="4"/>
        <v>47</v>
      </c>
      <c r="G49" s="1">
        <v>1</v>
      </c>
      <c r="H49" s="1">
        <v>47</v>
      </c>
      <c r="I49" s="1" t="s">
        <v>437</v>
      </c>
      <c r="J49" s="4"/>
    </row>
    <row r="50" spans="1:10">
      <c r="A50" s="19">
        <f>COUNTIF(C$2:C50,"&lt;&gt;")</f>
        <v>49</v>
      </c>
      <c r="B50" s="2">
        <v>43357</v>
      </c>
      <c r="C50" s="40" t="s">
        <v>343</v>
      </c>
      <c r="D50" s="40" t="s">
        <v>95</v>
      </c>
      <c r="E50" s="40" t="s">
        <v>89</v>
      </c>
      <c r="F50" s="1">
        <f>ROUND(表1[[#This Row],[小计]]/表1[[#This Row],[数量]],2)</f>
        <v>1.48</v>
      </c>
      <c r="G50" s="1">
        <v>40</v>
      </c>
      <c r="H50" s="1">
        <v>59</v>
      </c>
      <c r="I50" s="1" t="s">
        <v>437</v>
      </c>
      <c r="J50" s="4"/>
    </row>
    <row r="51" spans="1:10">
      <c r="A51" s="19">
        <f>COUNTIF(C$2:C51,"&lt;&gt;")</f>
        <v>50</v>
      </c>
      <c r="B51" s="2">
        <v>43357</v>
      </c>
      <c r="C51" s="40" t="s">
        <v>343</v>
      </c>
      <c r="D51" s="40" t="s">
        <v>96</v>
      </c>
      <c r="E51" s="40" t="s">
        <v>89</v>
      </c>
      <c r="F51" s="1">
        <f>ROUND(表1[[#This Row],[小计]]/表1[[#This Row],[数量]],2)</f>
        <v>1.48</v>
      </c>
      <c r="G51" s="1">
        <v>40</v>
      </c>
      <c r="H51" s="1">
        <v>59</v>
      </c>
      <c r="I51" s="1" t="s">
        <v>437</v>
      </c>
      <c r="J51" s="4"/>
    </row>
    <row r="52" spans="1:10">
      <c r="A52" s="19">
        <f>COUNTIF(C$2:C52,"&lt;&gt;")</f>
        <v>51</v>
      </c>
      <c r="B52" s="2">
        <v>43357</v>
      </c>
      <c r="C52" s="40" t="s">
        <v>639</v>
      </c>
      <c r="D52" s="40" t="s">
        <v>646</v>
      </c>
      <c r="E52" s="40" t="s">
        <v>27</v>
      </c>
      <c r="F52" s="1">
        <f t="shared" ref="F52" si="5">IF(G52&lt;&gt;0,ROUND(H52/G52,2),0)</f>
        <v>14</v>
      </c>
      <c r="G52" s="1">
        <v>2</v>
      </c>
      <c r="H52" s="1">
        <v>28</v>
      </c>
      <c r="I52" s="1" t="s">
        <v>437</v>
      </c>
      <c r="J52" s="4"/>
    </row>
    <row r="53" spans="1:10">
      <c r="A53" s="19">
        <f>COUNTIF(C$2:C53,"&lt;&gt;")</f>
        <v>52</v>
      </c>
      <c r="B53" s="2">
        <v>43362</v>
      </c>
      <c r="C53" s="1" t="s">
        <v>649</v>
      </c>
      <c r="D53" s="1"/>
      <c r="E53" s="1" t="s">
        <v>327</v>
      </c>
      <c r="F53" s="1">
        <v>11.4</v>
      </c>
      <c r="G53" s="1">
        <v>2</v>
      </c>
      <c r="H53" s="1">
        <v>22.8</v>
      </c>
      <c r="I53" s="1" t="s">
        <v>437</v>
      </c>
      <c r="J53" s="4"/>
    </row>
    <row r="54" spans="1:10">
      <c r="A54" s="19">
        <f>COUNTIF(C$2:C54,"&lt;&gt;")</f>
        <v>53</v>
      </c>
      <c r="B54" s="2">
        <v>43362</v>
      </c>
      <c r="C54" s="60" t="s">
        <v>647</v>
      </c>
      <c r="D54" s="1" t="s">
        <v>648</v>
      </c>
      <c r="E54" s="1" t="s">
        <v>375</v>
      </c>
      <c r="F54" s="1">
        <f t="shared" ref="F54" si="6">IF(G54&lt;&gt;0,ROUND(H54/G54,2),0)</f>
        <v>13.9</v>
      </c>
      <c r="G54" s="1">
        <v>3</v>
      </c>
      <c r="H54" s="1">
        <v>41.7</v>
      </c>
      <c r="I54" s="1" t="s">
        <v>437</v>
      </c>
      <c r="J54" s="4"/>
    </row>
    <row r="55" spans="1:10">
      <c r="A55" s="19">
        <f>COUNTIF(C$2:C55,"&lt;&gt;")</f>
        <v>54</v>
      </c>
      <c r="B55" s="2">
        <v>43312</v>
      </c>
      <c r="C55" s="40" t="s">
        <v>320</v>
      </c>
      <c r="D55" s="40" t="s">
        <v>592</v>
      </c>
      <c r="E55" s="40" t="s">
        <v>9</v>
      </c>
      <c r="F55" s="1">
        <v>1000</v>
      </c>
      <c r="G55" s="1">
        <v>4</v>
      </c>
      <c r="H55" s="1">
        <f>表1[[#This Row],[单价]]*表1[[#This Row],[数量]]</f>
        <v>4000</v>
      </c>
      <c r="I55" s="1" t="s">
        <v>437</v>
      </c>
      <c r="J55" s="4"/>
    </row>
    <row r="56" spans="1:10">
      <c r="A56" s="19">
        <f>COUNTIF(C$2:C56,"&lt;&gt;")</f>
        <v>55</v>
      </c>
      <c r="B56" s="2">
        <v>43363</v>
      </c>
      <c r="C56" s="61" t="s">
        <v>107</v>
      </c>
      <c r="D56" s="31" t="s">
        <v>587</v>
      </c>
      <c r="E56" s="31" t="s">
        <v>9</v>
      </c>
      <c r="F56" s="1">
        <v>1</v>
      </c>
      <c r="G56" s="1">
        <v>1</v>
      </c>
      <c r="H56" s="1">
        <f>表1[[#This Row],[单价]]*表1[[#This Row],[数量]]</f>
        <v>1</v>
      </c>
      <c r="I56" s="1" t="s">
        <v>437</v>
      </c>
      <c r="J56" s="4"/>
    </row>
    <row r="57" spans="1:10">
      <c r="A57" s="19">
        <f>COUNTIF(C$2:C57,"&lt;&gt;")</f>
        <v>56</v>
      </c>
      <c r="B57" s="2">
        <v>43363</v>
      </c>
      <c r="C57" s="1" t="s">
        <v>652</v>
      </c>
      <c r="D57" s="1" t="s">
        <v>653</v>
      </c>
      <c r="E57" s="1" t="s">
        <v>12</v>
      </c>
      <c r="F57" s="1">
        <f t="shared" ref="F57:F62" si="7">IF(G57&lt;&gt;0,ROUND(H57/G57,2),0)</f>
        <v>7.8</v>
      </c>
      <c r="G57" s="1">
        <v>10</v>
      </c>
      <c r="H57" s="1">
        <v>78</v>
      </c>
      <c r="I57" s="1" t="s">
        <v>437</v>
      </c>
      <c r="J57" s="4"/>
    </row>
    <row r="58" spans="1:10">
      <c r="A58" s="19">
        <f>COUNTIF(C$2:C58,"&lt;&gt;")</f>
        <v>57</v>
      </c>
      <c r="B58" s="2">
        <v>43336</v>
      </c>
      <c r="C58" s="1" t="s">
        <v>190</v>
      </c>
      <c r="D58" s="1" t="s">
        <v>587</v>
      </c>
      <c r="E58" s="1" t="s">
        <v>110</v>
      </c>
      <c r="F58" s="1">
        <f t="shared" si="7"/>
        <v>2.92</v>
      </c>
      <c r="G58" s="1">
        <v>24</v>
      </c>
      <c r="H58" s="1">
        <v>70</v>
      </c>
      <c r="I58" s="1" t="s">
        <v>437</v>
      </c>
      <c r="J58" s="4"/>
    </row>
    <row r="59" spans="1:10">
      <c r="A59" s="19">
        <f>COUNTIF(C$2:C59,"&lt;&gt;")</f>
        <v>58</v>
      </c>
      <c r="B59" s="2">
        <v>43357</v>
      </c>
      <c r="C59" s="1" t="s">
        <v>193</v>
      </c>
      <c r="D59" s="1" t="s">
        <v>587</v>
      </c>
      <c r="E59" s="1" t="s">
        <v>13</v>
      </c>
      <c r="F59" s="1">
        <f t="shared" si="7"/>
        <v>13.9</v>
      </c>
      <c r="G59" s="1">
        <v>3</v>
      </c>
      <c r="H59" s="1">
        <v>41.7</v>
      </c>
      <c r="I59" s="1" t="s">
        <v>437</v>
      </c>
      <c r="J59" s="4"/>
    </row>
    <row r="60" spans="1:10">
      <c r="A60" s="19">
        <f>COUNTIF(C$2:C60,"&lt;&gt;")</f>
        <v>59</v>
      </c>
      <c r="B60" s="2">
        <v>43357</v>
      </c>
      <c r="C60" s="1" t="s">
        <v>167</v>
      </c>
      <c r="D60" s="1" t="s">
        <v>55</v>
      </c>
      <c r="E60" s="1" t="s">
        <v>13</v>
      </c>
      <c r="F60" s="1">
        <f t="shared" si="7"/>
        <v>7.14</v>
      </c>
      <c r="G60" s="1">
        <v>7</v>
      </c>
      <c r="H60" s="1">
        <v>50</v>
      </c>
      <c r="I60" s="1" t="s">
        <v>437</v>
      </c>
      <c r="J60" s="4"/>
    </row>
    <row r="61" spans="1:10">
      <c r="A61" s="19">
        <f>COUNTIF(C$2:C61,"&lt;&gt;")</f>
        <v>60</v>
      </c>
      <c r="B61" s="2">
        <v>43363</v>
      </c>
      <c r="C61" s="1" t="s">
        <v>450</v>
      </c>
      <c r="D61" s="1" t="s">
        <v>241</v>
      </c>
      <c r="E61" s="1" t="s">
        <v>9</v>
      </c>
      <c r="F61" s="1">
        <f t="shared" si="7"/>
        <v>194.12</v>
      </c>
      <c r="G61" s="1">
        <v>34</v>
      </c>
      <c r="H61" s="1">
        <v>6600</v>
      </c>
      <c r="I61" s="1" t="s">
        <v>437</v>
      </c>
      <c r="J61" s="4"/>
    </row>
    <row r="62" spans="1:10">
      <c r="A62" s="19">
        <f>COUNTIF(C$2:C62,"&lt;&gt;")</f>
        <v>61</v>
      </c>
      <c r="B62" s="2">
        <v>43363</v>
      </c>
      <c r="C62" s="1" t="s">
        <v>450</v>
      </c>
      <c r="D62" s="1" t="s">
        <v>658</v>
      </c>
      <c r="E62" s="1" t="s">
        <v>9</v>
      </c>
      <c r="F62" s="1">
        <f t="shared" si="7"/>
        <v>1000</v>
      </c>
      <c r="G62" s="1">
        <v>4</v>
      </c>
      <c r="H62" s="1">
        <v>4000</v>
      </c>
      <c r="I62" s="1" t="s">
        <v>437</v>
      </c>
      <c r="J62" s="4"/>
    </row>
    <row r="63" spans="1:10">
      <c r="A63" s="19">
        <f>COUNTIF(C$2:C63,"&lt;&gt;")</f>
        <v>61</v>
      </c>
      <c r="B63" s="2"/>
      <c r="C63" s="1"/>
      <c r="D63" s="1"/>
      <c r="E63" s="1"/>
      <c r="F63" s="1"/>
      <c r="G63" s="1"/>
      <c r="H63" s="1"/>
      <c r="I63" s="1"/>
      <c r="J63" s="4"/>
    </row>
    <row r="64" spans="1:10">
      <c r="A64" s="19">
        <f>COUNTIF(C$2:C64,"&lt;&gt;")</f>
        <v>61</v>
      </c>
      <c r="B64" s="2"/>
      <c r="C64" s="1"/>
      <c r="D64" s="1"/>
      <c r="E64" s="1"/>
      <c r="F64" s="1">
        <f t="shared" si="2"/>
        <v>0</v>
      </c>
      <c r="G64" s="1"/>
      <c r="H64" s="1"/>
      <c r="I64" s="1"/>
      <c r="J64" s="4"/>
    </row>
    <row r="65" spans="1:10">
      <c r="A65" s="19">
        <f>COUNTIF(C$2:C65,"&lt;&gt;")</f>
        <v>61</v>
      </c>
      <c r="B65" s="2"/>
      <c r="C65" s="1"/>
      <c r="D65" s="1"/>
      <c r="E65" s="1"/>
      <c r="F65" s="1">
        <f t="shared" si="2"/>
        <v>0</v>
      </c>
      <c r="G65" s="1"/>
      <c r="H65" s="1"/>
      <c r="I65" s="1"/>
      <c r="J65" s="4"/>
    </row>
    <row r="66" spans="1:10">
      <c r="A66" s="19">
        <f>COUNTIF(C$2:C66,"&lt;&gt;")</f>
        <v>61</v>
      </c>
      <c r="B66" s="2"/>
      <c r="C66" s="1"/>
      <c r="D66" s="1"/>
      <c r="E66" s="1"/>
      <c r="F66" s="1">
        <f t="shared" si="2"/>
        <v>0</v>
      </c>
      <c r="G66" s="1"/>
      <c r="H66" s="1"/>
      <c r="I66" s="1"/>
      <c r="J66" s="4"/>
    </row>
    <row r="67" spans="1:10">
      <c r="A67" s="19">
        <f>COUNTIF(C$2:C67,"&lt;&gt;")</f>
        <v>61</v>
      </c>
      <c r="B67" s="2"/>
      <c r="C67" s="1"/>
      <c r="D67" s="1"/>
      <c r="E67" s="1"/>
      <c r="F67" s="1">
        <f t="shared" si="2"/>
        <v>0</v>
      </c>
      <c r="G67" s="1"/>
      <c r="H67" s="1"/>
      <c r="I67" s="1"/>
      <c r="J67" s="4"/>
    </row>
    <row r="68" spans="1:10">
      <c r="A68" s="19">
        <f>COUNTIF(C$2:C68,"&lt;&gt;")</f>
        <v>61</v>
      </c>
      <c r="B68" s="2"/>
      <c r="C68" s="1"/>
      <c r="D68" s="1"/>
      <c r="E68" s="1"/>
      <c r="F68" s="1">
        <f t="shared" si="2"/>
        <v>0</v>
      </c>
      <c r="G68" s="1"/>
      <c r="H68" s="1"/>
      <c r="I68" s="1"/>
      <c r="J68" s="4"/>
    </row>
    <row r="69" spans="1:10">
      <c r="A69" s="19">
        <f>COUNTIF(C$2:C69,"&lt;&gt;")</f>
        <v>61</v>
      </c>
      <c r="B69" s="2"/>
      <c r="C69" s="1"/>
      <c r="D69" s="1"/>
      <c r="E69" s="1"/>
      <c r="F69" s="1">
        <f t="shared" si="2"/>
        <v>0</v>
      </c>
      <c r="G69" s="1"/>
      <c r="H69" s="1"/>
      <c r="I69" s="1"/>
      <c r="J69" s="4"/>
    </row>
    <row r="70" spans="1:10">
      <c r="A70" s="19">
        <f>COUNTIF(C$2:C70,"&lt;&gt;")</f>
        <v>61</v>
      </c>
      <c r="B70" s="2"/>
      <c r="C70" s="1"/>
      <c r="D70" s="1"/>
      <c r="E70" s="1"/>
      <c r="F70" s="1">
        <f t="shared" si="2"/>
        <v>0</v>
      </c>
      <c r="G70" s="1"/>
      <c r="H70" s="1"/>
      <c r="I70" s="1"/>
      <c r="J70" s="4"/>
    </row>
    <row r="71" spans="1:10">
      <c r="A71" s="19">
        <f>COUNTIF(C$2:C71,"&lt;&gt;")</f>
        <v>61</v>
      </c>
      <c r="B71" s="2"/>
      <c r="C71" s="1"/>
      <c r="D71" s="1"/>
      <c r="E71" s="1"/>
      <c r="F71" s="1">
        <f t="shared" si="2"/>
        <v>0</v>
      </c>
      <c r="G71" s="1"/>
      <c r="H71" s="1"/>
      <c r="I71" s="1"/>
      <c r="J71" s="4"/>
    </row>
    <row r="72" spans="1:10">
      <c r="A72" s="19">
        <f>COUNTIF(C$2:C72,"&lt;&gt;")</f>
        <v>61</v>
      </c>
      <c r="B72" s="2"/>
      <c r="C72" s="1"/>
      <c r="D72" s="1"/>
      <c r="E72" s="1"/>
      <c r="F72" s="1">
        <f t="shared" si="2"/>
        <v>0</v>
      </c>
      <c r="G72" s="1"/>
      <c r="H72" s="1"/>
      <c r="I72" s="1"/>
      <c r="J72" s="4"/>
    </row>
    <row r="73" spans="1:10">
      <c r="A73" s="19">
        <f>COUNTIF(C$2:C73,"&lt;&gt;")</f>
        <v>61</v>
      </c>
      <c r="B73" s="2"/>
      <c r="C73" s="1"/>
      <c r="D73" s="1"/>
      <c r="E73" s="1"/>
      <c r="F73" s="1">
        <f t="shared" ref="F73:F136" si="8">IF(G73&lt;&gt;0,ROUND(H73/G73,2),0)</f>
        <v>0</v>
      </c>
      <c r="G73" s="1"/>
      <c r="H73" s="1"/>
      <c r="I73" s="1"/>
      <c r="J73" s="4"/>
    </row>
    <row r="74" spans="1:10">
      <c r="A74" s="19">
        <f>COUNTIF(C$2:C74,"&lt;&gt;")</f>
        <v>61</v>
      </c>
      <c r="B74" s="2"/>
      <c r="C74" s="1"/>
      <c r="D74" s="1"/>
      <c r="E74" s="1"/>
      <c r="F74" s="1">
        <f t="shared" si="8"/>
        <v>0</v>
      </c>
      <c r="G74" s="1"/>
      <c r="H74" s="1"/>
      <c r="I74" s="1"/>
      <c r="J74" s="4"/>
    </row>
    <row r="75" spans="1:10">
      <c r="A75" s="19">
        <f>COUNTIF(C$2:C75,"&lt;&gt;")</f>
        <v>61</v>
      </c>
      <c r="B75" s="2"/>
      <c r="C75" s="1"/>
      <c r="D75" s="1"/>
      <c r="E75" s="1"/>
      <c r="F75" s="1">
        <f t="shared" si="8"/>
        <v>0</v>
      </c>
      <c r="G75" s="1"/>
      <c r="H75" s="1"/>
      <c r="I75" s="1"/>
      <c r="J75" s="4"/>
    </row>
    <row r="76" spans="1:10">
      <c r="A76" s="19">
        <f>COUNTIF(C$2:C76,"&lt;&gt;")</f>
        <v>61</v>
      </c>
      <c r="B76" s="2"/>
      <c r="C76" s="1"/>
      <c r="D76" s="1"/>
      <c r="E76" s="1"/>
      <c r="F76" s="1">
        <f t="shared" si="8"/>
        <v>0</v>
      </c>
      <c r="G76" s="1"/>
      <c r="H76" s="1"/>
      <c r="I76" s="1"/>
      <c r="J76" s="4"/>
    </row>
    <row r="77" spans="1:10">
      <c r="A77" s="19">
        <f>COUNTIF(C$2:C77,"&lt;&gt;")</f>
        <v>61</v>
      </c>
      <c r="B77" s="2"/>
      <c r="C77" s="1"/>
      <c r="D77" s="1"/>
      <c r="E77" s="1"/>
      <c r="F77" s="1">
        <f t="shared" si="8"/>
        <v>0</v>
      </c>
      <c r="G77" s="1"/>
      <c r="H77" s="1"/>
      <c r="I77" s="1"/>
      <c r="J77" s="4"/>
    </row>
    <row r="78" spans="1:10">
      <c r="A78" s="19">
        <f>COUNTIF(C$2:C78,"&lt;&gt;")</f>
        <v>61</v>
      </c>
      <c r="B78" s="2"/>
      <c r="C78" s="1"/>
      <c r="D78" s="1"/>
      <c r="E78" s="1"/>
      <c r="F78" s="1">
        <f t="shared" si="8"/>
        <v>0</v>
      </c>
      <c r="G78" s="1"/>
      <c r="H78" s="1"/>
      <c r="I78" s="1"/>
      <c r="J78" s="4"/>
    </row>
    <row r="79" spans="1:10">
      <c r="A79" s="19">
        <f>COUNTIF(C$2:C79,"&lt;&gt;")</f>
        <v>61</v>
      </c>
      <c r="B79" s="2"/>
      <c r="C79" s="1"/>
      <c r="D79" s="1"/>
      <c r="E79" s="1"/>
      <c r="F79" s="1">
        <f t="shared" si="8"/>
        <v>0</v>
      </c>
      <c r="G79" s="1"/>
      <c r="H79" s="1"/>
      <c r="I79" s="1"/>
      <c r="J79" s="4"/>
    </row>
    <row r="80" spans="1:10">
      <c r="A80" s="19">
        <f>COUNTIF(C$2:C80,"&lt;&gt;")</f>
        <v>61</v>
      </c>
      <c r="B80" s="2"/>
      <c r="C80" s="1"/>
      <c r="D80" s="1"/>
      <c r="E80" s="1"/>
      <c r="F80" s="1">
        <f t="shared" si="8"/>
        <v>0</v>
      </c>
      <c r="G80" s="1"/>
      <c r="H80" s="1"/>
      <c r="I80" s="1"/>
      <c r="J80" s="4"/>
    </row>
    <row r="81" spans="1:10">
      <c r="A81" s="19">
        <f>COUNTIF(C$2:C81,"&lt;&gt;")</f>
        <v>61</v>
      </c>
      <c r="B81" s="2"/>
      <c r="C81" s="1"/>
      <c r="D81" s="1"/>
      <c r="E81" s="1"/>
      <c r="F81" s="1">
        <f t="shared" si="8"/>
        <v>0</v>
      </c>
      <c r="G81" s="1"/>
      <c r="H81" s="1"/>
      <c r="I81" s="1"/>
      <c r="J81" s="4"/>
    </row>
    <row r="82" spans="1:10">
      <c r="A82" s="19">
        <f>COUNTIF(C$2:C82,"&lt;&gt;")</f>
        <v>61</v>
      </c>
      <c r="B82" s="2"/>
      <c r="C82" s="1"/>
      <c r="D82" s="1"/>
      <c r="E82" s="1"/>
      <c r="F82" s="1">
        <f t="shared" si="8"/>
        <v>0</v>
      </c>
      <c r="G82" s="1"/>
      <c r="H82" s="1"/>
      <c r="I82" s="1"/>
      <c r="J82" s="4"/>
    </row>
    <row r="83" spans="1:10">
      <c r="A83" s="19">
        <f>COUNTIF(C$2:C83,"&lt;&gt;")</f>
        <v>61</v>
      </c>
      <c r="B83" s="2"/>
      <c r="C83" s="1"/>
      <c r="D83" s="1"/>
      <c r="E83" s="1"/>
      <c r="F83" s="1">
        <f t="shared" si="8"/>
        <v>0</v>
      </c>
      <c r="G83" s="1"/>
      <c r="H83" s="1"/>
      <c r="I83" s="1"/>
      <c r="J83" s="4"/>
    </row>
    <row r="84" spans="1:10">
      <c r="A84" s="19">
        <f>COUNTIF(C$2:C84,"&lt;&gt;")</f>
        <v>61</v>
      </c>
      <c r="B84" s="2"/>
      <c r="C84" s="1"/>
      <c r="D84" s="1"/>
      <c r="E84" s="1"/>
      <c r="F84" s="1">
        <f t="shared" si="8"/>
        <v>0</v>
      </c>
      <c r="G84" s="1"/>
      <c r="H84" s="1"/>
      <c r="I84" s="1"/>
      <c r="J84" s="4"/>
    </row>
    <row r="85" spans="1:10">
      <c r="A85" s="19">
        <f>COUNTIF(C$2:C85,"&lt;&gt;")</f>
        <v>61</v>
      </c>
      <c r="B85" s="2"/>
      <c r="C85" s="1"/>
      <c r="D85" s="1"/>
      <c r="E85" s="1"/>
      <c r="F85" s="1">
        <f t="shared" si="8"/>
        <v>0</v>
      </c>
      <c r="G85" s="1"/>
      <c r="H85" s="1"/>
      <c r="I85" s="1"/>
      <c r="J85" s="4"/>
    </row>
    <row r="86" spans="1:10">
      <c r="A86" s="19">
        <f>COUNTIF(C$2:C86,"&lt;&gt;")</f>
        <v>61</v>
      </c>
      <c r="B86" s="2"/>
      <c r="C86" s="1"/>
      <c r="D86" s="1"/>
      <c r="E86" s="1"/>
      <c r="F86" s="1">
        <f t="shared" si="8"/>
        <v>0</v>
      </c>
      <c r="G86" s="1"/>
      <c r="H86" s="1"/>
      <c r="I86" s="1"/>
      <c r="J86" s="4"/>
    </row>
    <row r="87" spans="1:10">
      <c r="A87" s="19">
        <f>COUNTIF(C$2:C87,"&lt;&gt;")</f>
        <v>61</v>
      </c>
      <c r="B87" s="2"/>
      <c r="C87" s="1"/>
      <c r="D87" s="1"/>
      <c r="E87" s="1"/>
      <c r="F87" s="1">
        <f t="shared" si="8"/>
        <v>0</v>
      </c>
      <c r="G87" s="1"/>
      <c r="H87" s="1"/>
      <c r="I87" s="1"/>
      <c r="J87" s="4"/>
    </row>
    <row r="88" spans="1:10">
      <c r="A88" s="19">
        <f>COUNTIF(C$2:C88,"&lt;&gt;")</f>
        <v>61</v>
      </c>
      <c r="B88" s="2"/>
      <c r="C88" s="1"/>
      <c r="D88" s="1"/>
      <c r="E88" s="1"/>
      <c r="F88" s="1">
        <f t="shared" si="8"/>
        <v>0</v>
      </c>
      <c r="G88" s="1"/>
      <c r="H88" s="1"/>
      <c r="I88" s="1"/>
      <c r="J88" s="4"/>
    </row>
    <row r="89" spans="1:10">
      <c r="A89" s="19">
        <f>COUNTIF(C$2:C89,"&lt;&gt;")</f>
        <v>61</v>
      </c>
      <c r="B89" s="2"/>
      <c r="C89" s="1"/>
      <c r="D89" s="1"/>
      <c r="E89" s="1"/>
      <c r="F89" s="1">
        <f t="shared" si="8"/>
        <v>0</v>
      </c>
      <c r="G89" s="1"/>
      <c r="H89" s="1"/>
      <c r="I89" s="1"/>
      <c r="J89" s="4"/>
    </row>
    <row r="90" spans="1:10">
      <c r="A90" s="19">
        <f>COUNTIF(C$2:C90,"&lt;&gt;")</f>
        <v>61</v>
      </c>
      <c r="B90" s="2"/>
      <c r="C90" s="1"/>
      <c r="D90" s="1"/>
      <c r="E90" s="1"/>
      <c r="F90" s="1">
        <f t="shared" si="8"/>
        <v>0</v>
      </c>
      <c r="G90" s="1"/>
      <c r="H90" s="1"/>
      <c r="I90" s="1"/>
      <c r="J90" s="4"/>
    </row>
    <row r="91" spans="1:10">
      <c r="A91" s="19">
        <f>COUNTIF(C$2:C91,"&lt;&gt;")</f>
        <v>61</v>
      </c>
      <c r="B91" s="2"/>
      <c r="C91" s="1"/>
      <c r="D91" s="1"/>
      <c r="E91" s="1"/>
      <c r="F91" s="1">
        <f t="shared" si="8"/>
        <v>0</v>
      </c>
      <c r="G91" s="1"/>
      <c r="H91" s="1"/>
      <c r="I91" s="1"/>
      <c r="J91" s="4"/>
    </row>
    <row r="92" spans="1:10">
      <c r="A92" s="19">
        <f>COUNTIF(C$2:C92,"&lt;&gt;")</f>
        <v>61</v>
      </c>
      <c r="B92" s="2"/>
      <c r="C92" s="1"/>
      <c r="D92" s="1"/>
      <c r="E92" s="1"/>
      <c r="F92" s="1">
        <f t="shared" si="8"/>
        <v>0</v>
      </c>
      <c r="G92" s="1"/>
      <c r="H92" s="1"/>
      <c r="I92" s="1"/>
      <c r="J92" s="4"/>
    </row>
    <row r="93" spans="1:10">
      <c r="A93" s="19">
        <f>COUNTIF(C$2:C93,"&lt;&gt;")</f>
        <v>61</v>
      </c>
      <c r="B93" s="2"/>
      <c r="C93" s="1"/>
      <c r="D93" s="1"/>
      <c r="E93" s="1"/>
      <c r="F93" s="1">
        <f t="shared" si="8"/>
        <v>0</v>
      </c>
      <c r="G93" s="1"/>
      <c r="H93" s="1"/>
      <c r="I93" s="1"/>
      <c r="J93" s="4"/>
    </row>
    <row r="94" spans="1:10">
      <c r="A94" s="19">
        <f>COUNTIF(C$2:C94,"&lt;&gt;")</f>
        <v>61</v>
      </c>
      <c r="B94" s="2"/>
      <c r="C94" s="1"/>
      <c r="D94" s="1"/>
      <c r="E94" s="1"/>
      <c r="F94" s="1">
        <f t="shared" si="8"/>
        <v>0</v>
      </c>
      <c r="G94" s="1"/>
      <c r="H94" s="1"/>
      <c r="I94" s="1"/>
      <c r="J94" s="4"/>
    </row>
    <row r="95" spans="1:10">
      <c r="A95" s="19">
        <f>COUNTIF(C$2:C95,"&lt;&gt;")</f>
        <v>61</v>
      </c>
      <c r="B95" s="2"/>
      <c r="C95" s="1"/>
      <c r="D95" s="1"/>
      <c r="E95" s="1"/>
      <c r="F95" s="1">
        <f t="shared" si="8"/>
        <v>0</v>
      </c>
      <c r="G95" s="1"/>
      <c r="H95" s="1"/>
      <c r="I95" s="1"/>
      <c r="J95" s="4"/>
    </row>
    <row r="96" spans="1:10">
      <c r="A96" s="19">
        <f>COUNTIF(C$2:C96,"&lt;&gt;")</f>
        <v>61</v>
      </c>
      <c r="B96" s="2"/>
      <c r="C96" s="1"/>
      <c r="D96" s="1"/>
      <c r="E96" s="1"/>
      <c r="F96" s="1">
        <f t="shared" si="8"/>
        <v>0</v>
      </c>
      <c r="G96" s="1"/>
      <c r="H96" s="1"/>
      <c r="I96" s="1"/>
      <c r="J96" s="4"/>
    </row>
    <row r="97" spans="1:10">
      <c r="A97" s="19">
        <f>COUNTIF(C$2:C97,"&lt;&gt;")</f>
        <v>61</v>
      </c>
      <c r="B97" s="2"/>
      <c r="C97" s="1"/>
      <c r="D97" s="1"/>
      <c r="E97" s="1"/>
      <c r="F97" s="1">
        <f t="shared" si="8"/>
        <v>0</v>
      </c>
      <c r="G97" s="1"/>
      <c r="H97" s="1"/>
      <c r="I97" s="1"/>
      <c r="J97" s="4"/>
    </row>
    <row r="98" spans="1:10">
      <c r="A98" s="19">
        <f>COUNTIF(C$2:C98,"&lt;&gt;")</f>
        <v>61</v>
      </c>
      <c r="B98" s="2"/>
      <c r="C98" s="1"/>
      <c r="D98" s="1"/>
      <c r="E98" s="1"/>
      <c r="F98" s="1">
        <f t="shared" si="8"/>
        <v>0</v>
      </c>
      <c r="G98" s="1"/>
      <c r="H98" s="1"/>
      <c r="I98" s="1"/>
      <c r="J98" s="4"/>
    </row>
    <row r="99" spans="1:10">
      <c r="A99" s="19">
        <f>COUNTIF(C$2:C99,"&lt;&gt;")</f>
        <v>61</v>
      </c>
      <c r="B99" s="2"/>
      <c r="C99" s="1"/>
      <c r="D99" s="1"/>
      <c r="E99" s="1"/>
      <c r="F99" s="1">
        <f t="shared" si="8"/>
        <v>0</v>
      </c>
      <c r="G99" s="1"/>
      <c r="H99" s="1"/>
      <c r="I99" s="1"/>
      <c r="J99" s="4"/>
    </row>
    <row r="100" spans="1:10">
      <c r="A100" s="19">
        <f>COUNTIF(C$2:C100,"&lt;&gt;")</f>
        <v>61</v>
      </c>
      <c r="B100" s="2"/>
      <c r="C100" s="1"/>
      <c r="D100" s="1"/>
      <c r="E100" s="1"/>
      <c r="F100" s="1">
        <f t="shared" si="8"/>
        <v>0</v>
      </c>
      <c r="G100" s="1"/>
      <c r="H100" s="1"/>
      <c r="I100" s="1"/>
      <c r="J100" s="4"/>
    </row>
    <row r="101" spans="1:10">
      <c r="A101" s="19">
        <f>COUNTIF(C$2:C101,"&lt;&gt;")</f>
        <v>61</v>
      </c>
      <c r="B101" s="2"/>
      <c r="C101" s="1"/>
      <c r="D101" s="1"/>
      <c r="E101" s="1"/>
      <c r="F101" s="1">
        <f t="shared" si="8"/>
        <v>0</v>
      </c>
      <c r="G101" s="1"/>
      <c r="H101" s="1"/>
      <c r="I101" s="1"/>
      <c r="J101" s="4"/>
    </row>
    <row r="102" spans="1:10">
      <c r="A102" s="19">
        <f>COUNTIF(C$2:C102,"&lt;&gt;")</f>
        <v>61</v>
      </c>
      <c r="B102" s="2"/>
      <c r="C102" s="1"/>
      <c r="D102" s="1"/>
      <c r="E102" s="1"/>
      <c r="F102" s="1">
        <f t="shared" si="8"/>
        <v>0</v>
      </c>
      <c r="G102" s="1"/>
      <c r="H102" s="1"/>
      <c r="I102" s="1"/>
      <c r="J102" s="4"/>
    </row>
    <row r="103" spans="1:10">
      <c r="A103" s="19">
        <f>COUNTIF(C$2:C103,"&lt;&gt;")</f>
        <v>61</v>
      </c>
      <c r="B103" s="2"/>
      <c r="C103" s="1"/>
      <c r="D103" s="1"/>
      <c r="E103" s="1"/>
      <c r="F103" s="1">
        <f t="shared" si="8"/>
        <v>0</v>
      </c>
      <c r="G103" s="1"/>
      <c r="H103" s="1"/>
      <c r="I103" s="1"/>
      <c r="J103" s="4"/>
    </row>
    <row r="104" spans="1:10">
      <c r="A104" s="19">
        <f>COUNTIF(C$2:C104,"&lt;&gt;")</f>
        <v>61</v>
      </c>
      <c r="B104" s="2"/>
      <c r="C104" s="1"/>
      <c r="D104" s="1"/>
      <c r="E104" s="1"/>
      <c r="F104" s="1">
        <f t="shared" si="8"/>
        <v>0</v>
      </c>
      <c r="G104" s="1"/>
      <c r="H104" s="1"/>
      <c r="I104" s="1"/>
      <c r="J104" s="4"/>
    </row>
    <row r="105" spans="1:10">
      <c r="A105" s="19">
        <f>COUNTIF(C$2:C105,"&lt;&gt;")</f>
        <v>61</v>
      </c>
      <c r="B105" s="2"/>
      <c r="C105" s="1"/>
      <c r="D105" s="1"/>
      <c r="E105" s="1"/>
      <c r="F105" s="1">
        <f t="shared" si="8"/>
        <v>0</v>
      </c>
      <c r="G105" s="1"/>
      <c r="H105" s="1"/>
      <c r="I105" s="1"/>
      <c r="J105" s="4"/>
    </row>
    <row r="106" spans="1:10">
      <c r="A106" s="19">
        <f>COUNTIF(C$2:C106,"&lt;&gt;")</f>
        <v>61</v>
      </c>
      <c r="B106" s="2"/>
      <c r="C106" s="1"/>
      <c r="D106" s="1"/>
      <c r="E106" s="1"/>
      <c r="F106" s="1">
        <f t="shared" si="8"/>
        <v>0</v>
      </c>
      <c r="G106" s="1"/>
      <c r="H106" s="1"/>
      <c r="I106" s="1"/>
      <c r="J106" s="4"/>
    </row>
    <row r="107" spans="1:10">
      <c r="A107" s="19">
        <f>COUNTIF(C$2:C107,"&lt;&gt;")</f>
        <v>61</v>
      </c>
      <c r="B107" s="2"/>
      <c r="C107" s="1"/>
      <c r="D107" s="1"/>
      <c r="E107" s="1"/>
      <c r="F107" s="1">
        <f t="shared" si="8"/>
        <v>0</v>
      </c>
      <c r="G107" s="1"/>
      <c r="H107" s="1"/>
      <c r="I107" s="1"/>
      <c r="J107" s="4"/>
    </row>
    <row r="108" spans="1:10">
      <c r="A108" s="19">
        <f>COUNTIF(C$2:C108,"&lt;&gt;")</f>
        <v>61</v>
      </c>
      <c r="B108" s="2"/>
      <c r="C108" s="1"/>
      <c r="D108" s="1"/>
      <c r="E108" s="1"/>
      <c r="F108" s="1">
        <f t="shared" si="8"/>
        <v>0</v>
      </c>
      <c r="G108" s="1"/>
      <c r="H108" s="1"/>
      <c r="I108" s="1"/>
      <c r="J108" s="4"/>
    </row>
    <row r="109" spans="1:10">
      <c r="A109" s="19">
        <f>COUNTIF(C$2:C109,"&lt;&gt;")</f>
        <v>61</v>
      </c>
      <c r="B109" s="2"/>
      <c r="C109" s="1"/>
      <c r="D109" s="1"/>
      <c r="E109" s="1"/>
      <c r="F109" s="1">
        <f t="shared" si="8"/>
        <v>0</v>
      </c>
      <c r="G109" s="1"/>
      <c r="H109" s="1"/>
      <c r="I109" s="1"/>
      <c r="J109" s="4"/>
    </row>
    <row r="110" spans="1:10">
      <c r="A110" s="19">
        <f>COUNTIF(C$2:C110,"&lt;&gt;")</f>
        <v>61</v>
      </c>
      <c r="B110" s="2"/>
      <c r="C110" s="1"/>
      <c r="D110" s="1"/>
      <c r="E110" s="1"/>
      <c r="F110" s="1">
        <f t="shared" si="8"/>
        <v>0</v>
      </c>
      <c r="G110" s="1"/>
      <c r="H110" s="1"/>
      <c r="I110" s="1"/>
      <c r="J110" s="4"/>
    </row>
    <row r="111" spans="1:10">
      <c r="A111" s="19">
        <f>COUNTIF(C$2:C111,"&lt;&gt;")</f>
        <v>61</v>
      </c>
      <c r="B111" s="2"/>
      <c r="C111" s="1"/>
      <c r="D111" s="1"/>
      <c r="E111" s="1"/>
      <c r="F111" s="1">
        <f t="shared" si="8"/>
        <v>0</v>
      </c>
      <c r="G111" s="1"/>
      <c r="H111" s="1"/>
      <c r="I111" s="1"/>
      <c r="J111" s="4"/>
    </row>
    <row r="112" spans="1:10">
      <c r="A112" s="19">
        <f>COUNTIF(C$2:C112,"&lt;&gt;")</f>
        <v>61</v>
      </c>
      <c r="B112" s="2"/>
      <c r="C112" s="1"/>
      <c r="D112" s="1"/>
      <c r="E112" s="1"/>
      <c r="F112" s="1">
        <f t="shared" si="8"/>
        <v>0</v>
      </c>
      <c r="G112" s="1"/>
      <c r="H112" s="1"/>
      <c r="I112" s="1"/>
      <c r="J112" s="4"/>
    </row>
    <row r="113" spans="1:10">
      <c r="A113" s="19">
        <f>COUNTIF(C$2:C113,"&lt;&gt;")</f>
        <v>61</v>
      </c>
      <c r="B113" s="2"/>
      <c r="C113" s="1"/>
      <c r="D113" s="1"/>
      <c r="E113" s="1"/>
      <c r="F113" s="1">
        <f t="shared" si="8"/>
        <v>0</v>
      </c>
      <c r="G113" s="1"/>
      <c r="H113" s="1"/>
      <c r="I113" s="1"/>
      <c r="J113" s="4"/>
    </row>
    <row r="114" spans="1:10">
      <c r="A114" s="19">
        <f>COUNTIF(C$2:C114,"&lt;&gt;")</f>
        <v>61</v>
      </c>
      <c r="B114" s="2"/>
      <c r="C114" s="1"/>
      <c r="D114" s="1"/>
      <c r="E114" s="1"/>
      <c r="F114" s="1">
        <f t="shared" si="8"/>
        <v>0</v>
      </c>
      <c r="G114" s="1"/>
      <c r="H114" s="1"/>
      <c r="I114" s="1"/>
      <c r="J114" s="4"/>
    </row>
    <row r="115" spans="1:10">
      <c r="A115" s="19">
        <f>COUNTIF(C$2:C115,"&lt;&gt;")</f>
        <v>61</v>
      </c>
      <c r="B115" s="2"/>
      <c r="C115" s="1"/>
      <c r="D115" s="1"/>
      <c r="E115" s="1"/>
      <c r="F115" s="1">
        <f t="shared" si="8"/>
        <v>0</v>
      </c>
      <c r="G115" s="1"/>
      <c r="H115" s="1"/>
      <c r="I115" s="1"/>
      <c r="J115" s="4"/>
    </row>
    <row r="116" spans="1:10">
      <c r="A116" s="19">
        <f>COUNTIF(C$2:C116,"&lt;&gt;")</f>
        <v>61</v>
      </c>
      <c r="B116" s="2"/>
      <c r="C116" s="1"/>
      <c r="D116" s="1"/>
      <c r="E116" s="1"/>
      <c r="F116" s="1">
        <f t="shared" si="8"/>
        <v>0</v>
      </c>
      <c r="G116" s="1"/>
      <c r="H116" s="1"/>
      <c r="I116" s="1"/>
      <c r="J116" s="4"/>
    </row>
    <row r="117" spans="1:10">
      <c r="A117" s="19">
        <f>COUNTIF(C$2:C117,"&lt;&gt;")</f>
        <v>61</v>
      </c>
      <c r="B117" s="2"/>
      <c r="C117" s="1"/>
      <c r="D117" s="1"/>
      <c r="E117" s="1"/>
      <c r="F117" s="1">
        <f t="shared" si="8"/>
        <v>0</v>
      </c>
      <c r="G117" s="1"/>
      <c r="H117" s="1"/>
      <c r="I117" s="1"/>
      <c r="J117" s="4"/>
    </row>
    <row r="118" spans="1:10">
      <c r="A118" s="19">
        <f>COUNTIF(C$2:C118,"&lt;&gt;")</f>
        <v>61</v>
      </c>
      <c r="B118" s="2"/>
      <c r="C118" s="1"/>
      <c r="D118" s="1"/>
      <c r="E118" s="1"/>
      <c r="F118" s="1">
        <f t="shared" si="8"/>
        <v>0</v>
      </c>
      <c r="G118" s="1"/>
      <c r="H118" s="1"/>
      <c r="I118" s="1"/>
      <c r="J118" s="4"/>
    </row>
    <row r="119" spans="1:10">
      <c r="A119" s="19">
        <f>COUNTIF(C$2:C119,"&lt;&gt;")</f>
        <v>61</v>
      </c>
      <c r="B119" s="2"/>
      <c r="C119" s="1"/>
      <c r="D119" s="1"/>
      <c r="E119" s="1"/>
      <c r="F119" s="1">
        <f t="shared" si="8"/>
        <v>0</v>
      </c>
      <c r="G119" s="1"/>
      <c r="H119" s="1"/>
      <c r="I119" s="1"/>
      <c r="J119" s="4"/>
    </row>
    <row r="120" spans="1:10">
      <c r="A120" s="19">
        <f>COUNTIF(C$2:C120,"&lt;&gt;")</f>
        <v>61</v>
      </c>
      <c r="B120" s="2"/>
      <c r="C120" s="1"/>
      <c r="D120" s="1"/>
      <c r="E120" s="1"/>
      <c r="F120" s="1">
        <f t="shared" si="8"/>
        <v>0</v>
      </c>
      <c r="G120" s="1"/>
      <c r="H120" s="1"/>
      <c r="I120" s="1"/>
      <c r="J120" s="4"/>
    </row>
    <row r="121" spans="1:10">
      <c r="A121" s="19">
        <f>COUNTIF(C$2:C121,"&lt;&gt;")</f>
        <v>61</v>
      </c>
      <c r="B121" s="2"/>
      <c r="C121" s="1"/>
      <c r="D121" s="1"/>
      <c r="E121" s="1"/>
      <c r="F121" s="1">
        <f t="shared" si="8"/>
        <v>0</v>
      </c>
      <c r="G121" s="1"/>
      <c r="H121" s="1"/>
      <c r="I121" s="1"/>
      <c r="J121" s="4"/>
    </row>
    <row r="122" spans="1:10">
      <c r="A122" s="19">
        <f>COUNTIF(C$2:C122,"&lt;&gt;")</f>
        <v>61</v>
      </c>
      <c r="B122" s="2"/>
      <c r="C122" s="1"/>
      <c r="D122" s="1"/>
      <c r="E122" s="1"/>
      <c r="F122" s="1">
        <f t="shared" si="8"/>
        <v>0</v>
      </c>
      <c r="G122" s="1"/>
      <c r="H122" s="1"/>
      <c r="I122" s="1"/>
      <c r="J122" s="4"/>
    </row>
    <row r="123" spans="1:10">
      <c r="A123" s="19">
        <f>COUNTIF(C$2:C123,"&lt;&gt;")</f>
        <v>61</v>
      </c>
      <c r="B123" s="2"/>
      <c r="C123" s="1"/>
      <c r="D123" s="1"/>
      <c r="E123" s="1"/>
      <c r="F123" s="1">
        <f t="shared" si="8"/>
        <v>0</v>
      </c>
      <c r="G123" s="1"/>
      <c r="H123" s="1"/>
      <c r="I123" s="1"/>
      <c r="J123" s="4"/>
    </row>
    <row r="124" spans="1:10">
      <c r="A124" s="19">
        <f>COUNTIF(C$2:C124,"&lt;&gt;")</f>
        <v>61</v>
      </c>
      <c r="B124" s="2"/>
      <c r="C124" s="1"/>
      <c r="D124" s="1"/>
      <c r="E124" s="1"/>
      <c r="F124" s="1">
        <f t="shared" si="8"/>
        <v>0</v>
      </c>
      <c r="G124" s="1"/>
      <c r="H124" s="1"/>
      <c r="I124" s="1"/>
      <c r="J124" s="4"/>
    </row>
    <row r="125" spans="1:10">
      <c r="A125" s="19">
        <f>COUNTIF(C$2:C125,"&lt;&gt;")</f>
        <v>61</v>
      </c>
      <c r="B125" s="2"/>
      <c r="C125" s="1"/>
      <c r="D125" s="1"/>
      <c r="E125" s="1"/>
      <c r="F125" s="1">
        <f t="shared" si="8"/>
        <v>0</v>
      </c>
      <c r="G125" s="1"/>
      <c r="H125" s="1"/>
      <c r="I125" s="1"/>
      <c r="J125" s="4"/>
    </row>
    <row r="126" spans="1:10">
      <c r="A126" s="19">
        <f>COUNTIF(C$2:C126,"&lt;&gt;")</f>
        <v>61</v>
      </c>
      <c r="B126" s="2"/>
      <c r="C126" s="1"/>
      <c r="D126" s="1"/>
      <c r="E126" s="1"/>
      <c r="F126" s="1">
        <f t="shared" si="8"/>
        <v>0</v>
      </c>
      <c r="G126" s="1"/>
      <c r="H126" s="1"/>
      <c r="I126" s="1"/>
      <c r="J126" s="4"/>
    </row>
    <row r="127" spans="1:10">
      <c r="A127" s="19">
        <f>COUNTIF(C$2:C127,"&lt;&gt;")</f>
        <v>61</v>
      </c>
      <c r="B127" s="2"/>
      <c r="C127" s="1"/>
      <c r="D127" s="1"/>
      <c r="E127" s="1"/>
      <c r="F127" s="1">
        <f t="shared" si="8"/>
        <v>0</v>
      </c>
      <c r="G127" s="1"/>
      <c r="H127" s="1"/>
      <c r="I127" s="1"/>
      <c r="J127" s="4"/>
    </row>
    <row r="128" spans="1:10">
      <c r="A128" s="19">
        <f>COUNTIF(C$2:C128,"&lt;&gt;")</f>
        <v>61</v>
      </c>
      <c r="B128" s="2"/>
      <c r="C128" s="1"/>
      <c r="D128" s="1"/>
      <c r="E128" s="1"/>
      <c r="F128" s="1">
        <f t="shared" si="8"/>
        <v>0</v>
      </c>
      <c r="G128" s="1"/>
      <c r="H128" s="1"/>
      <c r="I128" s="1"/>
      <c r="J128" s="4"/>
    </row>
    <row r="129" spans="1:10">
      <c r="A129" s="19">
        <f>COUNTIF(C$2:C129,"&lt;&gt;")</f>
        <v>61</v>
      </c>
      <c r="B129" s="2"/>
      <c r="C129" s="1"/>
      <c r="D129" s="1"/>
      <c r="E129" s="1"/>
      <c r="F129" s="1">
        <f t="shared" si="8"/>
        <v>0</v>
      </c>
      <c r="G129" s="1"/>
      <c r="H129" s="1"/>
      <c r="I129" s="1"/>
      <c r="J129" s="4"/>
    </row>
    <row r="130" spans="1:10">
      <c r="A130" s="19">
        <f>COUNTIF(C$2:C130,"&lt;&gt;")</f>
        <v>61</v>
      </c>
      <c r="B130" s="2"/>
      <c r="C130" s="1"/>
      <c r="D130" s="1"/>
      <c r="E130" s="1"/>
      <c r="F130" s="1">
        <f t="shared" si="8"/>
        <v>0</v>
      </c>
      <c r="G130" s="1"/>
      <c r="H130" s="1"/>
      <c r="I130" s="1"/>
      <c r="J130" s="4"/>
    </row>
    <row r="131" spans="1:10">
      <c r="A131" s="19">
        <f>COUNTIF(C$2:C131,"&lt;&gt;")</f>
        <v>61</v>
      </c>
      <c r="B131" s="2"/>
      <c r="C131" s="1"/>
      <c r="D131" s="1"/>
      <c r="E131" s="1"/>
      <c r="F131" s="1">
        <f t="shared" si="8"/>
        <v>0</v>
      </c>
      <c r="G131" s="1"/>
      <c r="H131" s="1"/>
      <c r="I131" s="1"/>
      <c r="J131" s="4"/>
    </row>
    <row r="132" spans="1:10">
      <c r="A132" s="19">
        <f>COUNTIF(C$2:C132,"&lt;&gt;")</f>
        <v>61</v>
      </c>
      <c r="B132" s="2"/>
      <c r="C132" s="1"/>
      <c r="D132" s="1"/>
      <c r="E132" s="1"/>
      <c r="F132" s="1">
        <f t="shared" si="8"/>
        <v>0</v>
      </c>
      <c r="G132" s="1"/>
      <c r="H132" s="1"/>
      <c r="I132" s="1"/>
      <c r="J132" s="4"/>
    </row>
    <row r="133" spans="1:10">
      <c r="A133" s="19">
        <f>COUNTIF(C$2:C133,"&lt;&gt;")</f>
        <v>61</v>
      </c>
      <c r="B133" s="2"/>
      <c r="C133" s="1"/>
      <c r="D133" s="1"/>
      <c r="E133" s="1"/>
      <c r="F133" s="1">
        <f t="shared" si="8"/>
        <v>0</v>
      </c>
      <c r="G133" s="1"/>
      <c r="H133" s="1"/>
      <c r="I133" s="1"/>
      <c r="J133" s="4"/>
    </row>
    <row r="134" spans="1:10">
      <c r="A134" s="19">
        <f>COUNTIF(C$2:C134,"&lt;&gt;")</f>
        <v>61</v>
      </c>
      <c r="B134" s="2"/>
      <c r="C134" s="1"/>
      <c r="D134" s="1"/>
      <c r="E134" s="1"/>
      <c r="F134" s="1">
        <f t="shared" si="8"/>
        <v>0</v>
      </c>
      <c r="G134" s="1"/>
      <c r="H134" s="1"/>
      <c r="I134" s="1"/>
      <c r="J134" s="4"/>
    </row>
    <row r="135" spans="1:10">
      <c r="A135" s="19">
        <f>COUNTIF(C$2:C135,"&lt;&gt;")</f>
        <v>61</v>
      </c>
      <c r="B135" s="2"/>
      <c r="C135" s="1"/>
      <c r="D135" s="1"/>
      <c r="E135" s="1"/>
      <c r="F135" s="1">
        <f t="shared" si="8"/>
        <v>0</v>
      </c>
      <c r="G135" s="1"/>
      <c r="H135" s="1"/>
      <c r="I135" s="1"/>
      <c r="J135" s="4"/>
    </row>
    <row r="136" spans="1:10">
      <c r="A136" s="19">
        <f>COUNTIF(C$2:C136,"&lt;&gt;")</f>
        <v>61</v>
      </c>
      <c r="B136" s="2"/>
      <c r="C136" s="1"/>
      <c r="D136" s="1"/>
      <c r="E136" s="1"/>
      <c r="F136" s="1">
        <f t="shared" si="8"/>
        <v>0</v>
      </c>
      <c r="G136" s="1"/>
      <c r="H136" s="1"/>
      <c r="I136" s="1"/>
      <c r="J136" s="4"/>
    </row>
    <row r="137" spans="1:10">
      <c r="A137" s="19">
        <f>COUNTIF(C$2:C137,"&lt;&gt;")</f>
        <v>61</v>
      </c>
      <c r="B137" s="2"/>
      <c r="C137" s="1"/>
      <c r="D137" s="1"/>
      <c r="E137" s="1"/>
      <c r="F137" s="1">
        <f t="shared" ref="F137:F200" si="9">IF(G137&lt;&gt;0,ROUND(H137/G137,2),0)</f>
        <v>0</v>
      </c>
      <c r="G137" s="1"/>
      <c r="H137" s="1"/>
      <c r="I137" s="1"/>
      <c r="J137" s="4"/>
    </row>
    <row r="138" spans="1:10">
      <c r="A138" s="19">
        <f>COUNTIF(C$2:C138,"&lt;&gt;")</f>
        <v>61</v>
      </c>
      <c r="B138" s="2"/>
      <c r="C138" s="1"/>
      <c r="D138" s="1"/>
      <c r="E138" s="1"/>
      <c r="F138" s="1">
        <f t="shared" si="9"/>
        <v>0</v>
      </c>
      <c r="G138" s="1"/>
      <c r="H138" s="1"/>
      <c r="I138" s="1"/>
      <c r="J138" s="4"/>
    </row>
    <row r="139" spans="1:10">
      <c r="A139" s="19">
        <f>COUNTIF(C$2:C139,"&lt;&gt;")</f>
        <v>61</v>
      </c>
      <c r="B139" s="2"/>
      <c r="C139" s="1"/>
      <c r="D139" s="1"/>
      <c r="E139" s="1"/>
      <c r="F139" s="1">
        <f t="shared" si="9"/>
        <v>0</v>
      </c>
      <c r="G139" s="1"/>
      <c r="H139" s="1"/>
      <c r="I139" s="1"/>
      <c r="J139" s="4"/>
    </row>
    <row r="140" spans="1:10">
      <c r="A140" s="19">
        <f>COUNTIF(C$2:C140,"&lt;&gt;")</f>
        <v>61</v>
      </c>
      <c r="B140" s="2"/>
      <c r="C140" s="1"/>
      <c r="D140" s="1"/>
      <c r="E140" s="1"/>
      <c r="F140" s="1">
        <f t="shared" si="9"/>
        <v>0</v>
      </c>
      <c r="G140" s="1"/>
      <c r="H140" s="1"/>
      <c r="I140" s="1"/>
      <c r="J140" s="4"/>
    </row>
    <row r="141" spans="1:10">
      <c r="A141" s="19">
        <f>COUNTIF(C$2:C141,"&lt;&gt;")</f>
        <v>61</v>
      </c>
      <c r="B141" s="2"/>
      <c r="C141" s="1"/>
      <c r="D141" s="1"/>
      <c r="E141" s="1"/>
      <c r="F141" s="1">
        <f t="shared" si="9"/>
        <v>0</v>
      </c>
      <c r="G141" s="1"/>
      <c r="H141" s="1"/>
      <c r="I141" s="1"/>
      <c r="J141" s="4"/>
    </row>
    <row r="142" spans="1:10">
      <c r="A142" s="19">
        <f>COUNTIF(C$2:C142,"&lt;&gt;")</f>
        <v>61</v>
      </c>
      <c r="B142" s="2"/>
      <c r="C142" s="1"/>
      <c r="D142" s="1"/>
      <c r="E142" s="1"/>
      <c r="F142" s="1">
        <f t="shared" si="9"/>
        <v>0</v>
      </c>
      <c r="G142" s="1"/>
      <c r="H142" s="1"/>
      <c r="I142" s="1"/>
      <c r="J142" s="4"/>
    </row>
    <row r="143" spans="1:10">
      <c r="A143" s="19">
        <f>COUNTIF(C$2:C143,"&lt;&gt;")</f>
        <v>61</v>
      </c>
      <c r="B143" s="2"/>
      <c r="C143" s="1"/>
      <c r="D143" s="1"/>
      <c r="E143" s="1"/>
      <c r="F143" s="1">
        <f t="shared" si="9"/>
        <v>0</v>
      </c>
      <c r="G143" s="1"/>
      <c r="H143" s="1"/>
      <c r="I143" s="1"/>
      <c r="J143" s="4"/>
    </row>
    <row r="144" spans="1:10">
      <c r="A144" s="19">
        <f>COUNTIF(C$2:C144,"&lt;&gt;")</f>
        <v>61</v>
      </c>
      <c r="B144" s="2"/>
      <c r="C144" s="1"/>
      <c r="D144" s="1"/>
      <c r="E144" s="1"/>
      <c r="F144" s="1">
        <f t="shared" si="9"/>
        <v>0</v>
      </c>
      <c r="G144" s="1"/>
      <c r="H144" s="1"/>
      <c r="I144" s="1"/>
      <c r="J144" s="4"/>
    </row>
    <row r="145" spans="1:10">
      <c r="A145" s="19">
        <f>COUNTIF(C$2:C145,"&lt;&gt;")</f>
        <v>61</v>
      </c>
      <c r="B145" s="2"/>
      <c r="C145" s="1"/>
      <c r="D145" s="1"/>
      <c r="E145" s="1"/>
      <c r="F145" s="1">
        <f t="shared" si="9"/>
        <v>0</v>
      </c>
      <c r="G145" s="1"/>
      <c r="H145" s="1"/>
      <c r="I145" s="1"/>
      <c r="J145" s="4"/>
    </row>
    <row r="146" spans="1:10">
      <c r="A146" s="19">
        <f>COUNTIF(C$2:C146,"&lt;&gt;")</f>
        <v>61</v>
      </c>
      <c r="B146" s="2"/>
      <c r="C146" s="1"/>
      <c r="D146" s="1"/>
      <c r="E146" s="1"/>
      <c r="F146" s="1">
        <f t="shared" si="9"/>
        <v>0</v>
      </c>
      <c r="G146" s="1"/>
      <c r="H146" s="1"/>
      <c r="I146" s="1"/>
      <c r="J146" s="4"/>
    </row>
    <row r="147" spans="1:10">
      <c r="A147" s="19">
        <f>COUNTIF(C$2:C147,"&lt;&gt;")</f>
        <v>61</v>
      </c>
      <c r="B147" s="2"/>
      <c r="C147" s="1"/>
      <c r="D147" s="1"/>
      <c r="E147" s="1"/>
      <c r="F147" s="1">
        <f t="shared" si="9"/>
        <v>0</v>
      </c>
      <c r="G147" s="1"/>
      <c r="H147" s="1"/>
      <c r="I147" s="1"/>
      <c r="J147" s="4"/>
    </row>
    <row r="148" spans="1:10">
      <c r="A148" s="19">
        <f>COUNTIF(C$2:C148,"&lt;&gt;")</f>
        <v>61</v>
      </c>
      <c r="B148" s="2"/>
      <c r="C148" s="1"/>
      <c r="D148" s="1"/>
      <c r="E148" s="1"/>
      <c r="F148" s="1">
        <f t="shared" si="9"/>
        <v>0</v>
      </c>
      <c r="G148" s="1"/>
      <c r="H148" s="1"/>
      <c r="I148" s="1"/>
      <c r="J148" s="4"/>
    </row>
    <row r="149" spans="1:10">
      <c r="A149" s="19">
        <f>COUNTIF(C$2:C149,"&lt;&gt;")</f>
        <v>61</v>
      </c>
      <c r="B149" s="2"/>
      <c r="C149" s="1"/>
      <c r="D149" s="1"/>
      <c r="E149" s="1"/>
      <c r="F149" s="1">
        <f t="shared" si="9"/>
        <v>0</v>
      </c>
      <c r="G149" s="1"/>
      <c r="H149" s="1"/>
      <c r="I149" s="1"/>
      <c r="J149" s="4"/>
    </row>
    <row r="150" spans="1:10">
      <c r="A150" s="19">
        <f>COUNTIF(C$2:C150,"&lt;&gt;")</f>
        <v>61</v>
      </c>
      <c r="B150" s="2"/>
      <c r="C150" s="1"/>
      <c r="D150" s="1"/>
      <c r="E150" s="1"/>
      <c r="F150" s="1">
        <f t="shared" si="9"/>
        <v>0</v>
      </c>
      <c r="G150" s="1"/>
      <c r="H150" s="1"/>
      <c r="I150" s="1"/>
      <c r="J150" s="4"/>
    </row>
    <row r="151" spans="1:10">
      <c r="A151" s="19">
        <f>COUNTIF(C$2:C151,"&lt;&gt;")</f>
        <v>61</v>
      </c>
      <c r="B151" s="2"/>
      <c r="C151" s="1"/>
      <c r="D151" s="1"/>
      <c r="E151" s="1"/>
      <c r="F151" s="1">
        <f t="shared" si="9"/>
        <v>0</v>
      </c>
      <c r="G151" s="1"/>
      <c r="H151" s="1"/>
      <c r="I151" s="1"/>
      <c r="J151" s="4"/>
    </row>
    <row r="152" spans="1:10">
      <c r="A152" s="19">
        <f>COUNTIF(C$2:C152,"&lt;&gt;")</f>
        <v>61</v>
      </c>
      <c r="B152" s="2"/>
      <c r="C152" s="1"/>
      <c r="D152" s="1"/>
      <c r="E152" s="1"/>
      <c r="F152" s="1">
        <f t="shared" si="9"/>
        <v>0</v>
      </c>
      <c r="G152" s="1"/>
      <c r="H152" s="1"/>
      <c r="I152" s="1"/>
      <c r="J152" s="4"/>
    </row>
    <row r="153" spans="1:10">
      <c r="A153" s="19">
        <f>COUNTIF(C$2:C153,"&lt;&gt;")</f>
        <v>61</v>
      </c>
      <c r="B153" s="2"/>
      <c r="C153" s="1"/>
      <c r="D153" s="1"/>
      <c r="E153" s="1"/>
      <c r="F153" s="1">
        <f t="shared" si="9"/>
        <v>0</v>
      </c>
      <c r="G153" s="1"/>
      <c r="H153" s="1"/>
      <c r="I153" s="1"/>
      <c r="J153" s="4"/>
    </row>
    <row r="154" spans="1:10">
      <c r="A154" s="19">
        <f>COUNTIF(C$2:C154,"&lt;&gt;")</f>
        <v>61</v>
      </c>
      <c r="B154" s="2"/>
      <c r="C154" s="1"/>
      <c r="D154" s="1"/>
      <c r="E154" s="1"/>
      <c r="F154" s="1">
        <f t="shared" si="9"/>
        <v>0</v>
      </c>
      <c r="G154" s="1"/>
      <c r="H154" s="1"/>
      <c r="I154" s="1"/>
      <c r="J154" s="4"/>
    </row>
    <row r="155" spans="1:10">
      <c r="A155" s="19">
        <f>COUNTIF(C$2:C155,"&lt;&gt;")</f>
        <v>61</v>
      </c>
      <c r="B155" s="2"/>
      <c r="C155" s="1"/>
      <c r="D155" s="1"/>
      <c r="E155" s="1"/>
      <c r="F155" s="1">
        <f t="shared" si="9"/>
        <v>0</v>
      </c>
      <c r="G155" s="1"/>
      <c r="H155" s="1"/>
      <c r="I155" s="1"/>
      <c r="J155" s="4"/>
    </row>
    <row r="156" spans="1:10">
      <c r="A156" s="19">
        <f>COUNTIF(C$2:C156,"&lt;&gt;")</f>
        <v>61</v>
      </c>
      <c r="B156" s="2"/>
      <c r="C156" s="1"/>
      <c r="D156" s="1"/>
      <c r="E156" s="1"/>
      <c r="F156" s="1">
        <f t="shared" si="9"/>
        <v>0</v>
      </c>
      <c r="G156" s="1"/>
      <c r="H156" s="1"/>
      <c r="I156" s="1"/>
      <c r="J156" s="4"/>
    </row>
    <row r="157" spans="1:10">
      <c r="A157" s="19">
        <f>COUNTIF(C$2:C157,"&lt;&gt;")</f>
        <v>61</v>
      </c>
      <c r="B157" s="2"/>
      <c r="C157" s="1"/>
      <c r="D157" s="1"/>
      <c r="E157" s="1"/>
      <c r="F157" s="1">
        <f t="shared" si="9"/>
        <v>0</v>
      </c>
      <c r="G157" s="1"/>
      <c r="H157" s="1"/>
      <c r="I157" s="1"/>
      <c r="J157" s="4"/>
    </row>
    <row r="158" spans="1:10">
      <c r="A158" s="19">
        <f>COUNTIF(C$2:C158,"&lt;&gt;")</f>
        <v>61</v>
      </c>
      <c r="B158" s="2"/>
      <c r="C158" s="1"/>
      <c r="D158" s="1"/>
      <c r="E158" s="1"/>
      <c r="F158" s="1">
        <f t="shared" si="9"/>
        <v>0</v>
      </c>
      <c r="G158" s="1"/>
      <c r="H158" s="1"/>
      <c r="I158" s="1"/>
      <c r="J158" s="4"/>
    </row>
    <row r="159" spans="1:10">
      <c r="A159" s="19">
        <f>COUNTIF(C$2:C159,"&lt;&gt;")</f>
        <v>61</v>
      </c>
      <c r="B159" s="2"/>
      <c r="C159" s="1"/>
      <c r="D159" s="1"/>
      <c r="E159" s="1"/>
      <c r="F159" s="1">
        <f t="shared" si="9"/>
        <v>0</v>
      </c>
      <c r="G159" s="1"/>
      <c r="H159" s="1"/>
      <c r="I159" s="1"/>
      <c r="J159" s="4"/>
    </row>
    <row r="160" spans="1:10">
      <c r="A160" s="19">
        <f>COUNTIF(C$2:C160,"&lt;&gt;")</f>
        <v>61</v>
      </c>
      <c r="B160" s="2"/>
      <c r="C160" s="1"/>
      <c r="D160" s="1"/>
      <c r="E160" s="1"/>
      <c r="F160" s="1">
        <f t="shared" si="9"/>
        <v>0</v>
      </c>
      <c r="G160" s="1"/>
      <c r="H160" s="1"/>
      <c r="I160" s="1"/>
      <c r="J160" s="4"/>
    </row>
    <row r="161" spans="1:10">
      <c r="A161" s="19">
        <f>COUNTIF(C$2:C161,"&lt;&gt;")</f>
        <v>61</v>
      </c>
      <c r="B161" s="2"/>
      <c r="C161" s="1"/>
      <c r="D161" s="1"/>
      <c r="E161" s="1"/>
      <c r="F161" s="1">
        <f t="shared" si="9"/>
        <v>0</v>
      </c>
      <c r="G161" s="1"/>
      <c r="H161" s="1"/>
      <c r="I161" s="1"/>
      <c r="J161" s="4"/>
    </row>
    <row r="162" spans="1:10">
      <c r="A162" s="19">
        <f>COUNTIF(C$2:C162,"&lt;&gt;")</f>
        <v>61</v>
      </c>
      <c r="B162" s="2"/>
      <c r="C162" s="1"/>
      <c r="D162" s="1"/>
      <c r="E162" s="1"/>
      <c r="F162" s="1">
        <f t="shared" si="9"/>
        <v>0</v>
      </c>
      <c r="G162" s="1"/>
      <c r="H162" s="1"/>
      <c r="I162" s="1"/>
      <c r="J162" s="4"/>
    </row>
    <row r="163" spans="1:10">
      <c r="A163" s="19">
        <f>COUNTIF(C$2:C163,"&lt;&gt;")</f>
        <v>61</v>
      </c>
      <c r="B163" s="2"/>
      <c r="C163" s="1"/>
      <c r="D163" s="1"/>
      <c r="E163" s="1"/>
      <c r="F163" s="1">
        <f t="shared" si="9"/>
        <v>0</v>
      </c>
      <c r="G163" s="1"/>
      <c r="H163" s="1"/>
      <c r="I163" s="1"/>
      <c r="J163" s="4"/>
    </row>
    <row r="164" spans="1:10">
      <c r="A164" s="19">
        <f>COUNTIF(C$2:C164,"&lt;&gt;")</f>
        <v>61</v>
      </c>
      <c r="B164" s="2"/>
      <c r="C164" s="1"/>
      <c r="D164" s="1"/>
      <c r="E164" s="1"/>
      <c r="F164" s="1">
        <f t="shared" si="9"/>
        <v>0</v>
      </c>
      <c r="G164" s="1"/>
      <c r="H164" s="1"/>
      <c r="I164" s="1"/>
      <c r="J164" s="4"/>
    </row>
    <row r="165" spans="1:10">
      <c r="A165" s="19">
        <f>COUNTIF(C$2:C165,"&lt;&gt;")</f>
        <v>61</v>
      </c>
      <c r="B165" s="2"/>
      <c r="C165" s="1"/>
      <c r="D165" s="1"/>
      <c r="E165" s="1"/>
      <c r="F165" s="1">
        <f t="shared" si="9"/>
        <v>0</v>
      </c>
      <c r="G165" s="1"/>
      <c r="H165" s="1"/>
      <c r="I165" s="1"/>
      <c r="J165" s="4"/>
    </row>
    <row r="166" spans="1:10">
      <c r="A166" s="19">
        <f>COUNTIF(C$2:C166,"&lt;&gt;")</f>
        <v>61</v>
      </c>
      <c r="B166" s="2"/>
      <c r="C166" s="1"/>
      <c r="D166" s="1"/>
      <c r="E166" s="1"/>
      <c r="F166" s="1">
        <f t="shared" si="9"/>
        <v>0</v>
      </c>
      <c r="G166" s="1"/>
      <c r="H166" s="1"/>
      <c r="I166" s="1"/>
      <c r="J166" s="4"/>
    </row>
    <row r="167" spans="1:10">
      <c r="A167" s="19">
        <f>COUNTIF(C$2:C167,"&lt;&gt;")</f>
        <v>61</v>
      </c>
      <c r="B167" s="2"/>
      <c r="C167" s="1"/>
      <c r="D167" s="1"/>
      <c r="E167" s="1"/>
      <c r="F167" s="1">
        <f t="shared" si="9"/>
        <v>0</v>
      </c>
      <c r="G167" s="1"/>
      <c r="H167" s="1"/>
      <c r="I167" s="1"/>
      <c r="J167" s="4"/>
    </row>
    <row r="168" spans="1:10">
      <c r="A168" s="19">
        <f>COUNTIF(C$2:C168,"&lt;&gt;")</f>
        <v>61</v>
      </c>
      <c r="B168" s="2"/>
      <c r="C168" s="1"/>
      <c r="D168" s="1"/>
      <c r="E168" s="1"/>
      <c r="F168" s="1">
        <f t="shared" si="9"/>
        <v>0</v>
      </c>
      <c r="G168" s="1"/>
      <c r="H168" s="1"/>
      <c r="I168" s="1"/>
      <c r="J168" s="4"/>
    </row>
    <row r="169" spans="1:10">
      <c r="A169" s="19">
        <f>COUNTIF(C$2:C169,"&lt;&gt;")</f>
        <v>61</v>
      </c>
      <c r="B169" s="2"/>
      <c r="C169" s="1"/>
      <c r="D169" s="1"/>
      <c r="E169" s="1"/>
      <c r="F169" s="1">
        <f t="shared" si="9"/>
        <v>0</v>
      </c>
      <c r="G169" s="1"/>
      <c r="H169" s="1"/>
      <c r="I169" s="1"/>
      <c r="J169" s="4"/>
    </row>
    <row r="170" spans="1:10">
      <c r="A170" s="19">
        <f>COUNTIF(C$2:C170,"&lt;&gt;")</f>
        <v>61</v>
      </c>
      <c r="B170" s="2"/>
      <c r="C170" s="1"/>
      <c r="D170" s="1"/>
      <c r="E170" s="1"/>
      <c r="F170" s="1">
        <f t="shared" si="9"/>
        <v>0</v>
      </c>
      <c r="G170" s="1"/>
      <c r="H170" s="1"/>
      <c r="I170" s="1"/>
      <c r="J170" s="4"/>
    </row>
    <row r="171" spans="1:10">
      <c r="A171" s="19">
        <f>COUNTIF(C$2:C171,"&lt;&gt;")</f>
        <v>61</v>
      </c>
      <c r="B171" s="2"/>
      <c r="C171" s="1"/>
      <c r="D171" s="1"/>
      <c r="E171" s="1"/>
      <c r="F171" s="1">
        <f t="shared" si="9"/>
        <v>0</v>
      </c>
      <c r="G171" s="1"/>
      <c r="H171" s="1"/>
      <c r="I171" s="1"/>
      <c r="J171" s="4"/>
    </row>
    <row r="172" spans="1:10">
      <c r="A172" s="19">
        <f>COUNTIF(C$2:C172,"&lt;&gt;")</f>
        <v>61</v>
      </c>
      <c r="B172" s="2"/>
      <c r="C172" s="1"/>
      <c r="D172" s="1"/>
      <c r="E172" s="1"/>
      <c r="F172" s="1">
        <f t="shared" si="9"/>
        <v>0</v>
      </c>
      <c r="G172" s="1"/>
      <c r="H172" s="1"/>
      <c r="I172" s="1"/>
      <c r="J172" s="4"/>
    </row>
    <row r="173" spans="1:10">
      <c r="A173" s="19">
        <f>COUNTIF(C$2:C173,"&lt;&gt;")</f>
        <v>61</v>
      </c>
      <c r="B173" s="2"/>
      <c r="C173" s="1"/>
      <c r="D173" s="1"/>
      <c r="E173" s="1"/>
      <c r="F173" s="1">
        <f t="shared" si="9"/>
        <v>0</v>
      </c>
      <c r="G173" s="1"/>
      <c r="H173" s="1"/>
      <c r="I173" s="1"/>
      <c r="J173" s="4"/>
    </row>
    <row r="174" spans="1:10">
      <c r="A174" s="19">
        <f>COUNTIF(C$2:C174,"&lt;&gt;")</f>
        <v>61</v>
      </c>
      <c r="B174" s="2"/>
      <c r="C174" s="1"/>
      <c r="D174" s="1"/>
      <c r="E174" s="1"/>
      <c r="F174" s="1">
        <f t="shared" si="9"/>
        <v>0</v>
      </c>
      <c r="G174" s="1"/>
      <c r="H174" s="1"/>
      <c r="I174" s="1"/>
      <c r="J174" s="4"/>
    </row>
    <row r="175" spans="1:10">
      <c r="A175" s="19">
        <f>COUNTIF(C$2:C175,"&lt;&gt;")</f>
        <v>61</v>
      </c>
      <c r="B175" s="2"/>
      <c r="C175" s="1"/>
      <c r="D175" s="1"/>
      <c r="E175" s="1"/>
      <c r="F175" s="1">
        <f t="shared" si="9"/>
        <v>0</v>
      </c>
      <c r="G175" s="1"/>
      <c r="H175" s="1"/>
      <c r="I175" s="1"/>
      <c r="J175" s="4"/>
    </row>
    <row r="176" spans="1:10">
      <c r="A176" s="19">
        <f>COUNTIF(C$2:C176,"&lt;&gt;")</f>
        <v>61</v>
      </c>
      <c r="B176" s="2"/>
      <c r="C176" s="1"/>
      <c r="D176" s="1"/>
      <c r="E176" s="1"/>
      <c r="F176" s="1">
        <f t="shared" si="9"/>
        <v>0</v>
      </c>
      <c r="G176" s="1"/>
      <c r="H176" s="1"/>
      <c r="I176" s="1"/>
      <c r="J176" s="4"/>
    </row>
    <row r="177" spans="1:10">
      <c r="A177" s="19">
        <f>COUNTIF(C$2:C177,"&lt;&gt;")</f>
        <v>61</v>
      </c>
      <c r="B177" s="2"/>
      <c r="C177" s="1"/>
      <c r="D177" s="1"/>
      <c r="E177" s="1"/>
      <c r="F177" s="1">
        <f t="shared" si="9"/>
        <v>0</v>
      </c>
      <c r="G177" s="1"/>
      <c r="H177" s="1"/>
      <c r="I177" s="1"/>
      <c r="J177" s="4"/>
    </row>
    <row r="178" spans="1:10">
      <c r="A178" s="19">
        <f>COUNTIF(C$2:C178,"&lt;&gt;")</f>
        <v>61</v>
      </c>
      <c r="B178" s="2"/>
      <c r="C178" s="1"/>
      <c r="D178" s="1"/>
      <c r="E178" s="1"/>
      <c r="F178" s="1">
        <f t="shared" si="9"/>
        <v>0</v>
      </c>
      <c r="G178" s="1"/>
      <c r="H178" s="1"/>
      <c r="I178" s="1"/>
      <c r="J178" s="4"/>
    </row>
    <row r="179" spans="1:10">
      <c r="A179" s="19">
        <f>COUNTIF(C$2:C179,"&lt;&gt;")</f>
        <v>61</v>
      </c>
      <c r="B179" s="2"/>
      <c r="C179" s="1"/>
      <c r="D179" s="1"/>
      <c r="E179" s="1"/>
      <c r="F179" s="1">
        <f t="shared" si="9"/>
        <v>0</v>
      </c>
      <c r="G179" s="1"/>
      <c r="H179" s="1"/>
      <c r="I179" s="1"/>
      <c r="J179" s="4"/>
    </row>
    <row r="180" spans="1:10">
      <c r="A180" s="19">
        <f>COUNTIF(C$2:C180,"&lt;&gt;")</f>
        <v>61</v>
      </c>
      <c r="B180" s="2"/>
      <c r="C180" s="1"/>
      <c r="D180" s="1"/>
      <c r="E180" s="1"/>
      <c r="F180" s="1">
        <f t="shared" si="9"/>
        <v>0</v>
      </c>
      <c r="G180" s="1"/>
      <c r="H180" s="1"/>
      <c r="I180" s="1"/>
      <c r="J180" s="4"/>
    </row>
    <row r="181" spans="1:10">
      <c r="A181" s="19">
        <f>COUNTIF(C$2:C181,"&lt;&gt;")</f>
        <v>61</v>
      </c>
      <c r="B181" s="2"/>
      <c r="C181" s="1"/>
      <c r="D181" s="1"/>
      <c r="E181" s="1"/>
      <c r="F181" s="1">
        <f t="shared" si="9"/>
        <v>0</v>
      </c>
      <c r="G181" s="1"/>
      <c r="H181" s="1"/>
      <c r="I181" s="1"/>
      <c r="J181" s="4"/>
    </row>
    <row r="182" spans="1:10">
      <c r="A182" s="19">
        <f>COUNTIF(C$2:C182,"&lt;&gt;")</f>
        <v>61</v>
      </c>
      <c r="B182" s="2"/>
      <c r="C182" s="1"/>
      <c r="D182" s="1"/>
      <c r="E182" s="1"/>
      <c r="F182" s="1">
        <f t="shared" si="9"/>
        <v>0</v>
      </c>
      <c r="G182" s="1"/>
      <c r="H182" s="1"/>
      <c r="I182" s="1"/>
      <c r="J182" s="4"/>
    </row>
    <row r="183" spans="1:10">
      <c r="A183" s="19">
        <f>COUNTIF(C$2:C183,"&lt;&gt;")</f>
        <v>61</v>
      </c>
      <c r="B183" s="2"/>
      <c r="C183" s="1"/>
      <c r="D183" s="1"/>
      <c r="E183" s="1"/>
      <c r="F183" s="1">
        <f t="shared" si="9"/>
        <v>0</v>
      </c>
      <c r="G183" s="1"/>
      <c r="H183" s="1"/>
      <c r="I183" s="1"/>
      <c r="J183" s="4"/>
    </row>
    <row r="184" spans="1:10">
      <c r="A184" s="19">
        <f>COUNTIF(C$2:C184,"&lt;&gt;")</f>
        <v>61</v>
      </c>
      <c r="B184" s="2"/>
      <c r="C184" s="1"/>
      <c r="D184" s="1"/>
      <c r="E184" s="1"/>
      <c r="F184" s="1">
        <f t="shared" si="9"/>
        <v>0</v>
      </c>
      <c r="G184" s="1"/>
      <c r="H184" s="1"/>
      <c r="I184" s="1"/>
      <c r="J184" s="4"/>
    </row>
    <row r="185" spans="1:10">
      <c r="A185" s="19">
        <f>COUNTIF(C$2:C185,"&lt;&gt;")</f>
        <v>61</v>
      </c>
      <c r="B185" s="2"/>
      <c r="C185" s="1"/>
      <c r="D185" s="1"/>
      <c r="E185" s="1"/>
      <c r="F185" s="1">
        <f t="shared" si="9"/>
        <v>0</v>
      </c>
      <c r="G185" s="1"/>
      <c r="H185" s="1"/>
      <c r="I185" s="1"/>
      <c r="J185" s="4"/>
    </row>
    <row r="186" spans="1:10">
      <c r="A186" s="19">
        <f>COUNTIF(C$2:C186,"&lt;&gt;")</f>
        <v>61</v>
      </c>
      <c r="B186" s="2"/>
      <c r="C186" s="1"/>
      <c r="D186" s="1"/>
      <c r="E186" s="1"/>
      <c r="F186" s="1">
        <f t="shared" si="9"/>
        <v>0</v>
      </c>
      <c r="G186" s="1"/>
      <c r="H186" s="1"/>
      <c r="I186" s="1"/>
      <c r="J186" s="4"/>
    </row>
    <row r="187" spans="1:10">
      <c r="A187" s="19">
        <f>COUNTIF(C$2:C187,"&lt;&gt;")</f>
        <v>61</v>
      </c>
      <c r="B187" s="2"/>
      <c r="C187" s="1"/>
      <c r="D187" s="1"/>
      <c r="E187" s="1"/>
      <c r="F187" s="1">
        <f t="shared" si="9"/>
        <v>0</v>
      </c>
      <c r="G187" s="1"/>
      <c r="H187" s="1"/>
      <c r="I187" s="1"/>
      <c r="J187" s="4"/>
    </row>
    <row r="188" spans="1:10">
      <c r="A188" s="19">
        <f>COUNTIF(C$2:C188,"&lt;&gt;")</f>
        <v>61</v>
      </c>
      <c r="B188" s="2"/>
      <c r="C188" s="1"/>
      <c r="D188" s="1"/>
      <c r="E188" s="1"/>
      <c r="F188" s="1">
        <f t="shared" si="9"/>
        <v>0</v>
      </c>
      <c r="G188" s="1"/>
      <c r="H188" s="1"/>
      <c r="I188" s="1"/>
      <c r="J188" s="4"/>
    </row>
    <row r="189" spans="1:10">
      <c r="A189" s="19">
        <f>COUNTIF(C$2:C189,"&lt;&gt;")</f>
        <v>61</v>
      </c>
      <c r="B189" s="2"/>
      <c r="C189" s="1"/>
      <c r="D189" s="1"/>
      <c r="E189" s="1"/>
      <c r="F189" s="1">
        <f t="shared" si="9"/>
        <v>0</v>
      </c>
      <c r="G189" s="1"/>
      <c r="H189" s="1"/>
      <c r="I189" s="1"/>
      <c r="J189" s="4"/>
    </row>
    <row r="190" spans="1:10">
      <c r="A190" s="19">
        <f>COUNTIF(C$2:C190,"&lt;&gt;")</f>
        <v>61</v>
      </c>
      <c r="B190" s="2"/>
      <c r="C190" s="1"/>
      <c r="D190" s="1"/>
      <c r="E190" s="1"/>
      <c r="F190" s="1">
        <f t="shared" si="9"/>
        <v>0</v>
      </c>
      <c r="G190" s="1"/>
      <c r="H190" s="1"/>
      <c r="I190" s="1"/>
      <c r="J190" s="4"/>
    </row>
    <row r="191" spans="1:10">
      <c r="A191" s="19">
        <f>COUNTIF(C$2:C191,"&lt;&gt;")</f>
        <v>61</v>
      </c>
      <c r="B191" s="2"/>
      <c r="C191" s="1"/>
      <c r="D191" s="1"/>
      <c r="E191" s="1"/>
      <c r="F191" s="1">
        <f t="shared" si="9"/>
        <v>0</v>
      </c>
      <c r="G191" s="1"/>
      <c r="H191" s="1"/>
      <c r="I191" s="1"/>
      <c r="J191" s="4"/>
    </row>
    <row r="192" spans="1:10">
      <c r="A192" s="19">
        <f>COUNTIF(C$2:C192,"&lt;&gt;")</f>
        <v>61</v>
      </c>
      <c r="B192" s="2"/>
      <c r="C192" s="1"/>
      <c r="D192" s="1"/>
      <c r="E192" s="1"/>
      <c r="F192" s="1">
        <f t="shared" si="9"/>
        <v>0</v>
      </c>
      <c r="G192" s="1"/>
      <c r="H192" s="1"/>
      <c r="I192" s="1"/>
      <c r="J192" s="4"/>
    </row>
    <row r="193" spans="1:10">
      <c r="A193" s="19">
        <f>COUNTIF(C$2:C193,"&lt;&gt;")</f>
        <v>61</v>
      </c>
      <c r="B193" s="2"/>
      <c r="C193" s="1"/>
      <c r="D193" s="1"/>
      <c r="E193" s="1"/>
      <c r="F193" s="1">
        <f t="shared" si="9"/>
        <v>0</v>
      </c>
      <c r="G193" s="1"/>
      <c r="H193" s="1"/>
      <c r="I193" s="1"/>
      <c r="J193" s="4"/>
    </row>
    <row r="194" spans="1:10">
      <c r="A194" s="19">
        <f>COUNTIF(C$2:C194,"&lt;&gt;")</f>
        <v>61</v>
      </c>
      <c r="B194" s="2"/>
      <c r="C194" s="1"/>
      <c r="D194" s="1"/>
      <c r="E194" s="1"/>
      <c r="F194" s="1">
        <f t="shared" si="9"/>
        <v>0</v>
      </c>
      <c r="G194" s="1"/>
      <c r="H194" s="1"/>
      <c r="I194" s="1"/>
      <c r="J194" s="4"/>
    </row>
    <row r="195" spans="1:10">
      <c r="A195" s="19">
        <f>COUNTIF(C$2:C195,"&lt;&gt;")</f>
        <v>61</v>
      </c>
      <c r="B195" s="2"/>
      <c r="C195" s="1"/>
      <c r="D195" s="1"/>
      <c r="E195" s="1"/>
      <c r="F195" s="1">
        <f t="shared" si="9"/>
        <v>0</v>
      </c>
      <c r="G195" s="1"/>
      <c r="H195" s="1"/>
      <c r="I195" s="1"/>
      <c r="J195" s="4"/>
    </row>
    <row r="196" spans="1:10">
      <c r="A196" s="19">
        <f>COUNTIF(C$2:C196,"&lt;&gt;")</f>
        <v>61</v>
      </c>
      <c r="B196" s="2"/>
      <c r="C196" s="1"/>
      <c r="D196" s="1"/>
      <c r="E196" s="1"/>
      <c r="F196" s="1">
        <f t="shared" si="9"/>
        <v>0</v>
      </c>
      <c r="G196" s="1"/>
      <c r="H196" s="1"/>
      <c r="I196" s="1"/>
      <c r="J196" s="4"/>
    </row>
    <row r="197" spans="1:10">
      <c r="A197" s="19">
        <f>COUNTIF(C$2:C197,"&lt;&gt;")</f>
        <v>61</v>
      </c>
      <c r="B197" s="2"/>
      <c r="C197" s="1"/>
      <c r="D197" s="1"/>
      <c r="E197" s="1"/>
      <c r="F197" s="1">
        <f t="shared" si="9"/>
        <v>0</v>
      </c>
      <c r="G197" s="1"/>
      <c r="H197" s="1"/>
      <c r="I197" s="1"/>
      <c r="J197" s="4"/>
    </row>
    <row r="198" spans="1:10">
      <c r="A198" s="19">
        <f>COUNTIF(C$2:C198,"&lt;&gt;")</f>
        <v>61</v>
      </c>
      <c r="B198" s="2"/>
      <c r="C198" s="1"/>
      <c r="D198" s="1"/>
      <c r="E198" s="1"/>
      <c r="F198" s="1">
        <f t="shared" si="9"/>
        <v>0</v>
      </c>
      <c r="G198" s="1"/>
      <c r="H198" s="1"/>
      <c r="I198" s="1"/>
      <c r="J198" s="4"/>
    </row>
    <row r="199" spans="1:10">
      <c r="A199" s="19">
        <f>COUNTIF(C$2:C199,"&lt;&gt;")</f>
        <v>61</v>
      </c>
      <c r="B199" s="2"/>
      <c r="C199" s="1"/>
      <c r="D199" s="1"/>
      <c r="E199" s="1"/>
      <c r="F199" s="1">
        <f t="shared" si="9"/>
        <v>0</v>
      </c>
      <c r="G199" s="1"/>
      <c r="H199" s="1"/>
      <c r="I199" s="1"/>
      <c r="J199" s="4"/>
    </row>
    <row r="200" spans="1:10">
      <c r="A200" s="19">
        <f>COUNTIF(C$2:C200,"&lt;&gt;")</f>
        <v>61</v>
      </c>
      <c r="B200" s="2"/>
      <c r="C200" s="1"/>
      <c r="D200" s="1"/>
      <c r="E200" s="1"/>
      <c r="F200" s="1">
        <f t="shared" si="9"/>
        <v>0</v>
      </c>
      <c r="G200" s="1"/>
      <c r="H200" s="1"/>
      <c r="I200" s="1"/>
      <c r="J200" s="4"/>
    </row>
    <row r="201" spans="1:10">
      <c r="A201" s="19">
        <f>COUNTIF(C$2:C201,"&lt;&gt;")</f>
        <v>61</v>
      </c>
      <c r="B201" s="2"/>
      <c r="C201" s="1"/>
      <c r="D201" s="1"/>
      <c r="E201" s="1"/>
      <c r="F201" s="1">
        <f t="shared" ref="F201:F264" si="10">IF(G201&lt;&gt;0,ROUND(H201/G201,2),0)</f>
        <v>0</v>
      </c>
      <c r="G201" s="1"/>
      <c r="H201" s="1"/>
      <c r="I201" s="1"/>
      <c r="J201" s="4"/>
    </row>
    <row r="202" spans="1:10">
      <c r="A202" s="19">
        <f>COUNTIF(C$2:C202,"&lt;&gt;")</f>
        <v>61</v>
      </c>
      <c r="B202" s="2"/>
      <c r="C202" s="1"/>
      <c r="D202" s="1"/>
      <c r="E202" s="1"/>
      <c r="F202" s="1">
        <f t="shared" si="10"/>
        <v>0</v>
      </c>
      <c r="G202" s="1"/>
      <c r="H202" s="1"/>
      <c r="I202" s="1"/>
      <c r="J202" s="4"/>
    </row>
    <row r="203" spans="1:10">
      <c r="A203" s="19">
        <f>COUNTIF(C$2:C203,"&lt;&gt;")</f>
        <v>61</v>
      </c>
      <c r="B203" s="2"/>
      <c r="C203" s="1"/>
      <c r="D203" s="1"/>
      <c r="E203" s="1"/>
      <c r="F203" s="1">
        <f t="shared" si="10"/>
        <v>0</v>
      </c>
      <c r="G203" s="1"/>
      <c r="H203" s="1"/>
      <c r="I203" s="1"/>
      <c r="J203" s="4"/>
    </row>
    <row r="204" spans="1:10">
      <c r="A204" s="19">
        <f>COUNTIF(C$2:C204,"&lt;&gt;")</f>
        <v>61</v>
      </c>
      <c r="B204" s="2"/>
      <c r="C204" s="1"/>
      <c r="D204" s="1"/>
      <c r="E204" s="1"/>
      <c r="F204" s="1">
        <f t="shared" si="10"/>
        <v>0</v>
      </c>
      <c r="G204" s="1"/>
      <c r="H204" s="1"/>
      <c r="I204" s="1"/>
      <c r="J204" s="4"/>
    </row>
    <row r="205" spans="1:10">
      <c r="A205" s="19">
        <f>COUNTIF(C$2:C205,"&lt;&gt;")</f>
        <v>61</v>
      </c>
      <c r="B205" s="2"/>
      <c r="C205" s="1"/>
      <c r="D205" s="1"/>
      <c r="E205" s="1"/>
      <c r="F205" s="1">
        <f t="shared" si="10"/>
        <v>0</v>
      </c>
      <c r="G205" s="1"/>
      <c r="H205" s="1"/>
      <c r="I205" s="1"/>
      <c r="J205" s="4"/>
    </row>
    <row r="206" spans="1:10">
      <c r="A206" s="19">
        <f>COUNTIF(C$2:C206,"&lt;&gt;")</f>
        <v>61</v>
      </c>
      <c r="B206" s="2"/>
      <c r="C206" s="1"/>
      <c r="D206" s="1"/>
      <c r="E206" s="1"/>
      <c r="F206" s="1">
        <f t="shared" si="10"/>
        <v>0</v>
      </c>
      <c r="G206" s="1"/>
      <c r="H206" s="1"/>
      <c r="I206" s="1"/>
      <c r="J206" s="4"/>
    </row>
    <row r="207" spans="1:10">
      <c r="A207" s="19">
        <f>COUNTIF(C$2:C207,"&lt;&gt;")</f>
        <v>61</v>
      </c>
      <c r="B207" s="2"/>
      <c r="C207" s="1"/>
      <c r="D207" s="1"/>
      <c r="E207" s="1"/>
      <c r="F207" s="1">
        <f t="shared" si="10"/>
        <v>0</v>
      </c>
      <c r="G207" s="1"/>
      <c r="H207" s="1"/>
      <c r="I207" s="1"/>
      <c r="J207" s="4"/>
    </row>
    <row r="208" spans="1:10">
      <c r="A208" s="19">
        <f>COUNTIF(C$2:C208,"&lt;&gt;")</f>
        <v>61</v>
      </c>
      <c r="B208" s="2"/>
      <c r="C208" s="1"/>
      <c r="D208" s="1"/>
      <c r="E208" s="1"/>
      <c r="F208" s="1">
        <f t="shared" si="10"/>
        <v>0</v>
      </c>
      <c r="G208" s="1"/>
      <c r="H208" s="1"/>
      <c r="I208" s="1"/>
      <c r="J208" s="4"/>
    </row>
    <row r="209" spans="1:10">
      <c r="A209" s="19">
        <f>COUNTIF(C$2:C209,"&lt;&gt;")</f>
        <v>61</v>
      </c>
      <c r="B209" s="2"/>
      <c r="C209" s="1"/>
      <c r="D209" s="1"/>
      <c r="E209" s="1"/>
      <c r="F209" s="1">
        <f t="shared" si="10"/>
        <v>0</v>
      </c>
      <c r="G209" s="1"/>
      <c r="H209" s="1"/>
      <c r="I209" s="1"/>
      <c r="J209" s="4"/>
    </row>
    <row r="210" spans="1:10">
      <c r="A210" s="19">
        <f>COUNTIF(C$2:C210,"&lt;&gt;")</f>
        <v>61</v>
      </c>
      <c r="B210" s="2"/>
      <c r="C210" s="1"/>
      <c r="D210" s="1"/>
      <c r="E210" s="1"/>
      <c r="F210" s="1">
        <f t="shared" si="10"/>
        <v>0</v>
      </c>
      <c r="G210" s="1"/>
      <c r="H210" s="1"/>
      <c r="I210" s="1"/>
      <c r="J210" s="4"/>
    </row>
    <row r="211" spans="1:10">
      <c r="A211" s="19">
        <f>COUNTIF(C$2:C211,"&lt;&gt;")</f>
        <v>61</v>
      </c>
      <c r="B211" s="2"/>
      <c r="C211" s="1"/>
      <c r="D211" s="1"/>
      <c r="E211" s="1"/>
      <c r="F211" s="1">
        <f t="shared" si="10"/>
        <v>0</v>
      </c>
      <c r="G211" s="1"/>
      <c r="H211" s="1"/>
      <c r="I211" s="1"/>
      <c r="J211" s="4"/>
    </row>
    <row r="212" spans="1:10">
      <c r="A212" s="19">
        <f>COUNTIF(C$2:C212,"&lt;&gt;")</f>
        <v>61</v>
      </c>
      <c r="B212" s="2"/>
      <c r="C212" s="1"/>
      <c r="D212" s="1"/>
      <c r="E212" s="1"/>
      <c r="F212" s="1">
        <f t="shared" si="10"/>
        <v>0</v>
      </c>
      <c r="G212" s="1"/>
      <c r="H212" s="1"/>
      <c r="I212" s="1"/>
      <c r="J212" s="4"/>
    </row>
    <row r="213" spans="1:10">
      <c r="A213" s="19">
        <f>COUNTIF(C$2:C213,"&lt;&gt;")</f>
        <v>61</v>
      </c>
      <c r="B213" s="2"/>
      <c r="C213" s="1"/>
      <c r="D213" s="1"/>
      <c r="E213" s="1"/>
      <c r="F213" s="1">
        <f t="shared" si="10"/>
        <v>0</v>
      </c>
      <c r="G213" s="1"/>
      <c r="H213" s="1"/>
      <c r="I213" s="1"/>
      <c r="J213" s="4"/>
    </row>
    <row r="214" spans="1:10">
      <c r="A214" s="19">
        <f>COUNTIF(C$2:C214,"&lt;&gt;")</f>
        <v>61</v>
      </c>
      <c r="B214" s="2"/>
      <c r="C214" s="1"/>
      <c r="D214" s="1"/>
      <c r="E214" s="1"/>
      <c r="F214" s="1">
        <f t="shared" si="10"/>
        <v>0</v>
      </c>
      <c r="G214" s="1"/>
      <c r="H214" s="1"/>
      <c r="I214" s="1"/>
      <c r="J214" s="4"/>
    </row>
    <row r="215" spans="1:10">
      <c r="A215" s="19">
        <f>COUNTIF(C$2:C215,"&lt;&gt;")</f>
        <v>61</v>
      </c>
      <c r="B215" s="2"/>
      <c r="C215" s="1"/>
      <c r="D215" s="1"/>
      <c r="E215" s="1"/>
      <c r="F215" s="1">
        <f t="shared" si="10"/>
        <v>0</v>
      </c>
      <c r="G215" s="1"/>
      <c r="H215" s="1"/>
      <c r="I215" s="1"/>
      <c r="J215" s="4"/>
    </row>
    <row r="216" spans="1:10">
      <c r="A216" s="19">
        <f>COUNTIF(C$2:C216,"&lt;&gt;")</f>
        <v>61</v>
      </c>
      <c r="B216" s="2"/>
      <c r="C216" s="1"/>
      <c r="D216" s="1"/>
      <c r="E216" s="1"/>
      <c r="F216" s="1">
        <f t="shared" si="10"/>
        <v>0</v>
      </c>
      <c r="G216" s="1"/>
      <c r="H216" s="1"/>
      <c r="I216" s="1"/>
      <c r="J216" s="4"/>
    </row>
    <row r="217" spans="1:10">
      <c r="A217" s="19">
        <f>COUNTIF(C$2:C217,"&lt;&gt;")</f>
        <v>61</v>
      </c>
      <c r="B217" s="2"/>
      <c r="C217" s="1"/>
      <c r="D217" s="1"/>
      <c r="E217" s="1"/>
      <c r="F217" s="1">
        <f t="shared" si="10"/>
        <v>0</v>
      </c>
      <c r="G217" s="1"/>
      <c r="H217" s="1"/>
      <c r="I217" s="1"/>
      <c r="J217" s="4"/>
    </row>
    <row r="218" spans="1:10">
      <c r="A218" s="19">
        <f>COUNTIF(C$2:C218,"&lt;&gt;")</f>
        <v>61</v>
      </c>
      <c r="B218" s="2"/>
      <c r="C218" s="1"/>
      <c r="D218" s="1"/>
      <c r="E218" s="1"/>
      <c r="F218" s="1">
        <f t="shared" si="10"/>
        <v>0</v>
      </c>
      <c r="G218" s="1"/>
      <c r="H218" s="1"/>
      <c r="I218" s="1"/>
      <c r="J218" s="4"/>
    </row>
    <row r="219" spans="1:10">
      <c r="A219" s="19">
        <f>COUNTIF(C$2:C219,"&lt;&gt;")</f>
        <v>61</v>
      </c>
      <c r="B219" s="2"/>
      <c r="C219" s="1"/>
      <c r="D219" s="1"/>
      <c r="E219" s="1"/>
      <c r="F219" s="1">
        <f t="shared" si="10"/>
        <v>0</v>
      </c>
      <c r="G219" s="1"/>
      <c r="H219" s="1"/>
      <c r="I219" s="1"/>
      <c r="J219" s="4"/>
    </row>
    <row r="220" spans="1:10">
      <c r="A220" s="19">
        <f>COUNTIF(C$2:C220,"&lt;&gt;")</f>
        <v>61</v>
      </c>
      <c r="B220" s="2"/>
      <c r="C220" s="1"/>
      <c r="D220" s="1"/>
      <c r="E220" s="1"/>
      <c r="F220" s="1">
        <f t="shared" si="10"/>
        <v>0</v>
      </c>
      <c r="G220" s="1"/>
      <c r="H220" s="1"/>
      <c r="I220" s="1"/>
      <c r="J220" s="4"/>
    </row>
    <row r="221" spans="1:10">
      <c r="A221" s="19">
        <f>COUNTIF(C$2:C221,"&lt;&gt;")</f>
        <v>61</v>
      </c>
      <c r="B221" s="2"/>
      <c r="C221" s="1"/>
      <c r="D221" s="1"/>
      <c r="E221" s="1"/>
      <c r="F221" s="1">
        <f t="shared" si="10"/>
        <v>0</v>
      </c>
      <c r="G221" s="1"/>
      <c r="H221" s="1"/>
      <c r="I221" s="1"/>
      <c r="J221" s="4"/>
    </row>
    <row r="222" spans="1:10">
      <c r="A222" s="19">
        <f>COUNTIF(C$2:C222,"&lt;&gt;")</f>
        <v>61</v>
      </c>
      <c r="B222" s="2"/>
      <c r="C222" s="1"/>
      <c r="D222" s="1"/>
      <c r="E222" s="1"/>
      <c r="F222" s="1">
        <f t="shared" si="10"/>
        <v>0</v>
      </c>
      <c r="G222" s="1"/>
      <c r="H222" s="1"/>
      <c r="I222" s="1"/>
      <c r="J222" s="4"/>
    </row>
    <row r="223" spans="1:10">
      <c r="A223" s="19">
        <f>COUNTIF(C$2:C223,"&lt;&gt;")</f>
        <v>61</v>
      </c>
      <c r="B223" s="2"/>
      <c r="C223" s="1"/>
      <c r="D223" s="1"/>
      <c r="E223" s="1"/>
      <c r="F223" s="1">
        <f t="shared" si="10"/>
        <v>0</v>
      </c>
      <c r="G223" s="1"/>
      <c r="H223" s="1"/>
      <c r="I223" s="1"/>
      <c r="J223" s="4"/>
    </row>
    <row r="224" spans="1:10">
      <c r="A224" s="19">
        <f>COUNTIF(C$2:C224,"&lt;&gt;")</f>
        <v>61</v>
      </c>
      <c r="B224" s="2"/>
      <c r="C224" s="1"/>
      <c r="D224" s="1"/>
      <c r="E224" s="1"/>
      <c r="F224" s="1">
        <f t="shared" si="10"/>
        <v>0</v>
      </c>
      <c r="G224" s="1"/>
      <c r="H224" s="1"/>
      <c r="I224" s="1"/>
      <c r="J224" s="4"/>
    </row>
    <row r="225" spans="1:10">
      <c r="A225" s="19">
        <f>COUNTIF(C$2:C225,"&lt;&gt;")</f>
        <v>61</v>
      </c>
      <c r="B225" s="2"/>
      <c r="C225" s="1"/>
      <c r="D225" s="1"/>
      <c r="E225" s="1"/>
      <c r="F225" s="1">
        <f t="shared" si="10"/>
        <v>0</v>
      </c>
      <c r="G225" s="1"/>
      <c r="H225" s="1"/>
      <c r="I225" s="1"/>
      <c r="J225" s="4"/>
    </row>
    <row r="226" spans="1:10">
      <c r="A226" s="19">
        <f>COUNTIF(C$2:C226,"&lt;&gt;")</f>
        <v>61</v>
      </c>
      <c r="B226" s="2"/>
      <c r="C226" s="1"/>
      <c r="D226" s="1"/>
      <c r="E226" s="1"/>
      <c r="F226" s="1">
        <f t="shared" si="10"/>
        <v>0</v>
      </c>
      <c r="G226" s="1"/>
      <c r="H226" s="1"/>
      <c r="I226" s="1"/>
      <c r="J226" s="4"/>
    </row>
    <row r="227" spans="1:10">
      <c r="A227" s="19">
        <f>COUNTIF(C$2:C227,"&lt;&gt;")</f>
        <v>61</v>
      </c>
      <c r="B227" s="2"/>
      <c r="C227" s="1"/>
      <c r="D227" s="1"/>
      <c r="E227" s="1"/>
      <c r="F227" s="1">
        <f t="shared" si="10"/>
        <v>0</v>
      </c>
      <c r="G227" s="1"/>
      <c r="H227" s="1"/>
      <c r="I227" s="1"/>
      <c r="J227" s="4"/>
    </row>
    <row r="228" spans="1:10">
      <c r="A228" s="19">
        <f>COUNTIF(C$2:C228,"&lt;&gt;")</f>
        <v>61</v>
      </c>
      <c r="B228" s="2"/>
      <c r="C228" s="1"/>
      <c r="D228" s="1"/>
      <c r="E228" s="1"/>
      <c r="F228" s="1">
        <f t="shared" si="10"/>
        <v>0</v>
      </c>
      <c r="G228" s="1"/>
      <c r="H228" s="1"/>
      <c r="I228" s="1"/>
      <c r="J228" s="4"/>
    </row>
    <row r="229" spans="1:10">
      <c r="A229" s="19">
        <f>COUNTIF(C$2:C229,"&lt;&gt;")</f>
        <v>61</v>
      </c>
      <c r="B229" s="2"/>
      <c r="C229" s="1"/>
      <c r="D229" s="1"/>
      <c r="E229" s="1"/>
      <c r="F229" s="1">
        <f t="shared" si="10"/>
        <v>0</v>
      </c>
      <c r="G229" s="1"/>
      <c r="H229" s="1"/>
      <c r="I229" s="1"/>
      <c r="J229" s="4"/>
    </row>
    <row r="230" spans="1:10">
      <c r="A230" s="19">
        <f>COUNTIF(C$2:C230,"&lt;&gt;")</f>
        <v>61</v>
      </c>
      <c r="B230" s="2"/>
      <c r="C230" s="1"/>
      <c r="D230" s="1"/>
      <c r="E230" s="1"/>
      <c r="F230" s="1">
        <f t="shared" si="10"/>
        <v>0</v>
      </c>
      <c r="G230" s="1"/>
      <c r="H230" s="1"/>
      <c r="I230" s="1"/>
      <c r="J230" s="4"/>
    </row>
    <row r="231" spans="1:10">
      <c r="A231" s="19">
        <f>COUNTIF(C$2:C231,"&lt;&gt;")</f>
        <v>61</v>
      </c>
      <c r="B231" s="2"/>
      <c r="C231" s="1"/>
      <c r="D231" s="1"/>
      <c r="E231" s="1"/>
      <c r="F231" s="1">
        <f t="shared" si="10"/>
        <v>0</v>
      </c>
      <c r="G231" s="1"/>
      <c r="H231" s="1"/>
      <c r="I231" s="1"/>
      <c r="J231" s="4"/>
    </row>
    <row r="232" spans="1:10">
      <c r="A232" s="19">
        <f>COUNTIF(C$2:C232,"&lt;&gt;")</f>
        <v>61</v>
      </c>
      <c r="B232" s="2"/>
      <c r="C232" s="1"/>
      <c r="D232" s="1"/>
      <c r="E232" s="1"/>
      <c r="F232" s="1">
        <f t="shared" si="10"/>
        <v>0</v>
      </c>
      <c r="G232" s="1"/>
      <c r="H232" s="1"/>
      <c r="I232" s="1"/>
      <c r="J232" s="4"/>
    </row>
    <row r="233" spans="1:10">
      <c r="A233" s="19">
        <f>COUNTIF(C$2:C233,"&lt;&gt;")</f>
        <v>61</v>
      </c>
      <c r="B233" s="2"/>
      <c r="C233" s="1"/>
      <c r="D233" s="1"/>
      <c r="E233" s="1"/>
      <c r="F233" s="1">
        <f t="shared" si="10"/>
        <v>0</v>
      </c>
      <c r="G233" s="1"/>
      <c r="H233" s="1"/>
      <c r="I233" s="1"/>
      <c r="J233" s="4"/>
    </row>
    <row r="234" spans="1:10">
      <c r="A234" s="19">
        <f>COUNTIF(C$2:C234,"&lt;&gt;")</f>
        <v>61</v>
      </c>
      <c r="B234" s="2"/>
      <c r="C234" s="1"/>
      <c r="D234" s="1"/>
      <c r="E234" s="1"/>
      <c r="F234" s="1">
        <f t="shared" si="10"/>
        <v>0</v>
      </c>
      <c r="G234" s="1"/>
      <c r="H234" s="1"/>
      <c r="I234" s="1"/>
      <c r="J234" s="4"/>
    </row>
    <row r="235" spans="1:10">
      <c r="A235" s="19">
        <f>COUNTIF(C$2:C235,"&lt;&gt;")</f>
        <v>61</v>
      </c>
      <c r="B235" s="2"/>
      <c r="C235" s="1"/>
      <c r="D235" s="1"/>
      <c r="E235" s="1"/>
      <c r="F235" s="1">
        <f t="shared" si="10"/>
        <v>0</v>
      </c>
      <c r="G235" s="1"/>
      <c r="H235" s="1"/>
      <c r="I235" s="1"/>
      <c r="J235" s="4"/>
    </row>
    <row r="236" spans="1:10">
      <c r="A236" s="19">
        <f>COUNTIF(C$2:C236,"&lt;&gt;")</f>
        <v>61</v>
      </c>
      <c r="B236" s="2"/>
      <c r="C236" s="1"/>
      <c r="D236" s="1"/>
      <c r="E236" s="1"/>
      <c r="F236" s="1">
        <f t="shared" si="10"/>
        <v>0</v>
      </c>
      <c r="G236" s="1"/>
      <c r="H236" s="1"/>
      <c r="I236" s="1"/>
      <c r="J236" s="4"/>
    </row>
    <row r="237" spans="1:10">
      <c r="A237" s="19">
        <f>COUNTIF(C$2:C237,"&lt;&gt;")</f>
        <v>61</v>
      </c>
      <c r="B237" s="2"/>
      <c r="C237" s="1"/>
      <c r="D237" s="1"/>
      <c r="E237" s="1"/>
      <c r="F237" s="1">
        <f t="shared" si="10"/>
        <v>0</v>
      </c>
      <c r="G237" s="1"/>
      <c r="H237" s="1"/>
      <c r="I237" s="1"/>
      <c r="J237" s="4"/>
    </row>
    <row r="238" spans="1:10">
      <c r="A238" s="19">
        <f>COUNTIF(C$2:C238,"&lt;&gt;")</f>
        <v>61</v>
      </c>
      <c r="B238" s="2"/>
      <c r="C238" s="1"/>
      <c r="D238" s="1"/>
      <c r="E238" s="1"/>
      <c r="F238" s="1">
        <f t="shared" si="10"/>
        <v>0</v>
      </c>
      <c r="G238" s="1"/>
      <c r="H238" s="1"/>
      <c r="I238" s="1"/>
      <c r="J238" s="4"/>
    </row>
    <row r="239" spans="1:10">
      <c r="A239" s="19">
        <f>COUNTIF(C$2:C239,"&lt;&gt;")</f>
        <v>61</v>
      </c>
      <c r="B239" s="2"/>
      <c r="C239" s="1"/>
      <c r="D239" s="1"/>
      <c r="E239" s="1"/>
      <c r="F239" s="1">
        <f t="shared" si="10"/>
        <v>0</v>
      </c>
      <c r="G239" s="1"/>
      <c r="H239" s="1"/>
      <c r="I239" s="1"/>
      <c r="J239" s="4"/>
    </row>
    <row r="240" spans="1:10">
      <c r="A240" s="19">
        <f>COUNTIF(C$2:C240,"&lt;&gt;")</f>
        <v>61</v>
      </c>
      <c r="B240" s="2"/>
      <c r="C240" s="1"/>
      <c r="D240" s="1"/>
      <c r="E240" s="1"/>
      <c r="F240" s="1">
        <f t="shared" si="10"/>
        <v>0</v>
      </c>
      <c r="G240" s="1"/>
      <c r="H240" s="1"/>
      <c r="I240" s="1"/>
      <c r="J240" s="4"/>
    </row>
    <row r="241" spans="1:10">
      <c r="A241" s="19">
        <f>COUNTIF(C$2:C241,"&lt;&gt;")</f>
        <v>61</v>
      </c>
      <c r="B241" s="2"/>
      <c r="C241" s="1"/>
      <c r="D241" s="1"/>
      <c r="E241" s="1"/>
      <c r="F241" s="1">
        <f t="shared" si="10"/>
        <v>0</v>
      </c>
      <c r="G241" s="1"/>
      <c r="H241" s="1"/>
      <c r="I241" s="1"/>
      <c r="J241" s="4"/>
    </row>
    <row r="242" spans="1:10">
      <c r="A242" s="19">
        <f>COUNTIF(C$2:C242,"&lt;&gt;")</f>
        <v>61</v>
      </c>
      <c r="B242" s="2"/>
      <c r="C242" s="1"/>
      <c r="D242" s="1"/>
      <c r="E242" s="1"/>
      <c r="F242" s="1">
        <f t="shared" si="10"/>
        <v>0</v>
      </c>
      <c r="G242" s="1"/>
      <c r="H242" s="1"/>
      <c r="I242" s="1"/>
      <c r="J242" s="4"/>
    </row>
    <row r="243" spans="1:10">
      <c r="A243" s="19">
        <f>COUNTIF(C$2:C243,"&lt;&gt;")</f>
        <v>61</v>
      </c>
      <c r="B243" s="2"/>
      <c r="C243" s="1"/>
      <c r="D243" s="1"/>
      <c r="E243" s="1"/>
      <c r="F243" s="1">
        <f t="shared" si="10"/>
        <v>0</v>
      </c>
      <c r="G243" s="1"/>
      <c r="H243" s="1"/>
      <c r="I243" s="1"/>
      <c r="J243" s="4"/>
    </row>
    <row r="244" spans="1:10">
      <c r="A244" s="19">
        <f>COUNTIF(C$2:C244,"&lt;&gt;")</f>
        <v>61</v>
      </c>
      <c r="B244" s="2"/>
      <c r="C244" s="1"/>
      <c r="D244" s="1"/>
      <c r="E244" s="1"/>
      <c r="F244" s="1">
        <f t="shared" si="10"/>
        <v>0</v>
      </c>
      <c r="G244" s="1"/>
      <c r="H244" s="1"/>
      <c r="I244" s="1"/>
      <c r="J244" s="4"/>
    </row>
    <row r="245" spans="1:10">
      <c r="A245" s="19">
        <f>COUNTIF(C$2:C245,"&lt;&gt;")</f>
        <v>61</v>
      </c>
      <c r="B245" s="2"/>
      <c r="C245" s="1"/>
      <c r="D245" s="1"/>
      <c r="E245" s="1"/>
      <c r="F245" s="1">
        <f t="shared" si="10"/>
        <v>0</v>
      </c>
      <c r="G245" s="1"/>
      <c r="H245" s="1"/>
      <c r="I245" s="1"/>
      <c r="J245" s="4"/>
    </row>
    <row r="246" spans="1:10">
      <c r="A246" s="19">
        <f>COUNTIF(C$2:C246,"&lt;&gt;")</f>
        <v>61</v>
      </c>
      <c r="B246" s="2"/>
      <c r="C246" s="1"/>
      <c r="D246" s="1"/>
      <c r="E246" s="1"/>
      <c r="F246" s="1">
        <f t="shared" si="10"/>
        <v>0</v>
      </c>
      <c r="G246" s="1"/>
      <c r="H246" s="1"/>
      <c r="I246" s="1"/>
      <c r="J246" s="4"/>
    </row>
    <row r="247" spans="1:10">
      <c r="A247" s="19">
        <f>COUNTIF(C$2:C247,"&lt;&gt;")</f>
        <v>61</v>
      </c>
      <c r="B247" s="2"/>
      <c r="C247" s="1"/>
      <c r="D247" s="1"/>
      <c r="E247" s="1"/>
      <c r="F247" s="1">
        <f t="shared" si="10"/>
        <v>0</v>
      </c>
      <c r="G247" s="1"/>
      <c r="H247" s="1"/>
      <c r="I247" s="1"/>
      <c r="J247" s="4"/>
    </row>
    <row r="248" spans="1:10">
      <c r="A248" s="19">
        <f>COUNTIF(C$2:C248,"&lt;&gt;")</f>
        <v>61</v>
      </c>
      <c r="B248" s="2"/>
      <c r="C248" s="1"/>
      <c r="D248" s="1"/>
      <c r="E248" s="1"/>
      <c r="F248" s="1">
        <f t="shared" si="10"/>
        <v>0</v>
      </c>
      <c r="G248" s="1"/>
      <c r="H248" s="1"/>
      <c r="I248" s="1"/>
      <c r="J248" s="4"/>
    </row>
    <row r="249" spans="1:10">
      <c r="A249" s="19">
        <f>COUNTIF(C$2:C249,"&lt;&gt;")</f>
        <v>61</v>
      </c>
      <c r="B249" s="2"/>
      <c r="C249" s="1"/>
      <c r="D249" s="1"/>
      <c r="E249" s="1"/>
      <c r="F249" s="1">
        <f t="shared" si="10"/>
        <v>0</v>
      </c>
      <c r="G249" s="1"/>
      <c r="H249" s="1"/>
      <c r="I249" s="1"/>
      <c r="J249" s="4"/>
    </row>
    <row r="250" spans="1:10">
      <c r="A250" s="19">
        <f>COUNTIF(C$2:C250,"&lt;&gt;")</f>
        <v>61</v>
      </c>
      <c r="B250" s="2"/>
      <c r="C250" s="1"/>
      <c r="D250" s="1"/>
      <c r="E250" s="1"/>
      <c r="F250" s="1">
        <f t="shared" si="10"/>
        <v>0</v>
      </c>
      <c r="G250" s="1"/>
      <c r="H250" s="1"/>
      <c r="I250" s="1"/>
      <c r="J250" s="4"/>
    </row>
    <row r="251" spans="1:10">
      <c r="A251" s="19">
        <f>COUNTIF(C$2:C251,"&lt;&gt;")</f>
        <v>61</v>
      </c>
      <c r="B251" s="2"/>
      <c r="C251" s="1"/>
      <c r="D251" s="1"/>
      <c r="E251" s="1"/>
      <c r="F251" s="1">
        <f t="shared" si="10"/>
        <v>0</v>
      </c>
      <c r="G251" s="1"/>
      <c r="H251" s="1"/>
      <c r="I251" s="1"/>
      <c r="J251" s="4"/>
    </row>
    <row r="252" spans="1:10">
      <c r="A252" s="19">
        <f>COUNTIF(C$2:C252,"&lt;&gt;")</f>
        <v>61</v>
      </c>
      <c r="B252" s="2"/>
      <c r="C252" s="1"/>
      <c r="D252" s="1"/>
      <c r="E252" s="1"/>
      <c r="F252" s="1">
        <f t="shared" si="10"/>
        <v>0</v>
      </c>
      <c r="G252" s="1"/>
      <c r="H252" s="1"/>
      <c r="I252" s="1"/>
      <c r="J252" s="4"/>
    </row>
    <row r="253" spans="1:10">
      <c r="A253" s="19">
        <f>COUNTIF(C$2:C253,"&lt;&gt;")</f>
        <v>61</v>
      </c>
      <c r="B253" s="2"/>
      <c r="C253" s="1"/>
      <c r="D253" s="1"/>
      <c r="E253" s="1"/>
      <c r="F253" s="1">
        <f t="shared" si="10"/>
        <v>0</v>
      </c>
      <c r="G253" s="1"/>
      <c r="H253" s="1"/>
      <c r="I253" s="1"/>
      <c r="J253" s="4"/>
    </row>
    <row r="254" spans="1:10">
      <c r="A254" s="19">
        <f>COUNTIF(C$2:C254,"&lt;&gt;")</f>
        <v>61</v>
      </c>
      <c r="B254" s="2"/>
      <c r="C254" s="1"/>
      <c r="D254" s="1"/>
      <c r="E254" s="1"/>
      <c r="F254" s="1">
        <f t="shared" si="10"/>
        <v>0</v>
      </c>
      <c r="G254" s="1"/>
      <c r="H254" s="1"/>
      <c r="I254" s="1"/>
      <c r="J254" s="4"/>
    </row>
    <row r="255" spans="1:10">
      <c r="A255" s="19">
        <f>COUNTIF(C$2:C255,"&lt;&gt;")</f>
        <v>61</v>
      </c>
      <c r="B255" s="2"/>
      <c r="C255" s="1"/>
      <c r="D255" s="1"/>
      <c r="E255" s="1"/>
      <c r="F255" s="1">
        <f t="shared" si="10"/>
        <v>0</v>
      </c>
      <c r="G255" s="1"/>
      <c r="H255" s="1"/>
      <c r="I255" s="1"/>
      <c r="J255" s="4"/>
    </row>
    <row r="256" spans="1:10">
      <c r="A256" s="19">
        <f>COUNTIF(C$2:C256,"&lt;&gt;")</f>
        <v>61</v>
      </c>
      <c r="B256" s="2"/>
      <c r="C256" s="1"/>
      <c r="D256" s="1"/>
      <c r="E256" s="1"/>
      <c r="F256" s="1">
        <f t="shared" si="10"/>
        <v>0</v>
      </c>
      <c r="G256" s="1"/>
      <c r="H256" s="1"/>
      <c r="I256" s="1"/>
      <c r="J256" s="4"/>
    </row>
    <row r="257" spans="1:10">
      <c r="A257" s="19">
        <f>COUNTIF(C$2:C257,"&lt;&gt;")</f>
        <v>61</v>
      </c>
      <c r="B257" s="2"/>
      <c r="C257" s="1"/>
      <c r="D257" s="1"/>
      <c r="E257" s="1"/>
      <c r="F257" s="1">
        <f t="shared" si="10"/>
        <v>0</v>
      </c>
      <c r="G257" s="1"/>
      <c r="H257" s="1"/>
      <c r="I257" s="1"/>
      <c r="J257" s="4"/>
    </row>
    <row r="258" spans="1:10">
      <c r="A258" s="19">
        <f>COUNTIF(C$2:C258,"&lt;&gt;")</f>
        <v>61</v>
      </c>
      <c r="B258" s="2"/>
      <c r="C258" s="1"/>
      <c r="D258" s="1"/>
      <c r="E258" s="1"/>
      <c r="F258" s="1">
        <f t="shared" si="10"/>
        <v>0</v>
      </c>
      <c r="G258" s="1"/>
      <c r="H258" s="1"/>
      <c r="I258" s="1"/>
      <c r="J258" s="4"/>
    </row>
    <row r="259" spans="1:10">
      <c r="A259" s="19">
        <f>COUNTIF(C$2:C259,"&lt;&gt;")</f>
        <v>61</v>
      </c>
      <c r="B259" s="2"/>
      <c r="C259" s="1"/>
      <c r="D259" s="1"/>
      <c r="E259" s="1"/>
      <c r="F259" s="1">
        <f t="shared" si="10"/>
        <v>0</v>
      </c>
      <c r="G259" s="1"/>
      <c r="H259" s="1"/>
      <c r="I259" s="1"/>
      <c r="J259" s="4"/>
    </row>
    <row r="260" spans="1:10">
      <c r="A260" s="19">
        <f>COUNTIF(C$2:C260,"&lt;&gt;")</f>
        <v>61</v>
      </c>
      <c r="B260" s="2"/>
      <c r="C260" s="1"/>
      <c r="D260" s="1"/>
      <c r="E260" s="1"/>
      <c r="F260" s="1">
        <f t="shared" si="10"/>
        <v>0</v>
      </c>
      <c r="G260" s="1"/>
      <c r="H260" s="1"/>
      <c r="I260" s="1"/>
      <c r="J260" s="4"/>
    </row>
    <row r="261" spans="1:10">
      <c r="A261" s="19">
        <f>COUNTIF(C$2:C261,"&lt;&gt;")</f>
        <v>61</v>
      </c>
      <c r="B261" s="2"/>
      <c r="C261" s="1"/>
      <c r="D261" s="1"/>
      <c r="E261" s="1"/>
      <c r="F261" s="1">
        <f t="shared" si="10"/>
        <v>0</v>
      </c>
      <c r="G261" s="1"/>
      <c r="H261" s="1"/>
      <c r="I261" s="1"/>
      <c r="J261" s="4"/>
    </row>
    <row r="262" spans="1:10">
      <c r="A262" s="19">
        <f>COUNTIF(C$2:C262,"&lt;&gt;")</f>
        <v>61</v>
      </c>
      <c r="B262" s="2"/>
      <c r="C262" s="1"/>
      <c r="D262" s="1"/>
      <c r="E262" s="1"/>
      <c r="F262" s="1">
        <f t="shared" si="10"/>
        <v>0</v>
      </c>
      <c r="G262" s="1"/>
      <c r="H262" s="1"/>
      <c r="I262" s="1"/>
      <c r="J262" s="4"/>
    </row>
    <row r="263" spans="1:10">
      <c r="A263" s="19">
        <f>COUNTIF(C$2:C263,"&lt;&gt;")</f>
        <v>61</v>
      </c>
      <c r="B263" s="2"/>
      <c r="C263" s="1"/>
      <c r="D263" s="1"/>
      <c r="E263" s="1"/>
      <c r="F263" s="1">
        <f t="shared" si="10"/>
        <v>0</v>
      </c>
      <c r="G263" s="1"/>
      <c r="H263" s="1"/>
      <c r="I263" s="1"/>
      <c r="J263" s="4"/>
    </row>
    <row r="264" spans="1:10">
      <c r="A264" s="19">
        <f>COUNTIF(C$2:C264,"&lt;&gt;")</f>
        <v>61</v>
      </c>
      <c r="B264" s="2"/>
      <c r="C264" s="1"/>
      <c r="D264" s="1"/>
      <c r="E264" s="1"/>
      <c r="F264" s="1">
        <f t="shared" si="10"/>
        <v>0</v>
      </c>
      <c r="G264" s="1"/>
      <c r="H264" s="1"/>
      <c r="I264" s="1"/>
      <c r="J264" s="4"/>
    </row>
    <row r="265" spans="1:10">
      <c r="A265" s="19">
        <f>COUNTIF(C$2:C265,"&lt;&gt;")</f>
        <v>61</v>
      </c>
      <c r="B265" s="2"/>
      <c r="C265" s="1"/>
      <c r="D265" s="1"/>
      <c r="E265" s="1"/>
      <c r="F265" s="1">
        <f t="shared" ref="F265:F328" si="11">IF(G265&lt;&gt;0,ROUND(H265/G265,2),0)</f>
        <v>0</v>
      </c>
      <c r="G265" s="1"/>
      <c r="H265" s="1"/>
      <c r="I265" s="1"/>
      <c r="J265" s="4"/>
    </row>
    <row r="266" spans="1:10">
      <c r="A266" s="19">
        <f>COUNTIF(C$2:C266,"&lt;&gt;")</f>
        <v>61</v>
      </c>
      <c r="B266" s="2"/>
      <c r="C266" s="1"/>
      <c r="D266" s="1"/>
      <c r="E266" s="1"/>
      <c r="F266" s="1">
        <f t="shared" si="11"/>
        <v>0</v>
      </c>
      <c r="G266" s="1"/>
      <c r="H266" s="1"/>
      <c r="I266" s="1"/>
      <c r="J266" s="4"/>
    </row>
    <row r="267" spans="1:10">
      <c r="A267" s="19">
        <f>COUNTIF(C$2:C267,"&lt;&gt;")</f>
        <v>61</v>
      </c>
      <c r="B267" s="2"/>
      <c r="C267" s="1"/>
      <c r="D267" s="1"/>
      <c r="E267" s="1"/>
      <c r="F267" s="1">
        <f t="shared" si="11"/>
        <v>0</v>
      </c>
      <c r="G267" s="1"/>
      <c r="H267" s="1"/>
      <c r="I267" s="1"/>
      <c r="J267" s="4"/>
    </row>
    <row r="268" spans="1:10">
      <c r="A268" s="19">
        <f>COUNTIF(C$2:C268,"&lt;&gt;")</f>
        <v>61</v>
      </c>
      <c r="B268" s="2"/>
      <c r="C268" s="1"/>
      <c r="D268" s="1"/>
      <c r="E268" s="1"/>
      <c r="F268" s="1">
        <f t="shared" si="11"/>
        <v>0</v>
      </c>
      <c r="G268" s="1"/>
      <c r="H268" s="1"/>
      <c r="I268" s="1"/>
      <c r="J268" s="4"/>
    </row>
    <row r="269" spans="1:10">
      <c r="A269" s="19">
        <f>COUNTIF(C$2:C269,"&lt;&gt;")</f>
        <v>61</v>
      </c>
      <c r="B269" s="2"/>
      <c r="C269" s="1"/>
      <c r="D269" s="1"/>
      <c r="E269" s="1"/>
      <c r="F269" s="1">
        <f t="shared" si="11"/>
        <v>0</v>
      </c>
      <c r="G269" s="1"/>
      <c r="H269" s="1"/>
      <c r="I269" s="1"/>
      <c r="J269" s="4"/>
    </row>
    <row r="270" spans="1:10">
      <c r="A270" s="19">
        <f>COUNTIF(C$2:C270,"&lt;&gt;")</f>
        <v>61</v>
      </c>
      <c r="B270" s="2"/>
      <c r="C270" s="1"/>
      <c r="D270" s="1"/>
      <c r="E270" s="1"/>
      <c r="F270" s="1">
        <f t="shared" si="11"/>
        <v>0</v>
      </c>
      <c r="G270" s="1"/>
      <c r="H270" s="1"/>
      <c r="I270" s="1"/>
      <c r="J270" s="4"/>
    </row>
    <row r="271" spans="1:10">
      <c r="A271" s="19">
        <f>COUNTIF(C$2:C271,"&lt;&gt;")</f>
        <v>61</v>
      </c>
      <c r="B271" s="2"/>
      <c r="C271" s="1"/>
      <c r="D271" s="1"/>
      <c r="E271" s="1"/>
      <c r="F271" s="1">
        <f t="shared" si="11"/>
        <v>0</v>
      </c>
      <c r="G271" s="1"/>
      <c r="H271" s="1"/>
      <c r="I271" s="1"/>
      <c r="J271" s="4"/>
    </row>
    <row r="272" spans="1:10">
      <c r="A272" s="19">
        <f>COUNTIF(C$2:C272,"&lt;&gt;")</f>
        <v>61</v>
      </c>
      <c r="B272" s="2"/>
      <c r="C272" s="1"/>
      <c r="D272" s="1"/>
      <c r="E272" s="1"/>
      <c r="F272" s="1">
        <f t="shared" si="11"/>
        <v>0</v>
      </c>
      <c r="G272" s="1"/>
      <c r="H272" s="1"/>
      <c r="I272" s="1"/>
      <c r="J272" s="4"/>
    </row>
    <row r="273" spans="1:10">
      <c r="A273" s="19">
        <f>COUNTIF(C$2:C273,"&lt;&gt;")</f>
        <v>61</v>
      </c>
      <c r="B273" s="2"/>
      <c r="C273" s="1"/>
      <c r="D273" s="1"/>
      <c r="E273" s="1"/>
      <c r="F273" s="1">
        <f t="shared" si="11"/>
        <v>0</v>
      </c>
      <c r="G273" s="1"/>
      <c r="H273" s="1"/>
      <c r="I273" s="1"/>
      <c r="J273" s="4"/>
    </row>
    <row r="274" spans="1:10">
      <c r="A274" s="19">
        <f>COUNTIF(C$2:C274,"&lt;&gt;")</f>
        <v>61</v>
      </c>
      <c r="B274" s="2"/>
      <c r="C274" s="1"/>
      <c r="D274" s="1"/>
      <c r="E274" s="1"/>
      <c r="F274" s="1">
        <f t="shared" si="11"/>
        <v>0</v>
      </c>
      <c r="G274" s="1"/>
      <c r="H274" s="1"/>
      <c r="I274" s="1"/>
      <c r="J274" s="4"/>
    </row>
    <row r="275" spans="1:10">
      <c r="A275" s="19">
        <f>COUNTIF(C$2:C275,"&lt;&gt;")</f>
        <v>61</v>
      </c>
      <c r="B275" s="2"/>
      <c r="C275" s="1"/>
      <c r="D275" s="1"/>
      <c r="E275" s="1"/>
      <c r="F275" s="1">
        <f t="shared" si="11"/>
        <v>0</v>
      </c>
      <c r="G275" s="1"/>
      <c r="H275" s="1"/>
      <c r="I275" s="1"/>
      <c r="J275" s="4"/>
    </row>
    <row r="276" spans="1:10">
      <c r="A276" s="19">
        <f>COUNTIF(C$2:C276,"&lt;&gt;")</f>
        <v>61</v>
      </c>
      <c r="B276" s="2"/>
      <c r="C276" s="1"/>
      <c r="D276" s="1"/>
      <c r="E276" s="1"/>
      <c r="F276" s="1">
        <f t="shared" si="11"/>
        <v>0</v>
      </c>
      <c r="G276" s="1"/>
      <c r="H276" s="1"/>
      <c r="I276" s="1"/>
      <c r="J276" s="4"/>
    </row>
    <row r="277" spans="1:10">
      <c r="A277" s="19">
        <f>COUNTIF(C$2:C277,"&lt;&gt;")</f>
        <v>61</v>
      </c>
      <c r="B277" s="2"/>
      <c r="C277" s="1"/>
      <c r="D277" s="1"/>
      <c r="E277" s="1"/>
      <c r="F277" s="1">
        <f t="shared" si="11"/>
        <v>0</v>
      </c>
      <c r="G277" s="1"/>
      <c r="H277" s="1"/>
      <c r="I277" s="1"/>
      <c r="J277" s="4"/>
    </row>
    <row r="278" spans="1:10">
      <c r="A278" s="19">
        <f>COUNTIF(C$2:C278,"&lt;&gt;")</f>
        <v>61</v>
      </c>
      <c r="B278" s="2"/>
      <c r="C278" s="1"/>
      <c r="D278" s="1"/>
      <c r="E278" s="1"/>
      <c r="F278" s="1">
        <f t="shared" si="11"/>
        <v>0</v>
      </c>
      <c r="G278" s="1"/>
      <c r="H278" s="1"/>
      <c r="I278" s="1"/>
      <c r="J278" s="4"/>
    </row>
    <row r="279" spans="1:10">
      <c r="A279" s="19">
        <f>COUNTIF(C$2:C279,"&lt;&gt;")</f>
        <v>61</v>
      </c>
      <c r="B279" s="2"/>
      <c r="C279" s="1"/>
      <c r="D279" s="1"/>
      <c r="E279" s="1"/>
      <c r="F279" s="1">
        <f t="shared" si="11"/>
        <v>0</v>
      </c>
      <c r="G279" s="1"/>
      <c r="H279" s="1"/>
      <c r="I279" s="1"/>
      <c r="J279" s="4"/>
    </row>
    <row r="280" spans="1:10">
      <c r="A280" s="19">
        <f>COUNTIF(C$2:C280,"&lt;&gt;")</f>
        <v>61</v>
      </c>
      <c r="B280" s="2"/>
      <c r="C280" s="1"/>
      <c r="D280" s="1"/>
      <c r="E280" s="1"/>
      <c r="F280" s="1">
        <f t="shared" si="11"/>
        <v>0</v>
      </c>
      <c r="G280" s="1"/>
      <c r="H280" s="1"/>
      <c r="I280" s="1"/>
      <c r="J280" s="4"/>
    </row>
    <row r="281" spans="1:10">
      <c r="A281" s="19">
        <f>COUNTIF(C$2:C281,"&lt;&gt;")</f>
        <v>61</v>
      </c>
      <c r="B281" s="2"/>
      <c r="C281" s="1"/>
      <c r="D281" s="1"/>
      <c r="E281" s="1"/>
      <c r="F281" s="1">
        <f t="shared" si="11"/>
        <v>0</v>
      </c>
      <c r="G281" s="1"/>
      <c r="H281" s="1"/>
      <c r="I281" s="1"/>
      <c r="J281" s="4"/>
    </row>
    <row r="282" spans="1:10">
      <c r="A282" s="19">
        <f>COUNTIF(C$2:C282,"&lt;&gt;")</f>
        <v>61</v>
      </c>
      <c r="B282" s="2"/>
      <c r="C282" s="1"/>
      <c r="D282" s="1"/>
      <c r="E282" s="1"/>
      <c r="F282" s="1">
        <f t="shared" si="11"/>
        <v>0</v>
      </c>
      <c r="G282" s="1"/>
      <c r="H282" s="1"/>
      <c r="I282" s="1"/>
      <c r="J282" s="4"/>
    </row>
    <row r="283" spans="1:10">
      <c r="A283" s="19">
        <f>COUNTIF(C$2:C283,"&lt;&gt;")</f>
        <v>61</v>
      </c>
      <c r="B283" s="2"/>
      <c r="C283" s="1"/>
      <c r="D283" s="1"/>
      <c r="E283" s="1"/>
      <c r="F283" s="1">
        <f t="shared" si="11"/>
        <v>0</v>
      </c>
      <c r="G283" s="1"/>
      <c r="H283" s="1"/>
      <c r="I283" s="1"/>
      <c r="J283" s="4"/>
    </row>
    <row r="284" spans="1:10">
      <c r="A284" s="19">
        <f>COUNTIF(C$2:C284,"&lt;&gt;")</f>
        <v>61</v>
      </c>
      <c r="B284" s="2"/>
      <c r="C284" s="1"/>
      <c r="D284" s="1"/>
      <c r="E284" s="1"/>
      <c r="F284" s="1">
        <f t="shared" si="11"/>
        <v>0</v>
      </c>
      <c r="G284" s="1"/>
      <c r="H284" s="1"/>
      <c r="I284" s="1"/>
      <c r="J284" s="4"/>
    </row>
    <row r="285" spans="1:10">
      <c r="A285" s="19">
        <f>COUNTIF(C$2:C285,"&lt;&gt;")</f>
        <v>61</v>
      </c>
      <c r="B285" s="2"/>
      <c r="C285" s="1"/>
      <c r="D285" s="1"/>
      <c r="E285" s="1"/>
      <c r="F285" s="1">
        <f t="shared" si="11"/>
        <v>0</v>
      </c>
      <c r="G285" s="1"/>
      <c r="H285" s="1"/>
      <c r="I285" s="1"/>
      <c r="J285" s="4"/>
    </row>
    <row r="286" spans="1:10">
      <c r="A286" s="19">
        <f>COUNTIF(C$2:C286,"&lt;&gt;")</f>
        <v>61</v>
      </c>
      <c r="B286" s="2"/>
      <c r="C286" s="1"/>
      <c r="D286" s="1"/>
      <c r="E286" s="1"/>
      <c r="F286" s="1">
        <f t="shared" si="11"/>
        <v>0</v>
      </c>
      <c r="G286" s="1"/>
      <c r="H286" s="1"/>
      <c r="I286" s="1"/>
      <c r="J286" s="4"/>
    </row>
    <row r="287" spans="1:10">
      <c r="A287" s="19">
        <f>COUNTIF(C$2:C287,"&lt;&gt;")</f>
        <v>61</v>
      </c>
      <c r="B287" s="2"/>
      <c r="C287" s="1"/>
      <c r="D287" s="1"/>
      <c r="E287" s="1"/>
      <c r="F287" s="1">
        <f t="shared" si="11"/>
        <v>0</v>
      </c>
      <c r="G287" s="1"/>
      <c r="H287" s="1"/>
      <c r="I287" s="1"/>
      <c r="J287" s="4"/>
    </row>
    <row r="288" spans="1:10">
      <c r="A288" s="19">
        <f>COUNTIF(C$2:C288,"&lt;&gt;")</f>
        <v>61</v>
      </c>
      <c r="B288" s="2"/>
      <c r="C288" s="1"/>
      <c r="D288" s="1"/>
      <c r="E288" s="1"/>
      <c r="F288" s="1">
        <f t="shared" si="11"/>
        <v>0</v>
      </c>
      <c r="G288" s="1"/>
      <c r="H288" s="1"/>
      <c r="I288" s="1"/>
      <c r="J288" s="4"/>
    </row>
    <row r="289" spans="1:10">
      <c r="A289" s="19">
        <f>COUNTIF(C$2:C289,"&lt;&gt;")</f>
        <v>61</v>
      </c>
      <c r="B289" s="2"/>
      <c r="C289" s="1"/>
      <c r="D289" s="1"/>
      <c r="E289" s="1"/>
      <c r="F289" s="1">
        <f t="shared" si="11"/>
        <v>0</v>
      </c>
      <c r="G289" s="1"/>
      <c r="H289" s="1"/>
      <c r="I289" s="1"/>
      <c r="J289" s="4"/>
    </row>
    <row r="290" spans="1:10">
      <c r="A290" s="19">
        <f>COUNTIF(C$2:C290,"&lt;&gt;")</f>
        <v>61</v>
      </c>
      <c r="B290" s="2"/>
      <c r="C290" s="1"/>
      <c r="D290" s="1"/>
      <c r="E290" s="1"/>
      <c r="F290" s="1">
        <f t="shared" si="11"/>
        <v>0</v>
      </c>
      <c r="G290" s="1"/>
      <c r="H290" s="1"/>
      <c r="I290" s="1"/>
      <c r="J290" s="4"/>
    </row>
    <row r="291" spans="1:10">
      <c r="A291" s="19">
        <f>COUNTIF(C$2:C291,"&lt;&gt;")</f>
        <v>61</v>
      </c>
      <c r="B291" s="2"/>
      <c r="C291" s="1"/>
      <c r="D291" s="1"/>
      <c r="E291" s="1"/>
      <c r="F291" s="1">
        <f t="shared" si="11"/>
        <v>0</v>
      </c>
      <c r="G291" s="1"/>
      <c r="H291" s="1"/>
      <c r="I291" s="1"/>
      <c r="J291" s="4"/>
    </row>
    <row r="292" spans="1:10">
      <c r="A292" s="19">
        <f>COUNTIF(C$2:C292,"&lt;&gt;")</f>
        <v>61</v>
      </c>
      <c r="B292" s="2"/>
      <c r="C292" s="1"/>
      <c r="D292" s="1"/>
      <c r="E292" s="1"/>
      <c r="F292" s="1">
        <f t="shared" si="11"/>
        <v>0</v>
      </c>
      <c r="G292" s="1"/>
      <c r="H292" s="1"/>
      <c r="I292" s="1"/>
      <c r="J292" s="4"/>
    </row>
    <row r="293" spans="1:10">
      <c r="A293" s="19">
        <f>COUNTIF(C$2:C293,"&lt;&gt;")</f>
        <v>61</v>
      </c>
      <c r="B293" s="2"/>
      <c r="C293" s="1"/>
      <c r="D293" s="1"/>
      <c r="E293" s="1"/>
      <c r="F293" s="1">
        <f t="shared" si="11"/>
        <v>0</v>
      </c>
      <c r="G293" s="1"/>
      <c r="H293" s="1"/>
      <c r="I293" s="1"/>
      <c r="J293" s="4"/>
    </row>
    <row r="294" spans="1:10">
      <c r="A294" s="19">
        <f>COUNTIF(C$2:C294,"&lt;&gt;")</f>
        <v>61</v>
      </c>
      <c r="B294" s="2"/>
      <c r="C294" s="1"/>
      <c r="D294" s="1"/>
      <c r="E294" s="1"/>
      <c r="F294" s="1">
        <f t="shared" si="11"/>
        <v>0</v>
      </c>
      <c r="G294" s="1"/>
      <c r="H294" s="1"/>
      <c r="I294" s="1"/>
      <c r="J294" s="4"/>
    </row>
    <row r="295" spans="1:10">
      <c r="A295" s="19">
        <f>COUNTIF(C$2:C295,"&lt;&gt;")</f>
        <v>61</v>
      </c>
      <c r="B295" s="2"/>
      <c r="C295" s="1"/>
      <c r="D295" s="1"/>
      <c r="E295" s="1"/>
      <c r="F295" s="1">
        <f t="shared" si="11"/>
        <v>0</v>
      </c>
      <c r="G295" s="1"/>
      <c r="H295" s="1"/>
      <c r="I295" s="1"/>
      <c r="J295" s="4"/>
    </row>
    <row r="296" spans="1:10">
      <c r="A296" s="19">
        <f>COUNTIF(C$2:C296,"&lt;&gt;")</f>
        <v>61</v>
      </c>
      <c r="B296" s="2"/>
      <c r="C296" s="1"/>
      <c r="D296" s="1"/>
      <c r="E296" s="1"/>
      <c r="F296" s="1">
        <f t="shared" si="11"/>
        <v>0</v>
      </c>
      <c r="G296" s="1"/>
      <c r="H296" s="1"/>
      <c r="I296" s="1"/>
      <c r="J296" s="4"/>
    </row>
    <row r="297" spans="1:10">
      <c r="A297" s="19">
        <f>COUNTIF(C$2:C297,"&lt;&gt;")</f>
        <v>61</v>
      </c>
      <c r="B297" s="2"/>
      <c r="C297" s="1"/>
      <c r="D297" s="1"/>
      <c r="E297" s="1"/>
      <c r="F297" s="1">
        <f t="shared" si="11"/>
        <v>0</v>
      </c>
      <c r="G297" s="1"/>
      <c r="H297" s="1"/>
      <c r="I297" s="1"/>
      <c r="J297" s="4"/>
    </row>
    <row r="298" spans="1:10">
      <c r="A298" s="19">
        <f>COUNTIF(C$2:C298,"&lt;&gt;")</f>
        <v>61</v>
      </c>
      <c r="B298" s="2"/>
      <c r="C298" s="1"/>
      <c r="D298" s="1"/>
      <c r="E298" s="1"/>
      <c r="F298" s="1">
        <f t="shared" si="11"/>
        <v>0</v>
      </c>
      <c r="G298" s="1"/>
      <c r="H298" s="1"/>
      <c r="I298" s="1"/>
      <c r="J298" s="4"/>
    </row>
    <row r="299" spans="1:10">
      <c r="A299" s="19">
        <f>COUNTIF(C$2:C299,"&lt;&gt;")</f>
        <v>61</v>
      </c>
      <c r="B299" s="2"/>
      <c r="C299" s="1"/>
      <c r="D299" s="1"/>
      <c r="E299" s="1"/>
      <c r="F299" s="1">
        <f t="shared" si="11"/>
        <v>0</v>
      </c>
      <c r="G299" s="1"/>
      <c r="H299" s="1"/>
      <c r="I299" s="1"/>
      <c r="J299" s="4"/>
    </row>
    <row r="300" spans="1:10">
      <c r="A300" s="19">
        <f>COUNTIF(C$2:C300,"&lt;&gt;")</f>
        <v>61</v>
      </c>
      <c r="B300" s="2"/>
      <c r="C300" s="1"/>
      <c r="D300" s="1"/>
      <c r="E300" s="1"/>
      <c r="F300" s="1">
        <f t="shared" si="11"/>
        <v>0</v>
      </c>
      <c r="G300" s="1"/>
      <c r="H300" s="1"/>
      <c r="I300" s="1"/>
      <c r="J300" s="4"/>
    </row>
    <row r="301" spans="1:10">
      <c r="A301" s="19">
        <f>COUNTIF(C$2:C301,"&lt;&gt;")</f>
        <v>61</v>
      </c>
      <c r="B301" s="2"/>
      <c r="C301" s="1"/>
      <c r="D301" s="1"/>
      <c r="E301" s="1"/>
      <c r="F301" s="1">
        <f t="shared" si="11"/>
        <v>0</v>
      </c>
      <c r="G301" s="1"/>
      <c r="H301" s="1"/>
      <c r="I301" s="1"/>
      <c r="J301" s="4"/>
    </row>
    <row r="302" spans="1:10">
      <c r="A302" s="19">
        <f>COUNTIF(C$2:C302,"&lt;&gt;")</f>
        <v>61</v>
      </c>
      <c r="B302" s="2"/>
      <c r="C302" s="1"/>
      <c r="D302" s="1"/>
      <c r="E302" s="1"/>
      <c r="F302" s="1">
        <f t="shared" si="11"/>
        <v>0</v>
      </c>
      <c r="G302" s="1"/>
      <c r="H302" s="1"/>
      <c r="I302" s="1"/>
      <c r="J302" s="4"/>
    </row>
    <row r="303" spans="1:10">
      <c r="A303" s="19">
        <f>COUNTIF(C$2:C303,"&lt;&gt;")</f>
        <v>61</v>
      </c>
      <c r="B303" s="2"/>
      <c r="C303" s="1"/>
      <c r="D303" s="1"/>
      <c r="E303" s="1"/>
      <c r="F303" s="1">
        <f t="shared" si="11"/>
        <v>0</v>
      </c>
      <c r="G303" s="1"/>
      <c r="H303" s="1"/>
      <c r="I303" s="1"/>
      <c r="J303" s="4"/>
    </row>
    <row r="304" spans="1:10">
      <c r="A304" s="19">
        <f>COUNTIF(C$2:C304,"&lt;&gt;")</f>
        <v>61</v>
      </c>
      <c r="B304" s="2"/>
      <c r="C304" s="1"/>
      <c r="D304" s="1"/>
      <c r="E304" s="1"/>
      <c r="F304" s="1">
        <f t="shared" si="11"/>
        <v>0</v>
      </c>
      <c r="G304" s="1"/>
      <c r="H304" s="1"/>
      <c r="I304" s="1"/>
      <c r="J304" s="4"/>
    </row>
    <row r="305" spans="1:10">
      <c r="A305" s="19">
        <f>COUNTIF(C$2:C305,"&lt;&gt;")</f>
        <v>61</v>
      </c>
      <c r="B305" s="2"/>
      <c r="C305" s="1"/>
      <c r="D305" s="1"/>
      <c r="E305" s="1"/>
      <c r="F305" s="1">
        <f t="shared" si="11"/>
        <v>0</v>
      </c>
      <c r="G305" s="1"/>
      <c r="H305" s="1"/>
      <c r="I305" s="1"/>
      <c r="J305" s="4"/>
    </row>
    <row r="306" spans="1:10">
      <c r="A306" s="19">
        <f>COUNTIF(C$2:C306,"&lt;&gt;")</f>
        <v>61</v>
      </c>
      <c r="B306" s="2"/>
      <c r="C306" s="1"/>
      <c r="D306" s="1"/>
      <c r="E306" s="1"/>
      <c r="F306" s="1">
        <f t="shared" si="11"/>
        <v>0</v>
      </c>
      <c r="G306" s="1"/>
      <c r="H306" s="1"/>
      <c r="I306" s="1"/>
      <c r="J306" s="4"/>
    </row>
    <row r="307" spans="1:10">
      <c r="A307" s="19">
        <f>COUNTIF(C$2:C307,"&lt;&gt;")</f>
        <v>61</v>
      </c>
      <c r="B307" s="2"/>
      <c r="C307" s="1"/>
      <c r="D307" s="1"/>
      <c r="E307" s="1"/>
      <c r="F307" s="1">
        <f t="shared" si="11"/>
        <v>0</v>
      </c>
      <c r="G307" s="1"/>
      <c r="H307" s="1"/>
      <c r="I307" s="1"/>
      <c r="J307" s="4"/>
    </row>
    <row r="308" spans="1:10">
      <c r="A308" s="19">
        <f>COUNTIF(C$2:C308,"&lt;&gt;")</f>
        <v>61</v>
      </c>
      <c r="B308" s="2"/>
      <c r="C308" s="1"/>
      <c r="D308" s="1"/>
      <c r="E308" s="1"/>
      <c r="F308" s="1">
        <f t="shared" si="11"/>
        <v>0</v>
      </c>
      <c r="G308" s="1"/>
      <c r="H308" s="1"/>
      <c r="I308" s="1"/>
      <c r="J308" s="4"/>
    </row>
    <row r="309" spans="1:10">
      <c r="A309" s="19">
        <f>COUNTIF(C$2:C309,"&lt;&gt;")</f>
        <v>61</v>
      </c>
      <c r="B309" s="2"/>
      <c r="C309" s="1"/>
      <c r="D309" s="1"/>
      <c r="E309" s="1"/>
      <c r="F309" s="1">
        <f t="shared" si="11"/>
        <v>0</v>
      </c>
      <c r="G309" s="1"/>
      <c r="H309" s="1"/>
      <c r="I309" s="1"/>
      <c r="J309" s="4"/>
    </row>
    <row r="310" spans="1:10">
      <c r="A310" s="19">
        <f>COUNTIF(C$2:C310,"&lt;&gt;")</f>
        <v>61</v>
      </c>
      <c r="B310" s="2"/>
      <c r="C310" s="1"/>
      <c r="D310" s="1"/>
      <c r="E310" s="1"/>
      <c r="F310" s="1">
        <f t="shared" si="11"/>
        <v>0</v>
      </c>
      <c r="G310" s="1"/>
      <c r="H310" s="1"/>
      <c r="I310" s="1"/>
      <c r="J310" s="4"/>
    </row>
    <row r="311" spans="1:10">
      <c r="A311" s="19">
        <f>COUNTIF(C$2:C311,"&lt;&gt;")</f>
        <v>61</v>
      </c>
      <c r="B311" s="2"/>
      <c r="C311" s="1"/>
      <c r="D311" s="1"/>
      <c r="E311" s="1"/>
      <c r="F311" s="1">
        <f t="shared" si="11"/>
        <v>0</v>
      </c>
      <c r="G311" s="1"/>
      <c r="H311" s="1"/>
      <c r="I311" s="1"/>
      <c r="J311" s="4"/>
    </row>
    <row r="312" spans="1:10">
      <c r="A312" s="19">
        <f>COUNTIF(C$2:C312,"&lt;&gt;")</f>
        <v>61</v>
      </c>
      <c r="B312" s="2"/>
      <c r="C312" s="1"/>
      <c r="D312" s="1"/>
      <c r="E312" s="1"/>
      <c r="F312" s="1">
        <f t="shared" si="11"/>
        <v>0</v>
      </c>
      <c r="G312" s="1"/>
      <c r="H312" s="1"/>
      <c r="I312" s="1"/>
      <c r="J312" s="4"/>
    </row>
    <row r="313" spans="1:10">
      <c r="A313" s="19">
        <f>COUNTIF(C$2:C313,"&lt;&gt;")</f>
        <v>61</v>
      </c>
      <c r="B313" s="2"/>
      <c r="C313" s="1"/>
      <c r="D313" s="1"/>
      <c r="E313" s="1"/>
      <c r="F313" s="1">
        <f t="shared" si="11"/>
        <v>0</v>
      </c>
      <c r="G313" s="1"/>
      <c r="H313" s="1"/>
      <c r="I313" s="1"/>
      <c r="J313" s="4"/>
    </row>
    <row r="314" spans="1:10">
      <c r="A314" s="19">
        <f>COUNTIF(C$2:C314,"&lt;&gt;")</f>
        <v>61</v>
      </c>
      <c r="B314" s="2"/>
      <c r="C314" s="1"/>
      <c r="D314" s="1"/>
      <c r="E314" s="1"/>
      <c r="F314" s="1">
        <f t="shared" si="11"/>
        <v>0</v>
      </c>
      <c r="G314" s="1"/>
      <c r="H314" s="1"/>
      <c r="I314" s="1"/>
      <c r="J314" s="4"/>
    </row>
    <row r="315" spans="1:10">
      <c r="A315" s="19">
        <f>COUNTIF(C$2:C315,"&lt;&gt;")</f>
        <v>61</v>
      </c>
      <c r="B315" s="2"/>
      <c r="C315" s="1"/>
      <c r="D315" s="1"/>
      <c r="E315" s="1"/>
      <c r="F315" s="1">
        <f t="shared" si="11"/>
        <v>0</v>
      </c>
      <c r="G315" s="1"/>
      <c r="H315" s="1"/>
      <c r="I315" s="1"/>
      <c r="J315" s="4"/>
    </row>
    <row r="316" spans="1:10">
      <c r="A316" s="19">
        <f>COUNTIF(C$2:C316,"&lt;&gt;")</f>
        <v>61</v>
      </c>
      <c r="B316" s="2"/>
      <c r="C316" s="1"/>
      <c r="D316" s="1"/>
      <c r="E316" s="1"/>
      <c r="F316" s="1">
        <f t="shared" si="11"/>
        <v>0</v>
      </c>
      <c r="G316" s="1"/>
      <c r="H316" s="1"/>
      <c r="I316" s="1"/>
      <c r="J316" s="4"/>
    </row>
    <row r="317" spans="1:10">
      <c r="A317" s="19">
        <f>COUNTIF(C$2:C317,"&lt;&gt;")</f>
        <v>61</v>
      </c>
      <c r="B317" s="2"/>
      <c r="C317" s="1"/>
      <c r="D317" s="1"/>
      <c r="E317" s="1"/>
      <c r="F317" s="1">
        <f t="shared" si="11"/>
        <v>0</v>
      </c>
      <c r="G317" s="1"/>
      <c r="H317" s="1"/>
      <c r="I317" s="1"/>
      <c r="J317" s="4"/>
    </row>
    <row r="318" spans="1:10">
      <c r="A318" s="19">
        <f>COUNTIF(C$2:C318,"&lt;&gt;")</f>
        <v>61</v>
      </c>
      <c r="B318" s="2"/>
      <c r="C318" s="1"/>
      <c r="D318" s="1"/>
      <c r="E318" s="1"/>
      <c r="F318" s="1">
        <f t="shared" si="11"/>
        <v>0</v>
      </c>
      <c r="G318" s="1"/>
      <c r="H318" s="1"/>
      <c r="I318" s="1"/>
      <c r="J318" s="4"/>
    </row>
    <row r="319" spans="1:10">
      <c r="A319" s="19">
        <f>COUNTIF(C$2:C319,"&lt;&gt;")</f>
        <v>61</v>
      </c>
      <c r="B319" s="2"/>
      <c r="C319" s="1"/>
      <c r="D319" s="1"/>
      <c r="E319" s="1"/>
      <c r="F319" s="1">
        <f t="shared" si="11"/>
        <v>0</v>
      </c>
      <c r="G319" s="1"/>
      <c r="H319" s="1"/>
      <c r="I319" s="1"/>
      <c r="J319" s="4"/>
    </row>
    <row r="320" spans="1:10">
      <c r="A320" s="19">
        <f>COUNTIF(C$2:C320,"&lt;&gt;")</f>
        <v>61</v>
      </c>
      <c r="B320" s="2"/>
      <c r="C320" s="1"/>
      <c r="D320" s="1"/>
      <c r="E320" s="1"/>
      <c r="F320" s="1">
        <f t="shared" si="11"/>
        <v>0</v>
      </c>
      <c r="G320" s="1"/>
      <c r="H320" s="1"/>
      <c r="I320" s="1"/>
      <c r="J320" s="4"/>
    </row>
    <row r="321" spans="1:10">
      <c r="A321" s="19">
        <f>COUNTIF(C$2:C321,"&lt;&gt;")</f>
        <v>61</v>
      </c>
      <c r="B321" s="2"/>
      <c r="C321" s="1"/>
      <c r="D321" s="1"/>
      <c r="E321" s="1"/>
      <c r="F321" s="1">
        <f t="shared" si="11"/>
        <v>0</v>
      </c>
      <c r="G321" s="1"/>
      <c r="H321" s="1"/>
      <c r="I321" s="1"/>
      <c r="J321" s="4"/>
    </row>
    <row r="322" spans="1:10">
      <c r="A322" s="19">
        <f>COUNTIF(C$2:C322,"&lt;&gt;")</f>
        <v>61</v>
      </c>
      <c r="B322" s="2"/>
      <c r="C322" s="1"/>
      <c r="D322" s="1"/>
      <c r="E322" s="1"/>
      <c r="F322" s="1">
        <f t="shared" si="11"/>
        <v>0</v>
      </c>
      <c r="G322" s="1"/>
      <c r="H322" s="1"/>
      <c r="I322" s="1"/>
      <c r="J322" s="4"/>
    </row>
    <row r="323" spans="1:10">
      <c r="A323" s="19">
        <f>COUNTIF(C$2:C323,"&lt;&gt;")</f>
        <v>61</v>
      </c>
      <c r="B323" s="2"/>
      <c r="C323" s="1"/>
      <c r="D323" s="1"/>
      <c r="E323" s="1"/>
      <c r="F323" s="1">
        <f t="shared" si="11"/>
        <v>0</v>
      </c>
      <c r="G323" s="1"/>
      <c r="H323" s="1"/>
      <c r="I323" s="1"/>
      <c r="J323" s="4"/>
    </row>
    <row r="324" spans="1:10">
      <c r="A324" s="19">
        <f>COUNTIF(C$2:C324,"&lt;&gt;")</f>
        <v>61</v>
      </c>
      <c r="B324" s="2"/>
      <c r="C324" s="1"/>
      <c r="D324" s="1"/>
      <c r="E324" s="1"/>
      <c r="F324" s="1">
        <f t="shared" si="11"/>
        <v>0</v>
      </c>
      <c r="G324" s="1"/>
      <c r="H324" s="1"/>
      <c r="I324" s="1"/>
      <c r="J324" s="4"/>
    </row>
    <row r="325" spans="1:10">
      <c r="A325" s="19">
        <f>COUNTIF(C$2:C325,"&lt;&gt;")</f>
        <v>61</v>
      </c>
      <c r="B325" s="2"/>
      <c r="C325" s="1"/>
      <c r="D325" s="1"/>
      <c r="E325" s="1"/>
      <c r="F325" s="1">
        <f t="shared" si="11"/>
        <v>0</v>
      </c>
      <c r="G325" s="1"/>
      <c r="H325" s="1"/>
      <c r="I325" s="1"/>
      <c r="J325" s="4"/>
    </row>
    <row r="326" spans="1:10">
      <c r="A326" s="19">
        <f>COUNTIF(C$2:C326,"&lt;&gt;")</f>
        <v>61</v>
      </c>
      <c r="B326" s="2"/>
      <c r="C326" s="1"/>
      <c r="D326" s="1"/>
      <c r="E326" s="1"/>
      <c r="F326" s="1">
        <f t="shared" si="11"/>
        <v>0</v>
      </c>
      <c r="G326" s="1"/>
      <c r="H326" s="1"/>
      <c r="I326" s="1"/>
      <c r="J326" s="4"/>
    </row>
    <row r="327" spans="1:10">
      <c r="A327" s="19">
        <f>COUNTIF(C$2:C327,"&lt;&gt;")</f>
        <v>61</v>
      </c>
      <c r="B327" s="2"/>
      <c r="C327" s="1"/>
      <c r="D327" s="1"/>
      <c r="E327" s="1"/>
      <c r="F327" s="1">
        <f t="shared" si="11"/>
        <v>0</v>
      </c>
      <c r="G327" s="1"/>
      <c r="H327" s="1"/>
      <c r="I327" s="1"/>
      <c r="J327" s="4"/>
    </row>
    <row r="328" spans="1:10">
      <c r="A328" s="19">
        <f>COUNTIF(C$2:C328,"&lt;&gt;")</f>
        <v>61</v>
      </c>
      <c r="B328" s="2"/>
      <c r="C328" s="1"/>
      <c r="D328" s="1"/>
      <c r="E328" s="1"/>
      <c r="F328" s="1">
        <f t="shared" si="11"/>
        <v>0</v>
      </c>
      <c r="G328" s="1"/>
      <c r="H328" s="1"/>
      <c r="I328" s="1"/>
      <c r="J328" s="4"/>
    </row>
    <row r="329" spans="1:10">
      <c r="A329" s="19">
        <f>COUNTIF(C$2:C329,"&lt;&gt;")</f>
        <v>61</v>
      </c>
      <c r="B329" s="2"/>
      <c r="C329" s="1"/>
      <c r="D329" s="1"/>
      <c r="E329" s="1"/>
      <c r="F329" s="1">
        <f t="shared" ref="F329:F392" si="12">IF(G329&lt;&gt;0,ROUND(H329/G329,2),0)</f>
        <v>0</v>
      </c>
      <c r="G329" s="1"/>
      <c r="H329" s="1"/>
      <c r="I329" s="1"/>
      <c r="J329" s="4"/>
    </row>
    <row r="330" spans="1:10">
      <c r="A330" s="19">
        <f>COUNTIF(C$2:C330,"&lt;&gt;")</f>
        <v>61</v>
      </c>
      <c r="B330" s="2"/>
      <c r="C330" s="1"/>
      <c r="D330" s="1"/>
      <c r="E330" s="1"/>
      <c r="F330" s="1">
        <f t="shared" si="12"/>
        <v>0</v>
      </c>
      <c r="G330" s="1"/>
      <c r="H330" s="1"/>
      <c r="I330" s="1"/>
      <c r="J330" s="4"/>
    </row>
    <row r="331" spans="1:10">
      <c r="A331" s="19">
        <f>COUNTIF(C$2:C331,"&lt;&gt;")</f>
        <v>61</v>
      </c>
      <c r="B331" s="2"/>
      <c r="C331" s="1"/>
      <c r="D331" s="1"/>
      <c r="E331" s="1"/>
      <c r="F331" s="1">
        <f t="shared" si="12"/>
        <v>0</v>
      </c>
      <c r="G331" s="1"/>
      <c r="H331" s="1"/>
      <c r="I331" s="1"/>
      <c r="J331" s="4"/>
    </row>
    <row r="332" spans="1:10">
      <c r="A332" s="19">
        <f>COUNTIF(C$2:C332,"&lt;&gt;")</f>
        <v>61</v>
      </c>
      <c r="B332" s="2"/>
      <c r="C332" s="1"/>
      <c r="D332" s="1"/>
      <c r="E332" s="1"/>
      <c r="F332" s="1">
        <f t="shared" si="12"/>
        <v>0</v>
      </c>
      <c r="G332" s="1"/>
      <c r="H332" s="1"/>
      <c r="I332" s="1"/>
      <c r="J332" s="4"/>
    </row>
    <row r="333" spans="1:10">
      <c r="A333" s="19">
        <f>COUNTIF(C$2:C333,"&lt;&gt;")</f>
        <v>61</v>
      </c>
      <c r="B333" s="2"/>
      <c r="C333" s="1"/>
      <c r="D333" s="1"/>
      <c r="E333" s="1"/>
      <c r="F333" s="1">
        <f t="shared" si="12"/>
        <v>0</v>
      </c>
      <c r="G333" s="1"/>
      <c r="H333" s="1"/>
      <c r="I333" s="1"/>
      <c r="J333" s="4"/>
    </row>
    <row r="334" spans="1:10">
      <c r="A334" s="19">
        <f>COUNTIF(C$2:C334,"&lt;&gt;")</f>
        <v>61</v>
      </c>
      <c r="B334" s="2"/>
      <c r="C334" s="1"/>
      <c r="D334" s="1"/>
      <c r="E334" s="1"/>
      <c r="F334" s="1">
        <f t="shared" si="12"/>
        <v>0</v>
      </c>
      <c r="G334" s="1"/>
      <c r="H334" s="1"/>
      <c r="I334" s="1"/>
      <c r="J334" s="4"/>
    </row>
    <row r="335" spans="1:10">
      <c r="A335" s="19">
        <f>COUNTIF(C$2:C335,"&lt;&gt;")</f>
        <v>61</v>
      </c>
      <c r="B335" s="2"/>
      <c r="C335" s="1"/>
      <c r="D335" s="1"/>
      <c r="E335" s="1"/>
      <c r="F335" s="1">
        <f t="shared" si="12"/>
        <v>0</v>
      </c>
      <c r="G335" s="1"/>
      <c r="H335" s="1"/>
      <c r="I335" s="1"/>
      <c r="J335" s="4"/>
    </row>
    <row r="336" spans="1:10">
      <c r="A336" s="19">
        <f>COUNTIF(C$2:C336,"&lt;&gt;")</f>
        <v>61</v>
      </c>
      <c r="B336" s="2"/>
      <c r="C336" s="1"/>
      <c r="D336" s="1"/>
      <c r="E336" s="1"/>
      <c r="F336" s="1">
        <f t="shared" si="12"/>
        <v>0</v>
      </c>
      <c r="G336" s="1"/>
      <c r="H336" s="1"/>
      <c r="I336" s="1"/>
      <c r="J336" s="4"/>
    </row>
    <row r="337" spans="1:10">
      <c r="A337" s="19">
        <f>COUNTIF(C$2:C337,"&lt;&gt;")</f>
        <v>61</v>
      </c>
      <c r="B337" s="2"/>
      <c r="C337" s="1"/>
      <c r="D337" s="1"/>
      <c r="E337" s="1"/>
      <c r="F337" s="1">
        <f t="shared" si="12"/>
        <v>0</v>
      </c>
      <c r="G337" s="1"/>
      <c r="H337" s="1"/>
      <c r="I337" s="1"/>
      <c r="J337" s="4"/>
    </row>
    <row r="338" spans="1:10">
      <c r="A338" s="19">
        <f>COUNTIF(C$2:C338,"&lt;&gt;")</f>
        <v>61</v>
      </c>
      <c r="B338" s="2"/>
      <c r="C338" s="1"/>
      <c r="D338" s="1"/>
      <c r="E338" s="1"/>
      <c r="F338" s="1">
        <f t="shared" si="12"/>
        <v>0</v>
      </c>
      <c r="G338" s="1"/>
      <c r="H338" s="1"/>
      <c r="I338" s="1"/>
      <c r="J338" s="4"/>
    </row>
    <row r="339" spans="1:10">
      <c r="A339" s="19">
        <f>COUNTIF(C$2:C339,"&lt;&gt;")</f>
        <v>61</v>
      </c>
      <c r="B339" s="2"/>
      <c r="C339" s="1"/>
      <c r="D339" s="1"/>
      <c r="E339" s="1"/>
      <c r="F339" s="1">
        <f t="shared" si="12"/>
        <v>0</v>
      </c>
      <c r="G339" s="1"/>
      <c r="H339" s="1"/>
      <c r="I339" s="1"/>
      <c r="J339" s="4"/>
    </row>
    <row r="340" spans="1:10">
      <c r="A340" s="19">
        <f>COUNTIF(C$2:C340,"&lt;&gt;")</f>
        <v>61</v>
      </c>
      <c r="B340" s="2"/>
      <c r="C340" s="1"/>
      <c r="D340" s="1"/>
      <c r="E340" s="1"/>
      <c r="F340" s="1">
        <f t="shared" si="12"/>
        <v>0</v>
      </c>
      <c r="G340" s="1"/>
      <c r="H340" s="1"/>
      <c r="I340" s="1"/>
      <c r="J340" s="4"/>
    </row>
    <row r="341" spans="1:10">
      <c r="A341" s="19">
        <f>COUNTIF(C$2:C341,"&lt;&gt;")</f>
        <v>61</v>
      </c>
      <c r="B341" s="2"/>
      <c r="C341" s="1"/>
      <c r="D341" s="1"/>
      <c r="E341" s="1"/>
      <c r="F341" s="1">
        <f t="shared" si="12"/>
        <v>0</v>
      </c>
      <c r="G341" s="1"/>
      <c r="H341" s="1"/>
      <c r="I341" s="1"/>
      <c r="J341" s="4"/>
    </row>
    <row r="342" spans="1:10">
      <c r="A342" s="19">
        <f>COUNTIF(C$2:C342,"&lt;&gt;")</f>
        <v>61</v>
      </c>
      <c r="B342" s="2"/>
      <c r="C342" s="1"/>
      <c r="D342" s="1"/>
      <c r="E342" s="1"/>
      <c r="F342" s="1">
        <f t="shared" si="12"/>
        <v>0</v>
      </c>
      <c r="G342" s="1"/>
      <c r="H342" s="1"/>
      <c r="I342" s="1"/>
      <c r="J342" s="4"/>
    </row>
    <row r="343" spans="1:10">
      <c r="A343" s="19">
        <f>COUNTIF(C$2:C343,"&lt;&gt;")</f>
        <v>61</v>
      </c>
      <c r="B343" s="2"/>
      <c r="C343" s="1"/>
      <c r="D343" s="1"/>
      <c r="E343" s="1"/>
      <c r="F343" s="1">
        <f t="shared" si="12"/>
        <v>0</v>
      </c>
      <c r="G343" s="1"/>
      <c r="H343" s="1"/>
      <c r="I343" s="1"/>
      <c r="J343" s="4"/>
    </row>
    <row r="344" spans="1:10">
      <c r="A344" s="19">
        <f>COUNTIF(C$2:C344,"&lt;&gt;")</f>
        <v>61</v>
      </c>
      <c r="B344" s="2"/>
      <c r="C344" s="1"/>
      <c r="D344" s="1"/>
      <c r="E344" s="1"/>
      <c r="F344" s="1">
        <f t="shared" si="12"/>
        <v>0</v>
      </c>
      <c r="G344" s="1"/>
      <c r="H344" s="1"/>
      <c r="I344" s="1"/>
      <c r="J344" s="4"/>
    </row>
    <row r="345" spans="1:10">
      <c r="A345" s="19">
        <f>COUNTIF(C$2:C345,"&lt;&gt;")</f>
        <v>61</v>
      </c>
      <c r="B345" s="2"/>
      <c r="C345" s="1"/>
      <c r="D345" s="1"/>
      <c r="E345" s="1"/>
      <c r="F345" s="1">
        <f t="shared" si="12"/>
        <v>0</v>
      </c>
      <c r="G345" s="1"/>
      <c r="H345" s="1"/>
      <c r="I345" s="1"/>
      <c r="J345" s="4"/>
    </row>
    <row r="346" spans="1:10">
      <c r="A346" s="19">
        <f>COUNTIF(C$2:C346,"&lt;&gt;")</f>
        <v>61</v>
      </c>
      <c r="B346" s="2"/>
      <c r="C346" s="1"/>
      <c r="D346" s="1"/>
      <c r="E346" s="1"/>
      <c r="F346" s="1">
        <f t="shared" si="12"/>
        <v>0</v>
      </c>
      <c r="G346" s="1"/>
      <c r="H346" s="1"/>
      <c r="I346" s="1"/>
      <c r="J346" s="4"/>
    </row>
    <row r="347" spans="1:10">
      <c r="A347" s="19">
        <f>COUNTIF(C$2:C347,"&lt;&gt;")</f>
        <v>61</v>
      </c>
      <c r="B347" s="2"/>
      <c r="C347" s="1"/>
      <c r="D347" s="1"/>
      <c r="E347" s="1"/>
      <c r="F347" s="1">
        <f t="shared" si="12"/>
        <v>0</v>
      </c>
      <c r="G347" s="1"/>
      <c r="H347" s="1"/>
      <c r="I347" s="1"/>
      <c r="J347" s="4"/>
    </row>
    <row r="348" spans="1:10">
      <c r="A348" s="19">
        <f>COUNTIF(C$2:C348,"&lt;&gt;")</f>
        <v>61</v>
      </c>
      <c r="B348" s="2"/>
      <c r="C348" s="1"/>
      <c r="D348" s="1"/>
      <c r="E348" s="1"/>
      <c r="F348" s="1">
        <f t="shared" si="12"/>
        <v>0</v>
      </c>
      <c r="G348" s="1"/>
      <c r="H348" s="1"/>
      <c r="I348" s="1"/>
      <c r="J348" s="4"/>
    </row>
    <row r="349" spans="1:10">
      <c r="A349" s="19">
        <f>COUNTIF(C$2:C349,"&lt;&gt;")</f>
        <v>61</v>
      </c>
      <c r="B349" s="2"/>
      <c r="C349" s="1"/>
      <c r="D349" s="1"/>
      <c r="E349" s="1"/>
      <c r="F349" s="1">
        <f t="shared" si="12"/>
        <v>0</v>
      </c>
      <c r="G349" s="1"/>
      <c r="H349" s="1"/>
      <c r="I349" s="1"/>
      <c r="J349" s="4"/>
    </row>
    <row r="350" spans="1:10">
      <c r="A350" s="19">
        <f>COUNTIF(C$2:C350,"&lt;&gt;")</f>
        <v>61</v>
      </c>
      <c r="B350" s="2"/>
      <c r="C350" s="1"/>
      <c r="D350" s="1"/>
      <c r="E350" s="1"/>
      <c r="F350" s="1">
        <f t="shared" si="12"/>
        <v>0</v>
      </c>
      <c r="G350" s="1"/>
      <c r="H350" s="1"/>
      <c r="I350" s="1"/>
      <c r="J350" s="4"/>
    </row>
    <row r="351" spans="1:10">
      <c r="A351" s="19">
        <f>COUNTIF(C$2:C351,"&lt;&gt;")</f>
        <v>61</v>
      </c>
      <c r="B351" s="2"/>
      <c r="C351" s="1"/>
      <c r="D351" s="1"/>
      <c r="E351" s="1"/>
      <c r="F351" s="1">
        <f t="shared" si="12"/>
        <v>0</v>
      </c>
      <c r="G351" s="1"/>
      <c r="H351" s="1"/>
      <c r="I351" s="1"/>
      <c r="J351" s="4"/>
    </row>
    <row r="352" spans="1:10">
      <c r="A352" s="19">
        <f>COUNTIF(C$2:C352,"&lt;&gt;")</f>
        <v>61</v>
      </c>
      <c r="B352" s="2"/>
      <c r="C352" s="1"/>
      <c r="D352" s="1"/>
      <c r="E352" s="1"/>
      <c r="F352" s="1">
        <f t="shared" si="12"/>
        <v>0</v>
      </c>
      <c r="G352" s="1"/>
      <c r="H352" s="1"/>
      <c r="I352" s="1"/>
      <c r="J352" s="4"/>
    </row>
    <row r="353" spans="1:10">
      <c r="A353" s="19">
        <f>COUNTIF(C$2:C353,"&lt;&gt;")</f>
        <v>61</v>
      </c>
      <c r="B353" s="2"/>
      <c r="C353" s="1"/>
      <c r="D353" s="1"/>
      <c r="E353" s="1"/>
      <c r="F353" s="1">
        <f t="shared" si="12"/>
        <v>0</v>
      </c>
      <c r="G353" s="1"/>
      <c r="H353" s="1"/>
      <c r="I353" s="1"/>
      <c r="J353" s="4"/>
    </row>
    <row r="354" spans="1:10">
      <c r="A354" s="19">
        <f>COUNTIF(C$2:C354,"&lt;&gt;")</f>
        <v>61</v>
      </c>
      <c r="B354" s="2"/>
      <c r="C354" s="1"/>
      <c r="D354" s="1"/>
      <c r="E354" s="1"/>
      <c r="F354" s="1">
        <f t="shared" si="12"/>
        <v>0</v>
      </c>
      <c r="G354" s="1"/>
      <c r="H354" s="1"/>
      <c r="I354" s="1"/>
      <c r="J354" s="4"/>
    </row>
    <row r="355" spans="1:10">
      <c r="A355" s="19">
        <f>COUNTIF(C$2:C355,"&lt;&gt;")</f>
        <v>61</v>
      </c>
      <c r="B355" s="2"/>
      <c r="C355" s="1"/>
      <c r="D355" s="1"/>
      <c r="E355" s="1"/>
      <c r="F355" s="1">
        <f t="shared" si="12"/>
        <v>0</v>
      </c>
      <c r="G355" s="1"/>
      <c r="H355" s="1"/>
      <c r="I355" s="1"/>
      <c r="J355" s="4"/>
    </row>
    <row r="356" spans="1:10">
      <c r="A356" s="19">
        <f>COUNTIF(C$2:C356,"&lt;&gt;")</f>
        <v>61</v>
      </c>
      <c r="B356" s="2"/>
      <c r="C356" s="1"/>
      <c r="D356" s="1"/>
      <c r="E356" s="1"/>
      <c r="F356" s="1">
        <f t="shared" si="12"/>
        <v>0</v>
      </c>
      <c r="G356" s="1"/>
      <c r="H356" s="1"/>
      <c r="I356" s="1"/>
      <c r="J356" s="4"/>
    </row>
    <row r="357" spans="1:10">
      <c r="A357" s="19">
        <f>COUNTIF(C$2:C357,"&lt;&gt;")</f>
        <v>61</v>
      </c>
      <c r="B357" s="2"/>
      <c r="C357" s="1"/>
      <c r="D357" s="1"/>
      <c r="E357" s="1"/>
      <c r="F357" s="1">
        <f t="shared" si="12"/>
        <v>0</v>
      </c>
      <c r="G357" s="1"/>
      <c r="H357" s="1"/>
      <c r="I357" s="1"/>
      <c r="J357" s="4"/>
    </row>
    <row r="358" spans="1:10">
      <c r="A358" s="19">
        <f>COUNTIF(C$2:C358,"&lt;&gt;")</f>
        <v>61</v>
      </c>
      <c r="B358" s="2"/>
      <c r="C358" s="1"/>
      <c r="D358" s="1"/>
      <c r="E358" s="1"/>
      <c r="F358" s="1">
        <f t="shared" si="12"/>
        <v>0</v>
      </c>
      <c r="G358" s="1"/>
      <c r="H358" s="1"/>
      <c r="I358" s="1"/>
      <c r="J358" s="4"/>
    </row>
    <row r="359" spans="1:10">
      <c r="A359" s="19">
        <f>COUNTIF(C$2:C359,"&lt;&gt;")</f>
        <v>61</v>
      </c>
      <c r="B359" s="2"/>
      <c r="C359" s="1"/>
      <c r="D359" s="1"/>
      <c r="E359" s="1"/>
      <c r="F359" s="1">
        <f t="shared" si="12"/>
        <v>0</v>
      </c>
      <c r="G359" s="1"/>
      <c r="H359" s="1"/>
      <c r="I359" s="1"/>
      <c r="J359" s="4"/>
    </row>
    <row r="360" spans="1:10">
      <c r="A360" s="19">
        <f>COUNTIF(C$2:C360,"&lt;&gt;")</f>
        <v>61</v>
      </c>
      <c r="B360" s="2"/>
      <c r="C360" s="1"/>
      <c r="D360" s="1"/>
      <c r="E360" s="1"/>
      <c r="F360" s="1">
        <f t="shared" si="12"/>
        <v>0</v>
      </c>
      <c r="G360" s="1"/>
      <c r="H360" s="1"/>
      <c r="I360" s="1"/>
      <c r="J360" s="4"/>
    </row>
    <row r="361" spans="1:10">
      <c r="A361" s="19">
        <f>COUNTIF(C$2:C361,"&lt;&gt;")</f>
        <v>61</v>
      </c>
      <c r="B361" s="2"/>
      <c r="C361" s="1"/>
      <c r="D361" s="1"/>
      <c r="E361" s="1"/>
      <c r="F361" s="1">
        <f t="shared" si="12"/>
        <v>0</v>
      </c>
      <c r="G361" s="1"/>
      <c r="H361" s="1"/>
      <c r="I361" s="1"/>
      <c r="J361" s="4"/>
    </row>
    <row r="362" spans="1:10">
      <c r="A362" s="19">
        <f>COUNTIF(C$2:C362,"&lt;&gt;")</f>
        <v>61</v>
      </c>
      <c r="B362" s="2"/>
      <c r="C362" s="1"/>
      <c r="D362" s="1"/>
      <c r="E362" s="1"/>
      <c r="F362" s="1">
        <f t="shared" si="12"/>
        <v>0</v>
      </c>
      <c r="G362" s="1"/>
      <c r="H362" s="1"/>
      <c r="I362" s="1"/>
      <c r="J362" s="4"/>
    </row>
    <row r="363" spans="1:10">
      <c r="A363" s="19">
        <f>COUNTIF(C$2:C363,"&lt;&gt;")</f>
        <v>61</v>
      </c>
      <c r="B363" s="2"/>
      <c r="C363" s="1"/>
      <c r="D363" s="1"/>
      <c r="E363" s="1"/>
      <c r="F363" s="1">
        <f t="shared" si="12"/>
        <v>0</v>
      </c>
      <c r="G363" s="1"/>
      <c r="H363" s="1"/>
      <c r="I363" s="1"/>
      <c r="J363" s="4"/>
    </row>
    <row r="364" spans="1:10">
      <c r="A364" s="19">
        <f>COUNTIF(C$2:C364,"&lt;&gt;")</f>
        <v>61</v>
      </c>
      <c r="B364" s="2"/>
      <c r="C364" s="1"/>
      <c r="D364" s="1"/>
      <c r="E364" s="1"/>
      <c r="F364" s="1">
        <f t="shared" si="12"/>
        <v>0</v>
      </c>
      <c r="G364" s="1"/>
      <c r="H364" s="1"/>
      <c r="I364" s="1"/>
      <c r="J364" s="4"/>
    </row>
    <row r="365" spans="1:10">
      <c r="A365" s="19">
        <f>COUNTIF(C$2:C365,"&lt;&gt;")</f>
        <v>61</v>
      </c>
      <c r="B365" s="2"/>
      <c r="C365" s="1"/>
      <c r="D365" s="1"/>
      <c r="E365" s="1"/>
      <c r="F365" s="1">
        <f t="shared" si="12"/>
        <v>0</v>
      </c>
      <c r="G365" s="1"/>
      <c r="H365" s="1"/>
      <c r="I365" s="1"/>
      <c r="J365" s="4"/>
    </row>
    <row r="366" spans="1:10">
      <c r="A366" s="19">
        <f>COUNTIF(C$2:C366,"&lt;&gt;")</f>
        <v>61</v>
      </c>
      <c r="B366" s="2"/>
      <c r="C366" s="1"/>
      <c r="D366" s="1"/>
      <c r="E366" s="1"/>
      <c r="F366" s="1">
        <f t="shared" si="12"/>
        <v>0</v>
      </c>
      <c r="G366" s="1"/>
      <c r="H366" s="1"/>
      <c r="I366" s="1"/>
      <c r="J366" s="4"/>
    </row>
    <row r="367" spans="1:10">
      <c r="A367" s="19">
        <f>COUNTIF(C$2:C367,"&lt;&gt;")</f>
        <v>61</v>
      </c>
      <c r="B367" s="2"/>
      <c r="C367" s="1"/>
      <c r="D367" s="1"/>
      <c r="E367" s="1"/>
      <c r="F367" s="1">
        <f t="shared" si="12"/>
        <v>0</v>
      </c>
      <c r="G367" s="1"/>
      <c r="H367" s="1"/>
      <c r="I367" s="1"/>
      <c r="J367" s="4"/>
    </row>
    <row r="368" spans="1:10">
      <c r="A368" s="19">
        <f>COUNTIF(C$2:C368,"&lt;&gt;")</f>
        <v>61</v>
      </c>
      <c r="B368" s="2"/>
      <c r="C368" s="1"/>
      <c r="D368" s="1"/>
      <c r="E368" s="1"/>
      <c r="F368" s="1">
        <f t="shared" si="12"/>
        <v>0</v>
      </c>
      <c r="G368" s="1"/>
      <c r="H368" s="1"/>
      <c r="I368" s="1"/>
      <c r="J368" s="4"/>
    </row>
    <row r="369" spans="1:10">
      <c r="A369" s="19">
        <f>COUNTIF(C$2:C369,"&lt;&gt;")</f>
        <v>61</v>
      </c>
      <c r="B369" s="2"/>
      <c r="C369" s="1"/>
      <c r="D369" s="1"/>
      <c r="E369" s="1"/>
      <c r="F369" s="1">
        <f t="shared" si="12"/>
        <v>0</v>
      </c>
      <c r="G369" s="1"/>
      <c r="H369" s="1"/>
      <c r="I369" s="1"/>
      <c r="J369" s="4"/>
    </row>
    <row r="370" spans="1:10">
      <c r="A370" s="19">
        <f>COUNTIF(C$2:C370,"&lt;&gt;")</f>
        <v>61</v>
      </c>
      <c r="B370" s="2"/>
      <c r="C370" s="1"/>
      <c r="D370" s="1"/>
      <c r="E370" s="1"/>
      <c r="F370" s="1">
        <f t="shared" si="12"/>
        <v>0</v>
      </c>
      <c r="G370" s="1"/>
      <c r="H370" s="1"/>
      <c r="I370" s="1"/>
      <c r="J370" s="4"/>
    </row>
    <row r="371" spans="1:10">
      <c r="A371" s="19">
        <f>COUNTIF(C$2:C371,"&lt;&gt;")</f>
        <v>61</v>
      </c>
      <c r="B371" s="2"/>
      <c r="C371" s="1"/>
      <c r="D371" s="1"/>
      <c r="E371" s="1"/>
      <c r="F371" s="1">
        <f t="shared" si="12"/>
        <v>0</v>
      </c>
      <c r="G371" s="1"/>
      <c r="H371" s="1"/>
      <c r="I371" s="1"/>
      <c r="J371" s="4"/>
    </row>
    <row r="372" spans="1:10">
      <c r="A372" s="19">
        <f>COUNTIF(C$2:C372,"&lt;&gt;")</f>
        <v>61</v>
      </c>
      <c r="B372" s="2"/>
      <c r="C372" s="1"/>
      <c r="D372" s="1"/>
      <c r="E372" s="1"/>
      <c r="F372" s="1">
        <f t="shared" si="12"/>
        <v>0</v>
      </c>
      <c r="G372" s="1"/>
      <c r="H372" s="1"/>
      <c r="I372" s="1"/>
      <c r="J372" s="4"/>
    </row>
    <row r="373" spans="1:10">
      <c r="A373" s="19">
        <f>COUNTIF(C$2:C373,"&lt;&gt;")</f>
        <v>61</v>
      </c>
      <c r="B373" s="2"/>
      <c r="C373" s="1"/>
      <c r="D373" s="1"/>
      <c r="E373" s="1"/>
      <c r="F373" s="1">
        <f t="shared" si="12"/>
        <v>0</v>
      </c>
      <c r="G373" s="1"/>
      <c r="H373" s="1"/>
      <c r="I373" s="1"/>
      <c r="J373" s="4"/>
    </row>
    <row r="374" spans="1:10">
      <c r="A374" s="19">
        <f>COUNTIF(C$2:C374,"&lt;&gt;")</f>
        <v>61</v>
      </c>
      <c r="B374" s="2"/>
      <c r="C374" s="1"/>
      <c r="D374" s="1"/>
      <c r="E374" s="1"/>
      <c r="F374" s="1">
        <f t="shared" si="12"/>
        <v>0</v>
      </c>
      <c r="G374" s="1"/>
      <c r="H374" s="1"/>
      <c r="I374" s="1"/>
      <c r="J374" s="4"/>
    </row>
    <row r="375" spans="1:10">
      <c r="A375" s="19">
        <f>COUNTIF(C$2:C375,"&lt;&gt;")</f>
        <v>61</v>
      </c>
      <c r="B375" s="2"/>
      <c r="C375" s="1"/>
      <c r="D375" s="1"/>
      <c r="E375" s="1"/>
      <c r="F375" s="1">
        <f t="shared" si="12"/>
        <v>0</v>
      </c>
      <c r="G375" s="1"/>
      <c r="H375" s="1"/>
      <c r="I375" s="1"/>
      <c r="J375" s="4"/>
    </row>
    <row r="376" spans="1:10">
      <c r="A376" s="19">
        <f>COUNTIF(C$2:C376,"&lt;&gt;")</f>
        <v>61</v>
      </c>
      <c r="B376" s="2"/>
      <c r="C376" s="1"/>
      <c r="D376" s="1"/>
      <c r="E376" s="1"/>
      <c r="F376" s="1">
        <f t="shared" si="12"/>
        <v>0</v>
      </c>
      <c r="G376" s="1"/>
      <c r="H376" s="1"/>
      <c r="I376" s="1"/>
      <c r="J376" s="4"/>
    </row>
    <row r="377" spans="1:10">
      <c r="A377" s="19">
        <f>COUNTIF(C$2:C377,"&lt;&gt;")</f>
        <v>61</v>
      </c>
      <c r="B377" s="2"/>
      <c r="C377" s="1"/>
      <c r="D377" s="1"/>
      <c r="E377" s="1"/>
      <c r="F377" s="1">
        <f t="shared" si="12"/>
        <v>0</v>
      </c>
      <c r="G377" s="1"/>
      <c r="H377" s="1"/>
      <c r="I377" s="1"/>
      <c r="J377" s="4"/>
    </row>
    <row r="378" spans="1:10">
      <c r="A378" s="19">
        <f>COUNTIF(C$2:C378,"&lt;&gt;")</f>
        <v>61</v>
      </c>
      <c r="B378" s="2"/>
      <c r="C378" s="1"/>
      <c r="D378" s="1"/>
      <c r="E378" s="1"/>
      <c r="F378" s="1">
        <f t="shared" si="12"/>
        <v>0</v>
      </c>
      <c r="G378" s="1"/>
      <c r="H378" s="1"/>
      <c r="I378" s="1"/>
      <c r="J378" s="4"/>
    </row>
    <row r="379" spans="1:10">
      <c r="A379" s="19">
        <f>COUNTIF(C$2:C379,"&lt;&gt;")</f>
        <v>61</v>
      </c>
      <c r="B379" s="2"/>
      <c r="C379" s="1"/>
      <c r="D379" s="1"/>
      <c r="E379" s="1"/>
      <c r="F379" s="1">
        <f t="shared" si="12"/>
        <v>0</v>
      </c>
      <c r="G379" s="1"/>
      <c r="H379" s="1"/>
      <c r="I379" s="1"/>
      <c r="J379" s="4"/>
    </row>
    <row r="380" spans="1:10">
      <c r="A380" s="19">
        <f>COUNTIF(C$2:C380,"&lt;&gt;")</f>
        <v>61</v>
      </c>
      <c r="B380" s="2"/>
      <c r="C380" s="1"/>
      <c r="D380" s="1"/>
      <c r="E380" s="1"/>
      <c r="F380" s="1">
        <f t="shared" si="12"/>
        <v>0</v>
      </c>
      <c r="G380" s="1"/>
      <c r="H380" s="1"/>
      <c r="I380" s="1"/>
      <c r="J380" s="4"/>
    </row>
    <row r="381" spans="1:10">
      <c r="A381" s="19">
        <f>COUNTIF(C$2:C381,"&lt;&gt;")</f>
        <v>61</v>
      </c>
      <c r="B381" s="2"/>
      <c r="C381" s="1"/>
      <c r="D381" s="1"/>
      <c r="E381" s="1"/>
      <c r="F381" s="1">
        <f t="shared" si="12"/>
        <v>0</v>
      </c>
      <c r="G381" s="1"/>
      <c r="H381" s="1"/>
      <c r="I381" s="1"/>
      <c r="J381" s="4"/>
    </row>
    <row r="382" spans="1:10">
      <c r="A382" s="19">
        <f>COUNTIF(C$2:C382,"&lt;&gt;")</f>
        <v>61</v>
      </c>
      <c r="B382" s="2"/>
      <c r="C382" s="1"/>
      <c r="D382" s="1"/>
      <c r="E382" s="1"/>
      <c r="F382" s="1">
        <f t="shared" si="12"/>
        <v>0</v>
      </c>
      <c r="G382" s="1"/>
      <c r="H382" s="1"/>
      <c r="I382" s="1"/>
      <c r="J382" s="4"/>
    </row>
    <row r="383" spans="1:10">
      <c r="A383" s="19">
        <f>COUNTIF(C$2:C383,"&lt;&gt;")</f>
        <v>61</v>
      </c>
      <c r="B383" s="2"/>
      <c r="C383" s="1"/>
      <c r="D383" s="1"/>
      <c r="E383" s="1"/>
      <c r="F383" s="1">
        <f t="shared" si="12"/>
        <v>0</v>
      </c>
      <c r="G383" s="1"/>
      <c r="H383" s="1"/>
      <c r="I383" s="1"/>
      <c r="J383" s="4"/>
    </row>
    <row r="384" spans="1:10">
      <c r="A384" s="19">
        <f>COUNTIF(C$2:C384,"&lt;&gt;")</f>
        <v>61</v>
      </c>
      <c r="B384" s="2"/>
      <c r="C384" s="1"/>
      <c r="D384" s="1"/>
      <c r="E384" s="1"/>
      <c r="F384" s="1">
        <f t="shared" si="12"/>
        <v>0</v>
      </c>
      <c r="G384" s="1"/>
      <c r="H384" s="1"/>
      <c r="I384" s="1"/>
      <c r="J384" s="4"/>
    </row>
    <row r="385" spans="1:10">
      <c r="A385" s="19">
        <f>COUNTIF(C$2:C385,"&lt;&gt;")</f>
        <v>61</v>
      </c>
      <c r="B385" s="2"/>
      <c r="C385" s="1"/>
      <c r="D385" s="1"/>
      <c r="E385" s="1"/>
      <c r="F385" s="1">
        <f t="shared" si="12"/>
        <v>0</v>
      </c>
      <c r="G385" s="1"/>
      <c r="H385" s="1"/>
      <c r="I385" s="1"/>
      <c r="J385" s="4"/>
    </row>
    <row r="386" spans="1:10">
      <c r="A386" s="19">
        <f>COUNTIF(C$2:C386,"&lt;&gt;")</f>
        <v>61</v>
      </c>
      <c r="B386" s="2"/>
      <c r="C386" s="1"/>
      <c r="D386" s="1"/>
      <c r="E386" s="1"/>
      <c r="F386" s="1">
        <f t="shared" si="12"/>
        <v>0</v>
      </c>
      <c r="G386" s="1"/>
      <c r="H386" s="1"/>
      <c r="I386" s="1"/>
      <c r="J386" s="4"/>
    </row>
    <row r="387" spans="1:10">
      <c r="A387" s="19">
        <f>COUNTIF(C$2:C387,"&lt;&gt;")</f>
        <v>61</v>
      </c>
      <c r="B387" s="2"/>
      <c r="C387" s="1"/>
      <c r="D387" s="1"/>
      <c r="E387" s="1"/>
      <c r="F387" s="1">
        <f t="shared" si="12"/>
        <v>0</v>
      </c>
      <c r="G387" s="1"/>
      <c r="H387" s="1"/>
      <c r="I387" s="1"/>
      <c r="J387" s="4"/>
    </row>
    <row r="388" spans="1:10">
      <c r="A388" s="19">
        <f>COUNTIF(C$2:C388,"&lt;&gt;")</f>
        <v>61</v>
      </c>
      <c r="B388" s="2"/>
      <c r="C388" s="1"/>
      <c r="D388" s="1"/>
      <c r="E388" s="1"/>
      <c r="F388" s="1">
        <f t="shared" si="12"/>
        <v>0</v>
      </c>
      <c r="G388" s="1"/>
      <c r="H388" s="1"/>
      <c r="I388" s="1"/>
      <c r="J388" s="4"/>
    </row>
    <row r="389" spans="1:10">
      <c r="A389" s="19">
        <f>COUNTIF(C$2:C389,"&lt;&gt;")</f>
        <v>61</v>
      </c>
      <c r="B389" s="2"/>
      <c r="C389" s="1"/>
      <c r="D389" s="1"/>
      <c r="E389" s="1"/>
      <c r="F389" s="1">
        <f t="shared" si="12"/>
        <v>0</v>
      </c>
      <c r="G389" s="1"/>
      <c r="H389" s="1"/>
      <c r="I389" s="1"/>
      <c r="J389" s="4"/>
    </row>
    <row r="390" spans="1:10">
      <c r="A390" s="19">
        <f>COUNTIF(C$2:C390,"&lt;&gt;")</f>
        <v>61</v>
      </c>
      <c r="B390" s="2"/>
      <c r="C390" s="1"/>
      <c r="D390" s="1"/>
      <c r="E390" s="1"/>
      <c r="F390" s="1">
        <f t="shared" si="12"/>
        <v>0</v>
      </c>
      <c r="G390" s="1"/>
      <c r="H390" s="1"/>
      <c r="I390" s="1"/>
      <c r="J390" s="4"/>
    </row>
    <row r="391" spans="1:10">
      <c r="A391" s="19">
        <f>COUNTIF(C$2:C391,"&lt;&gt;")</f>
        <v>61</v>
      </c>
      <c r="B391" s="2"/>
      <c r="C391" s="1"/>
      <c r="D391" s="1"/>
      <c r="E391" s="1"/>
      <c r="F391" s="1">
        <f t="shared" si="12"/>
        <v>0</v>
      </c>
      <c r="G391" s="1"/>
      <c r="H391" s="1"/>
      <c r="I391" s="1"/>
      <c r="J391" s="4"/>
    </row>
    <row r="392" spans="1:10">
      <c r="A392" s="19">
        <f>COUNTIF(C$2:C392,"&lt;&gt;")</f>
        <v>61</v>
      </c>
      <c r="B392" s="2"/>
      <c r="C392" s="1"/>
      <c r="D392" s="1"/>
      <c r="E392" s="1"/>
      <c r="F392" s="1">
        <f t="shared" si="12"/>
        <v>0</v>
      </c>
      <c r="G392" s="1"/>
      <c r="H392" s="1"/>
      <c r="I392" s="1"/>
      <c r="J392" s="4"/>
    </row>
    <row r="393" spans="1:10">
      <c r="A393" s="19">
        <f>COUNTIF(C$2:C393,"&lt;&gt;")</f>
        <v>61</v>
      </c>
      <c r="B393" s="2"/>
      <c r="C393" s="1"/>
      <c r="D393" s="1"/>
      <c r="E393" s="1"/>
      <c r="F393" s="1">
        <f t="shared" ref="F393:F422" si="13">IF(G393&lt;&gt;0,ROUND(H393/G393,2),0)</f>
        <v>0</v>
      </c>
      <c r="G393" s="1"/>
      <c r="H393" s="1"/>
      <c r="I393" s="1"/>
      <c r="J393" s="4"/>
    </row>
    <row r="394" spans="1:10">
      <c r="A394" s="19">
        <f>COUNTIF(C$2:C394,"&lt;&gt;")</f>
        <v>61</v>
      </c>
      <c r="B394" s="2"/>
      <c r="C394" s="1"/>
      <c r="D394" s="1"/>
      <c r="E394" s="1"/>
      <c r="F394" s="1">
        <f t="shared" si="13"/>
        <v>0</v>
      </c>
      <c r="G394" s="1"/>
      <c r="H394" s="1"/>
      <c r="I394" s="1"/>
      <c r="J394" s="4"/>
    </row>
    <row r="395" spans="1:10">
      <c r="A395" s="19">
        <f>COUNTIF(C$2:C395,"&lt;&gt;")</f>
        <v>61</v>
      </c>
      <c r="B395" s="2"/>
      <c r="C395" s="1"/>
      <c r="D395" s="1"/>
      <c r="E395" s="1"/>
      <c r="F395" s="1">
        <f t="shared" si="13"/>
        <v>0</v>
      </c>
      <c r="G395" s="1"/>
      <c r="H395" s="1"/>
      <c r="I395" s="1"/>
      <c r="J395" s="4"/>
    </row>
    <row r="396" spans="1:10">
      <c r="A396" s="19">
        <f>COUNTIF(C$2:C396,"&lt;&gt;")</f>
        <v>61</v>
      </c>
      <c r="B396" s="2"/>
      <c r="C396" s="1"/>
      <c r="D396" s="1"/>
      <c r="E396" s="1"/>
      <c r="F396" s="1">
        <f t="shared" si="13"/>
        <v>0</v>
      </c>
      <c r="G396" s="1"/>
      <c r="H396" s="1"/>
      <c r="I396" s="1"/>
      <c r="J396" s="4"/>
    </row>
    <row r="397" spans="1:10">
      <c r="A397" s="19">
        <f>COUNTIF(C$2:C397,"&lt;&gt;")</f>
        <v>61</v>
      </c>
      <c r="B397" s="2"/>
      <c r="C397" s="1"/>
      <c r="D397" s="1"/>
      <c r="E397" s="1"/>
      <c r="F397" s="1">
        <f t="shared" si="13"/>
        <v>0</v>
      </c>
      <c r="G397" s="1"/>
      <c r="H397" s="1"/>
      <c r="I397" s="1"/>
      <c r="J397" s="4"/>
    </row>
    <row r="398" spans="1:10">
      <c r="A398" s="19">
        <f>COUNTIF(C$2:C398,"&lt;&gt;")</f>
        <v>61</v>
      </c>
      <c r="B398" s="2"/>
      <c r="C398" s="1"/>
      <c r="D398" s="1"/>
      <c r="E398" s="1"/>
      <c r="F398" s="1">
        <f t="shared" si="13"/>
        <v>0</v>
      </c>
      <c r="G398" s="1"/>
      <c r="H398" s="1"/>
      <c r="I398" s="1"/>
      <c r="J398" s="4"/>
    </row>
    <row r="399" spans="1:10">
      <c r="A399" s="19">
        <f>COUNTIF(C$2:C399,"&lt;&gt;")</f>
        <v>61</v>
      </c>
      <c r="B399" s="2"/>
      <c r="C399" s="1"/>
      <c r="D399" s="1"/>
      <c r="E399" s="1"/>
      <c r="F399" s="1">
        <f t="shared" si="13"/>
        <v>0</v>
      </c>
      <c r="G399" s="1"/>
      <c r="H399" s="1"/>
      <c r="I399" s="1"/>
      <c r="J399" s="4"/>
    </row>
    <row r="400" spans="1:10">
      <c r="A400" s="19">
        <f>COUNTIF(C$2:C400,"&lt;&gt;")</f>
        <v>61</v>
      </c>
      <c r="B400" s="2"/>
      <c r="C400" s="1"/>
      <c r="D400" s="1"/>
      <c r="E400" s="1"/>
      <c r="F400" s="1">
        <f t="shared" si="13"/>
        <v>0</v>
      </c>
      <c r="G400" s="1"/>
      <c r="H400" s="1"/>
      <c r="I400" s="1"/>
      <c r="J400" s="4"/>
    </row>
    <row r="401" spans="1:10">
      <c r="A401" s="19">
        <f>COUNTIF(C$2:C401,"&lt;&gt;")</f>
        <v>61</v>
      </c>
      <c r="B401" s="2"/>
      <c r="C401" s="1"/>
      <c r="D401" s="1"/>
      <c r="E401" s="1"/>
      <c r="F401" s="1">
        <f t="shared" si="13"/>
        <v>0</v>
      </c>
      <c r="G401" s="1"/>
      <c r="H401" s="1"/>
      <c r="I401" s="1"/>
      <c r="J401" s="4"/>
    </row>
    <row r="402" spans="1:10">
      <c r="A402" s="19">
        <f>COUNTIF(C$2:C402,"&lt;&gt;")</f>
        <v>61</v>
      </c>
      <c r="B402" s="2"/>
      <c r="C402" s="1"/>
      <c r="D402" s="1"/>
      <c r="E402" s="1"/>
      <c r="F402" s="1">
        <f t="shared" si="13"/>
        <v>0</v>
      </c>
      <c r="G402" s="1"/>
      <c r="H402" s="1"/>
      <c r="I402" s="1"/>
      <c r="J402" s="4"/>
    </row>
    <row r="403" spans="1:10">
      <c r="A403" s="19">
        <f>COUNTIF(C$2:C403,"&lt;&gt;")</f>
        <v>61</v>
      </c>
      <c r="B403" s="2"/>
      <c r="C403" s="1"/>
      <c r="D403" s="1"/>
      <c r="E403" s="1"/>
      <c r="F403" s="1">
        <f t="shared" si="13"/>
        <v>0</v>
      </c>
      <c r="G403" s="1"/>
      <c r="H403" s="1"/>
      <c r="I403" s="1"/>
      <c r="J403" s="4"/>
    </row>
    <row r="404" spans="1:10">
      <c r="A404" s="19">
        <f>COUNTIF(C$2:C404,"&lt;&gt;")</f>
        <v>61</v>
      </c>
      <c r="B404" s="2"/>
      <c r="C404" s="1"/>
      <c r="D404" s="1"/>
      <c r="E404" s="1"/>
      <c r="F404" s="1">
        <f t="shared" si="13"/>
        <v>0</v>
      </c>
      <c r="G404" s="1"/>
      <c r="H404" s="1"/>
      <c r="I404" s="1"/>
      <c r="J404" s="4"/>
    </row>
    <row r="405" spans="1:10">
      <c r="A405" s="19">
        <f>COUNTIF(C$2:C405,"&lt;&gt;")</f>
        <v>61</v>
      </c>
      <c r="B405" s="2"/>
      <c r="C405" s="1"/>
      <c r="D405" s="1"/>
      <c r="E405" s="1"/>
      <c r="F405" s="1">
        <f t="shared" si="13"/>
        <v>0</v>
      </c>
      <c r="G405" s="1"/>
      <c r="H405" s="1"/>
      <c r="I405" s="1"/>
      <c r="J405" s="4"/>
    </row>
    <row r="406" spans="1:10">
      <c r="A406" s="19">
        <f>COUNTIF(C$2:C406,"&lt;&gt;")</f>
        <v>61</v>
      </c>
      <c r="B406" s="2"/>
      <c r="C406" s="1"/>
      <c r="D406" s="1"/>
      <c r="E406" s="1"/>
      <c r="F406" s="1">
        <f t="shared" si="13"/>
        <v>0</v>
      </c>
      <c r="G406" s="1"/>
      <c r="H406" s="1"/>
      <c r="I406" s="1"/>
      <c r="J406" s="4"/>
    </row>
    <row r="407" spans="1:10">
      <c r="A407" s="19">
        <f>COUNTIF(C$2:C407,"&lt;&gt;")</f>
        <v>61</v>
      </c>
      <c r="B407" s="2"/>
      <c r="C407" s="1"/>
      <c r="D407" s="1"/>
      <c r="E407" s="1"/>
      <c r="F407" s="1">
        <f t="shared" si="13"/>
        <v>0</v>
      </c>
      <c r="G407" s="1"/>
      <c r="H407" s="1"/>
      <c r="I407" s="1"/>
      <c r="J407" s="4"/>
    </row>
    <row r="408" spans="1:10">
      <c r="A408" s="19">
        <f>COUNTIF(C$2:C408,"&lt;&gt;")</f>
        <v>61</v>
      </c>
      <c r="B408" s="2"/>
      <c r="C408" s="1"/>
      <c r="D408" s="1"/>
      <c r="E408" s="1"/>
      <c r="F408" s="1">
        <f t="shared" si="13"/>
        <v>0</v>
      </c>
      <c r="G408" s="1"/>
      <c r="H408" s="1"/>
      <c r="I408" s="1"/>
      <c r="J408" s="4"/>
    </row>
    <row r="409" spans="1:10">
      <c r="A409" s="19">
        <f>COUNTIF(C$2:C409,"&lt;&gt;")</f>
        <v>61</v>
      </c>
      <c r="B409" s="2"/>
      <c r="C409" s="1"/>
      <c r="D409" s="1"/>
      <c r="E409" s="1"/>
      <c r="F409" s="1">
        <f t="shared" si="13"/>
        <v>0</v>
      </c>
      <c r="G409" s="1"/>
      <c r="H409" s="1"/>
      <c r="I409" s="1"/>
      <c r="J409" s="4"/>
    </row>
    <row r="410" spans="1:10">
      <c r="A410" s="19">
        <f>COUNTIF(C$2:C410,"&lt;&gt;")</f>
        <v>61</v>
      </c>
      <c r="B410" s="2"/>
      <c r="C410" s="1"/>
      <c r="D410" s="1"/>
      <c r="E410" s="1"/>
      <c r="F410" s="1">
        <f t="shared" si="13"/>
        <v>0</v>
      </c>
      <c r="G410" s="1"/>
      <c r="H410" s="1"/>
      <c r="I410" s="1"/>
      <c r="J410" s="4"/>
    </row>
    <row r="411" spans="1:10">
      <c r="A411" s="19">
        <f>COUNTIF(C$2:C411,"&lt;&gt;")</f>
        <v>61</v>
      </c>
      <c r="B411" s="2"/>
      <c r="C411" s="1"/>
      <c r="D411" s="1"/>
      <c r="E411" s="1"/>
      <c r="F411" s="1">
        <f t="shared" si="13"/>
        <v>0</v>
      </c>
      <c r="G411" s="1"/>
      <c r="H411" s="1"/>
      <c r="I411" s="1"/>
      <c r="J411" s="4"/>
    </row>
    <row r="412" spans="1:10">
      <c r="A412" s="19">
        <f>COUNTIF(C$2:C412,"&lt;&gt;")</f>
        <v>61</v>
      </c>
      <c r="B412" s="2"/>
      <c r="C412" s="1"/>
      <c r="D412" s="1"/>
      <c r="E412" s="1"/>
      <c r="F412" s="1">
        <f t="shared" si="13"/>
        <v>0</v>
      </c>
      <c r="G412" s="1"/>
      <c r="H412" s="1"/>
      <c r="I412" s="1"/>
      <c r="J412" s="4"/>
    </row>
    <row r="413" spans="1:10">
      <c r="A413" s="19">
        <f>COUNTIF(C$2:C413,"&lt;&gt;")</f>
        <v>61</v>
      </c>
      <c r="B413" s="2"/>
      <c r="C413" s="1"/>
      <c r="D413" s="1"/>
      <c r="E413" s="1"/>
      <c r="F413" s="1">
        <f t="shared" si="13"/>
        <v>0</v>
      </c>
      <c r="G413" s="1"/>
      <c r="H413" s="1"/>
      <c r="I413" s="1"/>
      <c r="J413" s="4"/>
    </row>
    <row r="414" spans="1:10">
      <c r="A414" s="19">
        <f>COUNTIF(C$2:C414,"&lt;&gt;")</f>
        <v>61</v>
      </c>
      <c r="B414" s="2"/>
      <c r="C414" s="1"/>
      <c r="D414" s="1"/>
      <c r="E414" s="1"/>
      <c r="F414" s="1">
        <f t="shared" si="13"/>
        <v>0</v>
      </c>
      <c r="G414" s="1"/>
      <c r="H414" s="1"/>
      <c r="I414" s="1"/>
      <c r="J414" s="4"/>
    </row>
    <row r="415" spans="1:10">
      <c r="A415" s="19">
        <f>COUNTIF(C$2:C415,"&lt;&gt;")</f>
        <v>61</v>
      </c>
      <c r="B415" s="2"/>
      <c r="C415" s="1"/>
      <c r="D415" s="1"/>
      <c r="E415" s="1"/>
      <c r="F415" s="1">
        <f t="shared" si="13"/>
        <v>0</v>
      </c>
      <c r="G415" s="1"/>
      <c r="H415" s="1"/>
      <c r="I415" s="1"/>
      <c r="J415" s="4"/>
    </row>
    <row r="416" spans="1:10">
      <c r="A416" s="19">
        <f>COUNTIF(C$2:C416,"&lt;&gt;")</f>
        <v>61</v>
      </c>
      <c r="B416" s="2"/>
      <c r="C416" s="1"/>
      <c r="D416" s="1"/>
      <c r="E416" s="1"/>
      <c r="F416" s="1">
        <f t="shared" si="13"/>
        <v>0</v>
      </c>
      <c r="G416" s="1"/>
      <c r="H416" s="1"/>
      <c r="I416" s="1"/>
      <c r="J416" s="4"/>
    </row>
    <row r="417" spans="1:10">
      <c r="A417" s="19">
        <f>COUNTIF(C$2:C417,"&lt;&gt;")</f>
        <v>61</v>
      </c>
      <c r="B417" s="2"/>
      <c r="C417" s="1"/>
      <c r="D417" s="1"/>
      <c r="E417" s="1"/>
      <c r="F417" s="1">
        <f t="shared" si="13"/>
        <v>0</v>
      </c>
      <c r="G417" s="1"/>
      <c r="H417" s="1"/>
      <c r="I417" s="1"/>
      <c r="J417" s="4"/>
    </row>
    <row r="418" spans="1:10">
      <c r="A418" s="19">
        <f>COUNTIF(C$2:C418,"&lt;&gt;")</f>
        <v>61</v>
      </c>
      <c r="B418" s="2"/>
      <c r="C418" s="1"/>
      <c r="D418" s="1"/>
      <c r="E418" s="1"/>
      <c r="F418" s="1">
        <f t="shared" si="13"/>
        <v>0</v>
      </c>
      <c r="G418" s="1"/>
      <c r="H418" s="1"/>
      <c r="I418" s="1"/>
      <c r="J418" s="4"/>
    </row>
    <row r="419" spans="1:10">
      <c r="A419" s="19">
        <f>COUNTIF(C$2:C419,"&lt;&gt;")</f>
        <v>61</v>
      </c>
      <c r="B419" s="2"/>
      <c r="C419" s="1"/>
      <c r="D419" s="1"/>
      <c r="E419" s="1"/>
      <c r="F419" s="1">
        <f t="shared" si="13"/>
        <v>0</v>
      </c>
      <c r="G419" s="1"/>
      <c r="H419" s="1"/>
      <c r="I419" s="1"/>
      <c r="J419" s="4"/>
    </row>
    <row r="420" spans="1:10">
      <c r="A420" s="19">
        <f>COUNTIF(C$2:C420,"&lt;&gt;")</f>
        <v>61</v>
      </c>
      <c r="B420" s="2"/>
      <c r="C420" s="1"/>
      <c r="D420" s="1"/>
      <c r="E420" s="1"/>
      <c r="F420" s="1">
        <f t="shared" si="13"/>
        <v>0</v>
      </c>
      <c r="G420" s="1"/>
      <c r="H420" s="1"/>
      <c r="I420" s="1"/>
      <c r="J420" s="4"/>
    </row>
    <row r="421" spans="1:10">
      <c r="A421" s="19">
        <f>COUNTIF(C$2:C421,"&lt;&gt;")</f>
        <v>61</v>
      </c>
      <c r="B421" s="2"/>
      <c r="C421" s="1"/>
      <c r="D421" s="1"/>
      <c r="E421" s="1"/>
      <c r="F421" s="1">
        <f t="shared" si="13"/>
        <v>0</v>
      </c>
      <c r="G421" s="1"/>
      <c r="H421" s="1"/>
      <c r="I421" s="1"/>
      <c r="J421" s="4"/>
    </row>
    <row r="422" spans="1:10">
      <c r="A422" s="21">
        <f>COUNTIF(C$2:C422,"&lt;&gt;")</f>
        <v>61</v>
      </c>
      <c r="B422" s="8"/>
      <c r="C422" s="1"/>
      <c r="D422" s="1"/>
      <c r="E422" s="1"/>
      <c r="F422" s="1">
        <f t="shared" si="13"/>
        <v>0</v>
      </c>
      <c r="G422" s="9"/>
      <c r="H422" s="9"/>
      <c r="I422" s="9"/>
      <c r="J422" s="10"/>
    </row>
  </sheetData>
  <sheetProtection algorithmName="SHA-512" hashValue="9Q5ONRK4XpXVxawTAGCltdit1hxFSMAqjOLHX9UrfW1RNHJO8IKu+vSghgKHG+iAKqZBJPJR6byjG0nttYGswQ==" saltValue="53o9edjOGEBN/YjM8whejg==" spinCount="100000" sheet="1" formatColumns="0" autoFilter="0"/>
  <phoneticPr fontId="1" type="noConversion"/>
  <dataValidations count="3">
    <dataValidation type="date" operator="greaterThanOrEqual" allowBlank="1" showInputMessage="1" showErrorMessage="1" sqref="B2:B422">
      <formula1>43192</formula1>
    </dataValidation>
    <dataValidation type="decimal" operator="greaterThanOrEqual" allowBlank="1" showInputMessage="1" showErrorMessage="1" sqref="F2:F422">
      <formula1>0</formula1>
    </dataValidation>
    <dataValidation type="whole" operator="greaterThanOrEqual" allowBlank="1" showInputMessage="1" showErrorMessage="1" sqref="G2:G422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"/>
  <sheetViews>
    <sheetView showZeros="0" workbookViewId="0">
      <pane xSplit="8" ySplit="1" topLeftCell="I170" activePane="bottomRight" state="frozen"/>
      <selection pane="topRight" activeCell="K1" sqref="K1"/>
      <selection pane="bottomLeft" activeCell="A2" sqref="A2"/>
      <selection pane="bottomRight" activeCell="B187" sqref="B187"/>
    </sheetView>
  </sheetViews>
  <sheetFormatPr defaultColWidth="8.625" defaultRowHeight="13.5"/>
  <cols>
    <col min="1" max="2" width="9.5" bestFit="1" customWidth="1"/>
    <col min="3" max="3" width="14.625" bestFit="1" customWidth="1"/>
    <col min="4" max="4" width="18.5" bestFit="1" customWidth="1"/>
    <col min="5" max="6" width="9.5" bestFit="1" customWidth="1"/>
    <col min="7" max="7" width="11.5" bestFit="1" customWidth="1"/>
    <col min="8" max="8" width="11.5" customWidth="1"/>
  </cols>
  <sheetData>
    <row r="1" spans="1:8">
      <c r="A1" s="5" t="s">
        <v>0</v>
      </c>
      <c r="B1" s="6" t="s">
        <v>20</v>
      </c>
      <c r="C1" s="6" t="s">
        <v>1</v>
      </c>
      <c r="D1" s="6" t="s">
        <v>2</v>
      </c>
      <c r="E1" s="6" t="s">
        <v>3</v>
      </c>
      <c r="F1" s="6" t="s">
        <v>23</v>
      </c>
      <c r="G1" s="6" t="s">
        <v>24</v>
      </c>
      <c r="H1" s="11" t="s">
        <v>25</v>
      </c>
    </row>
    <row r="2" spans="1:8">
      <c r="A2" s="3">
        <f>COUNTIF(C$2:C2,"&lt;&gt;")</f>
        <v>1</v>
      </c>
      <c r="B2" s="2">
        <v>43201</v>
      </c>
      <c r="C2" s="22" t="s">
        <v>139</v>
      </c>
      <c r="D2" s="22" t="s">
        <v>263</v>
      </c>
      <c r="E2" s="22" t="s">
        <v>89</v>
      </c>
      <c r="F2" s="1">
        <v>1</v>
      </c>
      <c r="G2" s="1" t="s">
        <v>280</v>
      </c>
      <c r="H2" s="12" t="s">
        <v>280</v>
      </c>
    </row>
    <row r="3" spans="1:8">
      <c r="A3" s="3">
        <f>COUNTIF(C$2:C3,"&lt;&gt;")</f>
        <v>2</v>
      </c>
      <c r="B3" s="2">
        <v>43201</v>
      </c>
      <c r="C3" s="32" t="s">
        <v>190</v>
      </c>
      <c r="D3" s="32" t="s">
        <v>449</v>
      </c>
      <c r="E3" s="32" t="s">
        <v>110</v>
      </c>
      <c r="F3" s="1">
        <v>1</v>
      </c>
      <c r="G3" s="1" t="s">
        <v>281</v>
      </c>
      <c r="H3" s="12" t="s">
        <v>280</v>
      </c>
    </row>
    <row r="4" spans="1:8">
      <c r="A4" s="3">
        <f>COUNTIF(C$2:C4,"&lt;&gt;")</f>
        <v>3</v>
      </c>
      <c r="B4" s="2">
        <v>43202</v>
      </c>
      <c r="C4" s="32" t="s">
        <v>97</v>
      </c>
      <c r="D4" s="32" t="s">
        <v>449</v>
      </c>
      <c r="E4" s="32" t="s">
        <v>89</v>
      </c>
      <c r="F4" s="1">
        <v>1</v>
      </c>
      <c r="G4" s="1" t="s">
        <v>287</v>
      </c>
      <c r="H4" s="12" t="s">
        <v>288</v>
      </c>
    </row>
    <row r="5" spans="1:8">
      <c r="A5" s="3">
        <f>COUNTIF(C$2:C5,"&lt;&gt;")</f>
        <v>4</v>
      </c>
      <c r="B5" s="2">
        <v>43202</v>
      </c>
      <c r="C5" s="32" t="s">
        <v>282</v>
      </c>
      <c r="D5" s="32" t="s">
        <v>283</v>
      </c>
      <c r="E5" s="32" t="s">
        <v>9</v>
      </c>
      <c r="F5" s="1">
        <v>1</v>
      </c>
      <c r="G5" s="1" t="s">
        <v>261</v>
      </c>
      <c r="H5" s="12" t="s">
        <v>280</v>
      </c>
    </row>
    <row r="6" spans="1:8">
      <c r="A6" s="3">
        <f>COUNTIF(C$2:C6,"&lt;&gt;")</f>
        <v>5</v>
      </c>
      <c r="B6" s="2">
        <v>43202</v>
      </c>
      <c r="C6" s="32" t="s">
        <v>282</v>
      </c>
      <c r="D6" s="14" t="s">
        <v>285</v>
      </c>
      <c r="E6" s="14" t="s">
        <v>9</v>
      </c>
      <c r="F6" s="1">
        <v>1</v>
      </c>
      <c r="G6" s="1" t="s">
        <v>261</v>
      </c>
      <c r="H6" s="12" t="s">
        <v>280</v>
      </c>
    </row>
    <row r="7" spans="1:8">
      <c r="A7" s="3">
        <f>COUNTIF(C$2:C7,"&lt;&gt;")</f>
        <v>6</v>
      </c>
      <c r="B7" s="2">
        <v>43202</v>
      </c>
      <c r="C7" s="40" t="s">
        <v>315</v>
      </c>
      <c r="D7" s="40" t="s">
        <v>316</v>
      </c>
      <c r="E7" s="40" t="s">
        <v>12</v>
      </c>
      <c r="F7" s="1">
        <v>4</v>
      </c>
      <c r="G7" s="12" t="s">
        <v>363</v>
      </c>
      <c r="H7" s="12" t="s">
        <v>364</v>
      </c>
    </row>
    <row r="8" spans="1:8">
      <c r="A8" s="3">
        <f>COUNTIF(C$2:C8,"&lt;&gt;")</f>
        <v>7</v>
      </c>
      <c r="B8" s="2">
        <v>43202</v>
      </c>
      <c r="C8" s="40" t="s">
        <v>297</v>
      </c>
      <c r="D8" s="40" t="s">
        <v>395</v>
      </c>
      <c r="E8" s="40" t="s">
        <v>12</v>
      </c>
      <c r="F8" s="1">
        <v>2</v>
      </c>
      <c r="G8" s="12" t="s">
        <v>363</v>
      </c>
      <c r="H8" s="12" t="s">
        <v>364</v>
      </c>
    </row>
    <row r="9" spans="1:8">
      <c r="A9" s="3">
        <f>COUNTIF(C$2:C9,"&lt;&gt;")</f>
        <v>8</v>
      </c>
      <c r="B9" s="2">
        <v>43202</v>
      </c>
      <c r="C9" s="40" t="s">
        <v>308</v>
      </c>
      <c r="D9" s="40" t="s">
        <v>274</v>
      </c>
      <c r="E9" s="40" t="s">
        <v>12</v>
      </c>
      <c r="F9" s="1">
        <v>4</v>
      </c>
      <c r="G9" s="12" t="s">
        <v>363</v>
      </c>
      <c r="H9" s="12" t="s">
        <v>364</v>
      </c>
    </row>
    <row r="10" spans="1:8">
      <c r="A10" s="3">
        <f>COUNTIF(C$2:C10,"&lt;&gt;")</f>
        <v>9</v>
      </c>
      <c r="B10" s="2">
        <v>43203</v>
      </c>
      <c r="C10" s="1" t="s">
        <v>157</v>
      </c>
      <c r="D10" s="1" t="s">
        <v>335</v>
      </c>
      <c r="E10" s="1" t="s">
        <v>104</v>
      </c>
      <c r="F10" s="1">
        <v>1</v>
      </c>
      <c r="G10" s="12" t="s">
        <v>280</v>
      </c>
      <c r="H10" s="12" t="s">
        <v>280</v>
      </c>
    </row>
    <row r="11" spans="1:8">
      <c r="A11" s="3">
        <f>COUNTIF(C$2:C11,"&lt;&gt;")</f>
        <v>10</v>
      </c>
      <c r="B11" s="2">
        <v>43206</v>
      </c>
      <c r="C11" s="40" t="s">
        <v>265</v>
      </c>
      <c r="D11" s="40" t="s">
        <v>267</v>
      </c>
      <c r="E11" s="40" t="s">
        <v>89</v>
      </c>
      <c r="F11" s="1">
        <v>1</v>
      </c>
      <c r="G11" s="1" t="s">
        <v>337</v>
      </c>
      <c r="H11" s="12" t="s">
        <v>280</v>
      </c>
    </row>
    <row r="12" spans="1:8">
      <c r="A12" s="3">
        <f>COUNTIF(C$2:C12,"&lt;&gt;")</f>
        <v>11</v>
      </c>
      <c r="B12" s="2">
        <v>43206</v>
      </c>
      <c r="C12" s="40" t="s">
        <v>268</v>
      </c>
      <c r="D12" s="40" t="s">
        <v>269</v>
      </c>
      <c r="E12" s="40" t="s">
        <v>89</v>
      </c>
      <c r="F12" s="1">
        <v>1</v>
      </c>
      <c r="G12" s="1" t="s">
        <v>337</v>
      </c>
      <c r="H12" s="12" t="s">
        <v>280</v>
      </c>
    </row>
    <row r="13" spans="1:8">
      <c r="A13" s="3">
        <f>COUNTIF(C$2:C13,"&lt;&gt;")</f>
        <v>12</v>
      </c>
      <c r="B13" s="2">
        <v>43209</v>
      </c>
      <c r="C13" s="40" t="s">
        <v>321</v>
      </c>
      <c r="D13" s="40" t="s">
        <v>242</v>
      </c>
      <c r="E13" s="40" t="s">
        <v>9</v>
      </c>
      <c r="F13" s="1">
        <v>1</v>
      </c>
      <c r="G13" s="1" t="s">
        <v>337</v>
      </c>
      <c r="H13" s="12" t="s">
        <v>280</v>
      </c>
    </row>
    <row r="14" spans="1:8">
      <c r="A14" s="3">
        <f>COUNTIF(C$2:C14,"&lt;&gt;")</f>
        <v>13</v>
      </c>
      <c r="B14" s="2">
        <v>43209</v>
      </c>
      <c r="C14" s="40" t="s">
        <v>182</v>
      </c>
      <c r="D14" s="40" t="s">
        <v>338</v>
      </c>
      <c r="E14" s="40" t="s">
        <v>14</v>
      </c>
      <c r="F14" s="1">
        <v>1</v>
      </c>
      <c r="G14" s="1" t="s">
        <v>341</v>
      </c>
      <c r="H14" s="12" t="s">
        <v>280</v>
      </c>
    </row>
    <row r="15" spans="1:8">
      <c r="A15" s="3">
        <f>COUNTIF(C$2:C15,"&lt;&gt;")</f>
        <v>14</v>
      </c>
      <c r="B15" s="2">
        <v>43209</v>
      </c>
      <c r="C15" s="40" t="s">
        <v>179</v>
      </c>
      <c r="D15" s="32" t="s">
        <v>449</v>
      </c>
      <c r="E15" s="40" t="s">
        <v>14</v>
      </c>
      <c r="F15" s="1">
        <v>1</v>
      </c>
      <c r="G15" s="1" t="s">
        <v>341</v>
      </c>
      <c r="H15" s="12" t="s">
        <v>280</v>
      </c>
    </row>
    <row r="16" spans="1:8">
      <c r="A16" s="3">
        <f>COUNTIF(C$2:C16,"&lt;&gt;")</f>
        <v>15</v>
      </c>
      <c r="B16" s="2">
        <v>43209</v>
      </c>
      <c r="C16" s="40" t="s">
        <v>339</v>
      </c>
      <c r="D16" s="40" t="s">
        <v>340</v>
      </c>
      <c r="E16" s="40" t="s">
        <v>89</v>
      </c>
      <c r="F16" s="1">
        <v>1</v>
      </c>
      <c r="G16" s="1" t="s">
        <v>341</v>
      </c>
      <c r="H16" s="12" t="s">
        <v>280</v>
      </c>
    </row>
    <row r="17" spans="1:8">
      <c r="A17" s="3">
        <f>COUNTIF(C$2:C17,"&lt;&gt;")</f>
        <v>16</v>
      </c>
      <c r="B17" s="2">
        <v>43209</v>
      </c>
      <c r="C17" s="40" t="s">
        <v>343</v>
      </c>
      <c r="D17" s="40" t="s">
        <v>95</v>
      </c>
      <c r="E17" s="40" t="s">
        <v>89</v>
      </c>
      <c r="F17" s="1">
        <v>4</v>
      </c>
      <c r="G17" s="1" t="s">
        <v>341</v>
      </c>
      <c r="H17" s="12" t="s">
        <v>280</v>
      </c>
    </row>
    <row r="18" spans="1:8">
      <c r="A18" s="3">
        <f>COUNTIF(C$2:C18,"&lt;&gt;")</f>
        <v>17</v>
      </c>
      <c r="B18" s="2">
        <v>43210</v>
      </c>
      <c r="C18" s="40" t="s">
        <v>119</v>
      </c>
      <c r="D18" s="32" t="s">
        <v>449</v>
      </c>
      <c r="E18" s="40" t="s">
        <v>120</v>
      </c>
      <c r="F18" s="1">
        <v>1</v>
      </c>
      <c r="G18" s="1" t="s">
        <v>342</v>
      </c>
      <c r="H18" s="12" t="s">
        <v>280</v>
      </c>
    </row>
    <row r="19" spans="1:8">
      <c r="A19" s="3">
        <f>COUNTIF(C$2:C19,"&lt;&gt;")</f>
        <v>18</v>
      </c>
      <c r="B19" s="2">
        <v>43210</v>
      </c>
      <c r="C19" s="40" t="s">
        <v>190</v>
      </c>
      <c r="D19" s="32" t="s">
        <v>449</v>
      </c>
      <c r="E19" s="40" t="s">
        <v>110</v>
      </c>
      <c r="F19" s="1">
        <v>5</v>
      </c>
      <c r="G19" s="1" t="s">
        <v>342</v>
      </c>
      <c r="H19" s="12" t="s">
        <v>280</v>
      </c>
    </row>
    <row r="20" spans="1:8">
      <c r="A20" s="3">
        <f>COUNTIF(C$2:C20,"&lt;&gt;")</f>
        <v>19</v>
      </c>
      <c r="B20" s="2">
        <v>43213</v>
      </c>
      <c r="C20" s="40" t="s">
        <v>190</v>
      </c>
      <c r="D20" s="32" t="s">
        <v>449</v>
      </c>
      <c r="E20" s="40" t="s">
        <v>110</v>
      </c>
      <c r="F20" s="1">
        <v>1</v>
      </c>
      <c r="G20" s="1" t="s">
        <v>261</v>
      </c>
      <c r="H20" s="12" t="s">
        <v>280</v>
      </c>
    </row>
    <row r="21" spans="1:8">
      <c r="A21" s="3">
        <f>COUNTIF(C$2:C21,"&lt;&gt;")</f>
        <v>20</v>
      </c>
      <c r="B21" s="2">
        <v>43212</v>
      </c>
      <c r="C21" s="40" t="s">
        <v>97</v>
      </c>
      <c r="D21" s="32" t="s">
        <v>449</v>
      </c>
      <c r="E21" s="40" t="s">
        <v>89</v>
      </c>
      <c r="F21" s="1">
        <v>1</v>
      </c>
      <c r="G21" s="12" t="s">
        <v>280</v>
      </c>
      <c r="H21" s="12" t="s">
        <v>280</v>
      </c>
    </row>
    <row r="22" spans="1:8">
      <c r="A22" s="3">
        <f>COUNTIF(C$2:C22,"&lt;&gt;")</f>
        <v>21</v>
      </c>
      <c r="B22" s="2">
        <v>43214</v>
      </c>
      <c r="C22" s="1" t="s">
        <v>199</v>
      </c>
      <c r="D22" s="32" t="s">
        <v>449</v>
      </c>
      <c r="E22" s="1" t="s">
        <v>89</v>
      </c>
      <c r="F22" s="1">
        <v>1</v>
      </c>
      <c r="G22" s="1" t="s">
        <v>382</v>
      </c>
      <c r="H22" s="12" t="s">
        <v>381</v>
      </c>
    </row>
    <row r="23" spans="1:8">
      <c r="A23" s="3">
        <f>COUNTIF(C$2:C23,"&lt;&gt;")</f>
        <v>22</v>
      </c>
      <c r="B23" s="2">
        <v>43214</v>
      </c>
      <c r="C23" s="40" t="s">
        <v>282</v>
      </c>
      <c r="D23" s="40" t="s">
        <v>286</v>
      </c>
      <c r="E23" s="1" t="s">
        <v>380</v>
      </c>
      <c r="F23" s="1">
        <v>1</v>
      </c>
      <c r="G23" s="1" t="s">
        <v>382</v>
      </c>
      <c r="H23" s="12" t="s">
        <v>381</v>
      </c>
    </row>
    <row r="24" spans="1:8">
      <c r="A24" s="3">
        <f>COUNTIF(C$2:C24,"&lt;&gt;")</f>
        <v>23</v>
      </c>
      <c r="B24" s="2">
        <v>43215</v>
      </c>
      <c r="C24" s="40" t="s">
        <v>148</v>
      </c>
      <c r="D24" s="32" t="s">
        <v>449</v>
      </c>
      <c r="E24" s="40" t="s">
        <v>120</v>
      </c>
      <c r="F24" s="1">
        <v>1</v>
      </c>
      <c r="G24" s="1" t="s">
        <v>382</v>
      </c>
      <c r="H24" s="12" t="s">
        <v>381</v>
      </c>
    </row>
    <row r="25" spans="1:8">
      <c r="A25" s="3">
        <f>COUNTIF(C$2:C25,"&lt;&gt;")</f>
        <v>24</v>
      </c>
      <c r="B25" s="2">
        <v>43217</v>
      </c>
      <c r="C25" s="40" t="s">
        <v>343</v>
      </c>
      <c r="D25" s="40" t="s">
        <v>96</v>
      </c>
      <c r="E25" s="40" t="s">
        <v>89</v>
      </c>
      <c r="F25" s="1">
        <v>2</v>
      </c>
      <c r="G25" s="1" t="s">
        <v>382</v>
      </c>
      <c r="H25" s="12" t="s">
        <v>381</v>
      </c>
    </row>
    <row r="26" spans="1:8">
      <c r="A26" s="3">
        <f>COUNTIF(C$2:C26,"&lt;&gt;")</f>
        <v>25</v>
      </c>
      <c r="B26" s="2">
        <v>43222</v>
      </c>
      <c r="C26" s="40" t="s">
        <v>73</v>
      </c>
      <c r="D26" s="40" t="s">
        <v>74</v>
      </c>
      <c r="E26" s="40" t="s">
        <v>110</v>
      </c>
      <c r="F26" s="1">
        <v>1</v>
      </c>
      <c r="G26" s="1" t="s">
        <v>383</v>
      </c>
      <c r="H26" s="12" t="s">
        <v>381</v>
      </c>
    </row>
    <row r="27" spans="1:8">
      <c r="A27" s="3">
        <f>COUNTIF(C$2:C27,"&lt;&gt;")</f>
        <v>26</v>
      </c>
      <c r="B27" s="2">
        <v>43222</v>
      </c>
      <c r="C27" s="40" t="s">
        <v>190</v>
      </c>
      <c r="D27" s="32" t="s">
        <v>449</v>
      </c>
      <c r="E27" s="40" t="s">
        <v>110</v>
      </c>
      <c r="F27" s="1">
        <v>1</v>
      </c>
      <c r="G27" s="1" t="s">
        <v>383</v>
      </c>
      <c r="H27" s="12" t="s">
        <v>381</v>
      </c>
    </row>
    <row r="28" spans="1:8">
      <c r="A28" s="3">
        <f>COUNTIF(C$2:C28,"&lt;&gt;")</f>
        <v>27</v>
      </c>
      <c r="B28" s="2">
        <v>43222</v>
      </c>
      <c r="C28" s="40" t="s">
        <v>73</v>
      </c>
      <c r="D28" s="40" t="s">
        <v>74</v>
      </c>
      <c r="E28" s="40" t="s">
        <v>110</v>
      </c>
      <c r="F28" s="1">
        <v>1</v>
      </c>
      <c r="G28" s="1" t="s">
        <v>381</v>
      </c>
      <c r="H28" s="12" t="s">
        <v>381</v>
      </c>
    </row>
    <row r="29" spans="1:8">
      <c r="A29" s="3">
        <f>COUNTIF(C$2:C29,"&lt;&gt;")</f>
        <v>28</v>
      </c>
      <c r="B29" s="2">
        <v>43222</v>
      </c>
      <c r="C29" s="40" t="s">
        <v>148</v>
      </c>
      <c r="D29" s="32" t="s">
        <v>449</v>
      </c>
      <c r="E29" s="40" t="s">
        <v>120</v>
      </c>
      <c r="F29" s="1">
        <v>2</v>
      </c>
      <c r="G29" s="1" t="s">
        <v>384</v>
      </c>
      <c r="H29" s="12" t="s">
        <v>381</v>
      </c>
    </row>
    <row r="30" spans="1:8">
      <c r="A30" s="3">
        <f>COUNTIF(C$2:C30,"&lt;&gt;")</f>
        <v>29</v>
      </c>
      <c r="B30" s="2">
        <v>43222</v>
      </c>
      <c r="C30" s="40" t="s">
        <v>373</v>
      </c>
      <c r="D30" s="32" t="s">
        <v>449</v>
      </c>
      <c r="E30" s="40" t="s">
        <v>89</v>
      </c>
      <c r="F30" s="1">
        <v>1</v>
      </c>
      <c r="G30" s="1" t="s">
        <v>261</v>
      </c>
      <c r="H30" s="12" t="s">
        <v>280</v>
      </c>
    </row>
    <row r="31" spans="1:8">
      <c r="A31" s="3">
        <f>COUNTIF(C$2:C31,"&lt;&gt;")</f>
        <v>30</v>
      </c>
      <c r="B31" s="2">
        <v>43224</v>
      </c>
      <c r="C31" s="40" t="s">
        <v>376</v>
      </c>
      <c r="D31" s="40" t="s">
        <v>377</v>
      </c>
      <c r="E31" s="40" t="s">
        <v>89</v>
      </c>
      <c r="F31" s="1">
        <v>300</v>
      </c>
      <c r="G31" s="1" t="s">
        <v>385</v>
      </c>
      <c r="H31" s="12" t="s">
        <v>280</v>
      </c>
    </row>
    <row r="32" spans="1:8">
      <c r="A32" s="3">
        <f>COUNTIF(C$2:C32,"&lt;&gt;")</f>
        <v>31</v>
      </c>
      <c r="B32" s="2">
        <v>43224</v>
      </c>
      <c r="C32" s="40" t="s">
        <v>378</v>
      </c>
      <c r="D32" s="40" t="s">
        <v>379</v>
      </c>
      <c r="E32" s="40" t="s">
        <v>13</v>
      </c>
      <c r="F32" s="1">
        <v>3</v>
      </c>
      <c r="G32" s="1" t="s">
        <v>385</v>
      </c>
      <c r="H32" s="12" t="s">
        <v>386</v>
      </c>
    </row>
    <row r="33" spans="1:8">
      <c r="A33" s="3">
        <f>COUNTIF(C$2:C33,"&lt;&gt;")</f>
        <v>32</v>
      </c>
      <c r="B33" s="2">
        <v>43224</v>
      </c>
      <c r="C33" s="40" t="s">
        <v>190</v>
      </c>
      <c r="D33" s="32" t="s">
        <v>449</v>
      </c>
      <c r="E33" s="40" t="s">
        <v>110</v>
      </c>
      <c r="F33" s="1">
        <v>1</v>
      </c>
      <c r="G33" s="1" t="s">
        <v>385</v>
      </c>
      <c r="H33" s="12" t="s">
        <v>386</v>
      </c>
    </row>
    <row r="34" spans="1:8">
      <c r="A34" s="3">
        <f>COUNTIF(C$2:C34,"&lt;&gt;")</f>
        <v>33</v>
      </c>
      <c r="B34" s="2">
        <v>43224</v>
      </c>
      <c r="C34" s="1" t="s">
        <v>208</v>
      </c>
      <c r="D34" s="32" t="s">
        <v>449</v>
      </c>
      <c r="E34" s="1" t="s">
        <v>15</v>
      </c>
      <c r="F34" s="1">
        <v>2</v>
      </c>
      <c r="G34" s="1" t="s">
        <v>385</v>
      </c>
      <c r="H34" s="12" t="s">
        <v>386</v>
      </c>
    </row>
    <row r="35" spans="1:8">
      <c r="A35" s="3">
        <f>COUNTIF(C$2:C35,"&lt;&gt;")</f>
        <v>34</v>
      </c>
      <c r="B35" s="2">
        <v>43224</v>
      </c>
      <c r="C35" s="1" t="s">
        <v>391</v>
      </c>
      <c r="D35" s="32" t="s">
        <v>449</v>
      </c>
      <c r="E35" s="1" t="s">
        <v>319</v>
      </c>
      <c r="F35" s="1">
        <v>3</v>
      </c>
      <c r="G35" s="1" t="s">
        <v>261</v>
      </c>
      <c r="H35" s="12" t="s">
        <v>386</v>
      </c>
    </row>
    <row r="36" spans="1:8">
      <c r="A36" s="3">
        <f>COUNTIF(C$2:C36,"&lt;&gt;")</f>
        <v>35</v>
      </c>
      <c r="B36" s="2">
        <v>43223</v>
      </c>
      <c r="C36" s="1" t="s">
        <v>362</v>
      </c>
      <c r="D36" s="32" t="s">
        <v>449</v>
      </c>
      <c r="E36" s="1" t="s">
        <v>360</v>
      </c>
      <c r="F36" s="1">
        <v>1</v>
      </c>
      <c r="G36" s="1" t="s">
        <v>261</v>
      </c>
      <c r="H36" s="12" t="s">
        <v>386</v>
      </c>
    </row>
    <row r="37" spans="1:8">
      <c r="A37" s="3">
        <f>COUNTIF(C$2:C37,"&lt;&gt;")</f>
        <v>36</v>
      </c>
      <c r="B37" s="2">
        <v>43223</v>
      </c>
      <c r="C37" s="40" t="s">
        <v>289</v>
      </c>
      <c r="D37" s="40" t="s">
        <v>291</v>
      </c>
      <c r="E37" s="40" t="s">
        <v>14</v>
      </c>
      <c r="F37" s="1">
        <v>1</v>
      </c>
      <c r="G37" s="1" t="s">
        <v>261</v>
      </c>
      <c r="H37" s="12" t="s">
        <v>386</v>
      </c>
    </row>
    <row r="38" spans="1:8">
      <c r="A38" s="3">
        <f>COUNTIF(C$2:C38,"&lt;&gt;")</f>
        <v>37</v>
      </c>
      <c r="B38" s="2">
        <v>43223</v>
      </c>
      <c r="C38" s="40" t="s">
        <v>297</v>
      </c>
      <c r="D38" s="40" t="s">
        <v>395</v>
      </c>
      <c r="E38" s="40" t="s">
        <v>12</v>
      </c>
      <c r="F38" s="1">
        <v>1</v>
      </c>
      <c r="G38" s="1" t="s">
        <v>261</v>
      </c>
      <c r="H38" s="12" t="s">
        <v>386</v>
      </c>
    </row>
    <row r="39" spans="1:8">
      <c r="A39" s="3">
        <f>COUNTIF(C$2:C39,"&lt;&gt;")</f>
        <v>38</v>
      </c>
      <c r="B39" s="2">
        <v>43223</v>
      </c>
      <c r="C39" s="40" t="s">
        <v>296</v>
      </c>
      <c r="D39" s="40" t="s">
        <v>300</v>
      </c>
      <c r="E39" s="40" t="s">
        <v>12</v>
      </c>
      <c r="F39" s="1">
        <v>1</v>
      </c>
      <c r="G39" s="1" t="s">
        <v>261</v>
      </c>
      <c r="H39" s="12" t="s">
        <v>386</v>
      </c>
    </row>
    <row r="40" spans="1:8">
      <c r="A40" s="3">
        <f>COUNTIF(C$2:C40,"&lt;&gt;")</f>
        <v>39</v>
      </c>
      <c r="B40" s="2">
        <v>43224</v>
      </c>
      <c r="C40" s="40" t="s">
        <v>320</v>
      </c>
      <c r="D40" s="40" t="s">
        <v>241</v>
      </c>
      <c r="E40" s="40" t="s">
        <v>9</v>
      </c>
      <c r="F40" s="1">
        <v>3</v>
      </c>
      <c r="G40" s="1" t="s">
        <v>261</v>
      </c>
      <c r="H40" s="12" t="s">
        <v>386</v>
      </c>
    </row>
    <row r="41" spans="1:8">
      <c r="A41" s="3">
        <f>COUNTIF(C$2:C41,"&lt;&gt;")</f>
        <v>40</v>
      </c>
      <c r="B41" s="2">
        <v>43224</v>
      </c>
      <c r="C41" s="40" t="s">
        <v>343</v>
      </c>
      <c r="D41" s="40" t="s">
        <v>95</v>
      </c>
      <c r="E41" s="40" t="s">
        <v>89</v>
      </c>
      <c r="F41" s="1">
        <v>4</v>
      </c>
      <c r="G41" s="1" t="s">
        <v>396</v>
      </c>
      <c r="H41" s="12" t="s">
        <v>386</v>
      </c>
    </row>
    <row r="42" spans="1:8">
      <c r="A42" s="3">
        <f>COUNTIF(C$2:C42,"&lt;&gt;")</f>
        <v>41</v>
      </c>
      <c r="B42" s="2">
        <v>43227</v>
      </c>
      <c r="C42" s="40" t="s">
        <v>190</v>
      </c>
      <c r="D42" s="32" t="s">
        <v>449</v>
      </c>
      <c r="E42" s="40" t="s">
        <v>110</v>
      </c>
      <c r="F42" s="1">
        <v>1</v>
      </c>
      <c r="G42" s="12" t="s">
        <v>280</v>
      </c>
      <c r="H42" s="12" t="s">
        <v>386</v>
      </c>
    </row>
    <row r="43" spans="1:8">
      <c r="A43" s="3">
        <f>COUNTIF(C$2:C43,"&lt;&gt;")</f>
        <v>42</v>
      </c>
      <c r="B43" s="2">
        <v>43227</v>
      </c>
      <c r="C43" s="40" t="s">
        <v>306</v>
      </c>
      <c r="D43" s="40" t="s">
        <v>307</v>
      </c>
      <c r="E43" s="40" t="s">
        <v>12</v>
      </c>
      <c r="F43" s="1">
        <v>3</v>
      </c>
      <c r="G43" s="1" t="s">
        <v>397</v>
      </c>
      <c r="H43" s="12" t="s">
        <v>386</v>
      </c>
    </row>
    <row r="44" spans="1:8">
      <c r="A44" s="3">
        <f>COUNTIF(C$2:C44,"&lt;&gt;")</f>
        <v>43</v>
      </c>
      <c r="B44" s="2">
        <v>43227</v>
      </c>
      <c r="C44" s="40" t="s">
        <v>399</v>
      </c>
      <c r="D44" s="40" t="s">
        <v>400</v>
      </c>
      <c r="E44" s="40" t="s">
        <v>401</v>
      </c>
      <c r="F44" s="1">
        <v>1</v>
      </c>
      <c r="G44" s="1" t="s">
        <v>398</v>
      </c>
      <c r="H44" s="12" t="s">
        <v>386</v>
      </c>
    </row>
    <row r="45" spans="1:8">
      <c r="A45" s="3">
        <f>COUNTIF(C$2:C45,"&lt;&gt;")</f>
        <v>44</v>
      </c>
      <c r="B45" s="2">
        <v>43227</v>
      </c>
      <c r="C45" s="40" t="s">
        <v>30</v>
      </c>
      <c r="D45" s="40" t="s">
        <v>279</v>
      </c>
      <c r="E45" s="40" t="s">
        <v>9</v>
      </c>
      <c r="F45" s="1">
        <v>1</v>
      </c>
      <c r="G45" s="1" t="s">
        <v>398</v>
      </c>
      <c r="H45" s="12" t="s">
        <v>386</v>
      </c>
    </row>
    <row r="46" spans="1:8">
      <c r="A46" s="3">
        <f>COUNTIF(C$2:C46,"&lt;&gt;")</f>
        <v>45</v>
      </c>
      <c r="B46" s="2">
        <v>43227</v>
      </c>
      <c r="C46" s="1" t="s">
        <v>124</v>
      </c>
      <c r="D46" s="1" t="s">
        <v>55</v>
      </c>
      <c r="E46" s="1" t="s">
        <v>15</v>
      </c>
      <c r="F46" s="1">
        <v>1</v>
      </c>
      <c r="G46" s="1" t="s">
        <v>425</v>
      </c>
      <c r="H46" s="12" t="s">
        <v>386</v>
      </c>
    </row>
    <row r="47" spans="1:8">
      <c r="A47" s="3">
        <f>COUNTIF(C$2:C47,"&lt;&gt;")</f>
        <v>46</v>
      </c>
      <c r="B47" s="2">
        <v>43227</v>
      </c>
      <c r="C47" s="40" t="s">
        <v>339</v>
      </c>
      <c r="D47" s="40" t="s">
        <v>340</v>
      </c>
      <c r="E47" s="40" t="s">
        <v>89</v>
      </c>
      <c r="F47" s="1">
        <v>1</v>
      </c>
      <c r="G47" s="1" t="s">
        <v>425</v>
      </c>
      <c r="H47" s="12" t="s">
        <v>386</v>
      </c>
    </row>
    <row r="48" spans="1:8">
      <c r="A48" s="3">
        <f>COUNTIF(C$2:C48,"&lt;&gt;")</f>
        <v>47</v>
      </c>
      <c r="B48" s="2">
        <v>43228</v>
      </c>
      <c r="C48" s="40" t="s">
        <v>194</v>
      </c>
      <c r="D48" s="32" t="s">
        <v>449</v>
      </c>
      <c r="E48" s="40" t="s">
        <v>195</v>
      </c>
      <c r="F48" s="1">
        <v>26</v>
      </c>
      <c r="G48" s="1" t="s">
        <v>426</v>
      </c>
      <c r="H48" s="12" t="s">
        <v>386</v>
      </c>
    </row>
    <row r="49" spans="1:8">
      <c r="A49" s="3">
        <f>COUNTIF(C$2:C49,"&lt;&gt;")</f>
        <v>48</v>
      </c>
      <c r="B49" s="2">
        <v>43229</v>
      </c>
      <c r="C49" s="40" t="s">
        <v>26</v>
      </c>
      <c r="D49" s="40" t="s">
        <v>28</v>
      </c>
      <c r="E49" s="40" t="s">
        <v>27</v>
      </c>
      <c r="F49" s="1">
        <v>1</v>
      </c>
      <c r="G49" s="1" t="s">
        <v>426</v>
      </c>
      <c r="H49" s="12" t="s">
        <v>386</v>
      </c>
    </row>
    <row r="50" spans="1:8">
      <c r="A50" s="3">
        <f>COUNTIF(C$2:C50,"&lt;&gt;")</f>
        <v>49</v>
      </c>
      <c r="B50" s="2">
        <v>43229</v>
      </c>
      <c r="C50" s="40" t="s">
        <v>133</v>
      </c>
      <c r="D50" s="32" t="s">
        <v>449</v>
      </c>
      <c r="E50" s="40" t="s">
        <v>27</v>
      </c>
      <c r="F50" s="1">
        <v>1</v>
      </c>
      <c r="G50" s="1" t="s">
        <v>426</v>
      </c>
      <c r="H50" s="12" t="s">
        <v>386</v>
      </c>
    </row>
    <row r="51" spans="1:8">
      <c r="A51" s="3">
        <f>COUNTIF(C$2:C51,"&lt;&gt;")</f>
        <v>50</v>
      </c>
      <c r="B51" s="2">
        <v>43229</v>
      </c>
      <c r="C51" s="40" t="s">
        <v>168</v>
      </c>
      <c r="D51" s="32" t="s">
        <v>449</v>
      </c>
      <c r="E51" s="40" t="s">
        <v>13</v>
      </c>
      <c r="F51" s="1">
        <v>1</v>
      </c>
      <c r="G51" s="1" t="s">
        <v>427</v>
      </c>
      <c r="H51" s="12" t="s">
        <v>386</v>
      </c>
    </row>
    <row r="52" spans="1:8">
      <c r="A52" s="3">
        <f>COUNTIF(C$2:C52,"&lt;&gt;")</f>
        <v>51</v>
      </c>
      <c r="B52" s="2">
        <v>43229</v>
      </c>
      <c r="C52" s="40" t="s">
        <v>190</v>
      </c>
      <c r="D52" s="32" t="s">
        <v>449</v>
      </c>
      <c r="E52" s="40" t="s">
        <v>110</v>
      </c>
      <c r="F52" s="1">
        <v>2</v>
      </c>
      <c r="G52" s="1" t="s">
        <v>428</v>
      </c>
      <c r="H52" s="12" t="s">
        <v>386</v>
      </c>
    </row>
    <row r="53" spans="1:8">
      <c r="A53" s="3">
        <f>COUNTIF(C$2:C53,"&lt;&gt;")</f>
        <v>52</v>
      </c>
      <c r="B53" s="2">
        <v>43230</v>
      </c>
      <c r="C53" s="40" t="s">
        <v>190</v>
      </c>
      <c r="D53" s="32" t="s">
        <v>449</v>
      </c>
      <c r="E53" s="40" t="s">
        <v>110</v>
      </c>
      <c r="F53" s="1">
        <v>1</v>
      </c>
      <c r="G53" s="1" t="s">
        <v>427</v>
      </c>
      <c r="H53" s="12" t="s">
        <v>386</v>
      </c>
    </row>
    <row r="54" spans="1:8">
      <c r="A54" s="3">
        <f>COUNTIF(C$2:C54,"&lt;&gt;")</f>
        <v>53</v>
      </c>
      <c r="B54" s="2">
        <v>43230</v>
      </c>
      <c r="C54" s="1" t="s">
        <v>362</v>
      </c>
      <c r="D54" s="32" t="s">
        <v>449</v>
      </c>
      <c r="E54" s="1" t="s">
        <v>360</v>
      </c>
      <c r="F54" s="1">
        <v>1</v>
      </c>
      <c r="G54" s="12" t="s">
        <v>280</v>
      </c>
      <c r="H54" s="12" t="s">
        <v>386</v>
      </c>
    </row>
    <row r="55" spans="1:8">
      <c r="A55" s="3">
        <f>COUNTIF(C$2:C55,"&lt;&gt;")</f>
        <v>54</v>
      </c>
      <c r="B55" s="2">
        <v>43234</v>
      </c>
      <c r="C55" s="40" t="s">
        <v>343</v>
      </c>
      <c r="D55" s="40" t="s">
        <v>96</v>
      </c>
      <c r="E55" s="40" t="s">
        <v>89</v>
      </c>
      <c r="F55" s="1">
        <v>10</v>
      </c>
      <c r="G55" s="1" t="s">
        <v>430</v>
      </c>
      <c r="H55" s="12" t="s">
        <v>386</v>
      </c>
    </row>
    <row r="56" spans="1:8">
      <c r="A56" s="3">
        <f>COUNTIF(C$2:C56,"&lt;&gt;")</f>
        <v>55</v>
      </c>
      <c r="B56" s="2">
        <v>43234</v>
      </c>
      <c r="C56" s="40" t="s">
        <v>343</v>
      </c>
      <c r="D56" s="40" t="s">
        <v>429</v>
      </c>
      <c r="E56" s="40" t="s">
        <v>89</v>
      </c>
      <c r="F56" s="1">
        <v>4</v>
      </c>
      <c r="G56" s="1" t="s">
        <v>430</v>
      </c>
      <c r="H56" s="12" t="s">
        <v>386</v>
      </c>
    </row>
    <row r="57" spans="1:8">
      <c r="A57" s="3">
        <f>COUNTIF(C$2:C57,"&lt;&gt;")</f>
        <v>56</v>
      </c>
      <c r="B57" s="2">
        <v>43236</v>
      </c>
      <c r="C57" s="40" t="s">
        <v>73</v>
      </c>
      <c r="D57" s="40" t="s">
        <v>75</v>
      </c>
      <c r="E57" s="40" t="s">
        <v>110</v>
      </c>
      <c r="F57" s="1">
        <v>1</v>
      </c>
      <c r="G57" s="12" t="s">
        <v>280</v>
      </c>
      <c r="H57" s="12" t="s">
        <v>386</v>
      </c>
    </row>
    <row r="58" spans="1:8">
      <c r="A58" s="3">
        <f>COUNTIF(C$2:C58,"&lt;&gt;")</f>
        <v>57</v>
      </c>
      <c r="B58" s="2">
        <v>43237</v>
      </c>
      <c r="C58" s="40" t="s">
        <v>302</v>
      </c>
      <c r="D58" s="40" t="s">
        <v>275</v>
      </c>
      <c r="E58" s="40" t="s">
        <v>12</v>
      </c>
      <c r="F58" s="1">
        <v>5</v>
      </c>
      <c r="G58" s="1" t="s">
        <v>398</v>
      </c>
      <c r="H58" s="12" t="s">
        <v>386</v>
      </c>
    </row>
    <row r="59" spans="1:8">
      <c r="A59" s="3">
        <f>COUNTIF(C$2:C59,"&lt;&gt;")</f>
        <v>58</v>
      </c>
      <c r="B59" s="2">
        <v>43237</v>
      </c>
      <c r="C59" s="40" t="s">
        <v>289</v>
      </c>
      <c r="D59" s="40" t="s">
        <v>290</v>
      </c>
      <c r="E59" s="40" t="s">
        <v>14</v>
      </c>
      <c r="F59" s="1">
        <v>5</v>
      </c>
      <c r="G59" s="1" t="s">
        <v>398</v>
      </c>
      <c r="H59" s="12" t="s">
        <v>386</v>
      </c>
    </row>
    <row r="60" spans="1:8">
      <c r="A60" s="3">
        <f>COUNTIF(C$2:C60,"&lt;&gt;")</f>
        <v>59</v>
      </c>
      <c r="B60" s="2">
        <v>43237</v>
      </c>
      <c r="C60" s="40" t="s">
        <v>82</v>
      </c>
      <c r="D60" s="40" t="s">
        <v>70</v>
      </c>
      <c r="E60" s="40" t="s">
        <v>14</v>
      </c>
      <c r="F60" s="1">
        <v>1</v>
      </c>
      <c r="G60" s="1" t="s">
        <v>398</v>
      </c>
      <c r="H60" s="12" t="s">
        <v>386</v>
      </c>
    </row>
    <row r="61" spans="1:8">
      <c r="A61" s="3">
        <f>COUNTIF(C$2:C61,"&lt;&gt;")</f>
        <v>60</v>
      </c>
      <c r="B61" s="2">
        <v>43241</v>
      </c>
      <c r="C61" s="40" t="s">
        <v>190</v>
      </c>
      <c r="D61" s="32" t="s">
        <v>449</v>
      </c>
      <c r="E61" s="40" t="s">
        <v>110</v>
      </c>
      <c r="F61" s="1">
        <v>1</v>
      </c>
      <c r="G61" s="1" t="s">
        <v>431</v>
      </c>
      <c r="H61" s="12" t="s">
        <v>386</v>
      </c>
    </row>
    <row r="62" spans="1:8">
      <c r="A62" s="3">
        <f>COUNTIF(C$2:C62,"&lt;&gt;")</f>
        <v>61</v>
      </c>
      <c r="B62" s="2">
        <v>43241</v>
      </c>
      <c r="C62" s="40" t="s">
        <v>30</v>
      </c>
      <c r="D62" s="40" t="s">
        <v>279</v>
      </c>
      <c r="E62" s="40" t="s">
        <v>9</v>
      </c>
      <c r="F62" s="1">
        <v>2</v>
      </c>
      <c r="G62" s="1" t="s">
        <v>432</v>
      </c>
      <c r="H62" s="12" t="s">
        <v>386</v>
      </c>
    </row>
    <row r="63" spans="1:8">
      <c r="A63" s="3">
        <f>COUNTIF(C$2:C63,"&lt;&gt;")</f>
        <v>62</v>
      </c>
      <c r="B63" s="2">
        <v>43242</v>
      </c>
      <c r="C63" s="40" t="s">
        <v>73</v>
      </c>
      <c r="D63" s="40" t="s">
        <v>74</v>
      </c>
      <c r="E63" s="40" t="s">
        <v>110</v>
      </c>
      <c r="F63" s="1">
        <v>1</v>
      </c>
      <c r="G63" s="1" t="s">
        <v>433</v>
      </c>
      <c r="H63" s="12" t="s">
        <v>386</v>
      </c>
    </row>
    <row r="64" spans="1:8">
      <c r="A64" s="3">
        <f>COUNTIF(C$2:C64,"&lt;&gt;")</f>
        <v>63</v>
      </c>
      <c r="B64" s="2">
        <v>43242</v>
      </c>
      <c r="C64" s="40" t="s">
        <v>97</v>
      </c>
      <c r="D64" s="32" t="s">
        <v>449</v>
      </c>
      <c r="E64" s="40" t="s">
        <v>89</v>
      </c>
      <c r="F64" s="1">
        <v>3</v>
      </c>
      <c r="G64" s="1" t="s">
        <v>434</v>
      </c>
      <c r="H64" s="12" t="s">
        <v>386</v>
      </c>
    </row>
    <row r="65" spans="1:8">
      <c r="A65" s="3">
        <f>COUNTIF(C$2:C65,"&lt;&gt;")</f>
        <v>64</v>
      </c>
      <c r="B65" s="2">
        <v>43248</v>
      </c>
      <c r="C65" s="40" t="s">
        <v>190</v>
      </c>
      <c r="D65" s="32" t="s">
        <v>449</v>
      </c>
      <c r="E65" s="40" t="s">
        <v>110</v>
      </c>
      <c r="F65" s="1">
        <v>1</v>
      </c>
      <c r="G65" s="1" t="s">
        <v>435</v>
      </c>
      <c r="H65" s="12" t="s">
        <v>386</v>
      </c>
    </row>
    <row r="66" spans="1:8">
      <c r="A66" s="3">
        <f>COUNTIF(C$2:C66,"&lt;&gt;")</f>
        <v>65</v>
      </c>
      <c r="B66" s="2">
        <v>43248</v>
      </c>
      <c r="C66" s="40" t="s">
        <v>116</v>
      </c>
      <c r="D66" s="40" t="s">
        <v>117</v>
      </c>
      <c r="E66" s="40" t="s">
        <v>15</v>
      </c>
      <c r="F66" s="1">
        <v>1</v>
      </c>
      <c r="G66" s="1" t="s">
        <v>434</v>
      </c>
      <c r="H66" s="12" t="s">
        <v>386</v>
      </c>
    </row>
    <row r="67" spans="1:8">
      <c r="A67" s="3">
        <f>COUNTIF(C$2:C67,"&lt;&gt;")</f>
        <v>66</v>
      </c>
      <c r="B67" s="2">
        <v>43248</v>
      </c>
      <c r="C67" s="40" t="s">
        <v>133</v>
      </c>
      <c r="D67" s="32" t="s">
        <v>449</v>
      </c>
      <c r="E67" s="40" t="s">
        <v>27</v>
      </c>
      <c r="F67" s="1">
        <v>1</v>
      </c>
      <c r="G67" s="1" t="s">
        <v>385</v>
      </c>
      <c r="H67" s="12" t="s">
        <v>280</v>
      </c>
    </row>
    <row r="68" spans="1:8">
      <c r="A68" s="3">
        <f>COUNTIF(C$2:C68,"&lt;&gt;")</f>
        <v>67</v>
      </c>
      <c r="B68" s="2">
        <v>43248</v>
      </c>
      <c r="C68" s="40" t="s">
        <v>132</v>
      </c>
      <c r="D68" s="32" t="s">
        <v>449</v>
      </c>
      <c r="E68" s="40" t="s">
        <v>27</v>
      </c>
      <c r="F68" s="1">
        <v>1</v>
      </c>
      <c r="G68" s="1" t="s">
        <v>385</v>
      </c>
      <c r="H68" s="12" t="s">
        <v>280</v>
      </c>
    </row>
    <row r="69" spans="1:8">
      <c r="A69" s="3">
        <f>COUNTIF(C$2:C69,"&lt;&gt;")</f>
        <v>68</v>
      </c>
      <c r="B69" s="2">
        <v>43249</v>
      </c>
      <c r="C69" s="40" t="s">
        <v>192</v>
      </c>
      <c r="D69" s="32" t="s">
        <v>449</v>
      </c>
      <c r="E69" s="40" t="s">
        <v>110</v>
      </c>
      <c r="F69" s="1">
        <v>1</v>
      </c>
      <c r="G69" s="1" t="s">
        <v>435</v>
      </c>
      <c r="H69" s="12" t="s">
        <v>280</v>
      </c>
    </row>
    <row r="70" spans="1:8">
      <c r="A70" s="3">
        <f>COUNTIF(C$2:C70,"&lt;&gt;")</f>
        <v>69</v>
      </c>
      <c r="B70" s="2">
        <v>43250</v>
      </c>
      <c r="C70" s="40" t="s">
        <v>73</v>
      </c>
      <c r="D70" s="40" t="s">
        <v>74</v>
      </c>
      <c r="E70" s="40" t="s">
        <v>110</v>
      </c>
      <c r="F70" s="1">
        <v>1</v>
      </c>
      <c r="G70" s="1" t="s">
        <v>435</v>
      </c>
      <c r="H70" s="12" t="s">
        <v>280</v>
      </c>
    </row>
    <row r="71" spans="1:8">
      <c r="A71" s="3">
        <f>COUNTIF(C$2:C71,"&lt;&gt;")</f>
        <v>70</v>
      </c>
      <c r="B71" s="2">
        <v>43251</v>
      </c>
      <c r="C71" s="40" t="s">
        <v>167</v>
      </c>
      <c r="D71" s="40" t="s">
        <v>32</v>
      </c>
      <c r="E71" s="40" t="s">
        <v>13</v>
      </c>
      <c r="F71" s="1">
        <v>1</v>
      </c>
      <c r="G71" s="1" t="s">
        <v>435</v>
      </c>
      <c r="H71" s="12" t="s">
        <v>280</v>
      </c>
    </row>
    <row r="72" spans="1:8">
      <c r="A72" s="3">
        <f>COUNTIF(C$2:C72,"&lt;&gt;")</f>
        <v>71</v>
      </c>
      <c r="B72" s="2">
        <v>43251</v>
      </c>
      <c r="C72" s="37" t="s">
        <v>98</v>
      </c>
      <c r="D72" s="37" t="s">
        <v>102</v>
      </c>
      <c r="E72" s="37" t="s">
        <v>15</v>
      </c>
      <c r="F72" s="1">
        <v>1</v>
      </c>
      <c r="G72" s="1" t="s">
        <v>434</v>
      </c>
      <c r="H72" s="12" t="s">
        <v>280</v>
      </c>
    </row>
    <row r="73" spans="1:8">
      <c r="A73" s="3">
        <f>COUNTIF(C$2:C73,"&lt;&gt;")</f>
        <v>72</v>
      </c>
      <c r="B73" s="2">
        <v>43252</v>
      </c>
      <c r="C73" s="40" t="s">
        <v>208</v>
      </c>
      <c r="D73" s="32" t="s">
        <v>449</v>
      </c>
      <c r="E73" s="40" t="s">
        <v>15</v>
      </c>
      <c r="F73" s="1">
        <v>2</v>
      </c>
      <c r="G73" s="1" t="s">
        <v>436</v>
      </c>
      <c r="H73" s="12" t="s">
        <v>280</v>
      </c>
    </row>
    <row r="74" spans="1:8">
      <c r="A74" s="3">
        <f>COUNTIF(C$2:C74,"&lt;&gt;")</f>
        <v>73</v>
      </c>
      <c r="B74" s="2">
        <v>43252</v>
      </c>
      <c r="C74" s="40" t="s">
        <v>167</v>
      </c>
      <c r="D74" s="40" t="s">
        <v>55</v>
      </c>
      <c r="E74" s="40" t="s">
        <v>13</v>
      </c>
      <c r="F74" s="1">
        <v>2</v>
      </c>
      <c r="G74" s="1" t="s">
        <v>436</v>
      </c>
      <c r="H74" s="12" t="s">
        <v>280</v>
      </c>
    </row>
    <row r="75" spans="1:8">
      <c r="A75" s="3">
        <f>COUNTIF(C$2:C75,"&lt;&gt;")</f>
        <v>74</v>
      </c>
      <c r="B75" s="2">
        <v>43252</v>
      </c>
      <c r="C75" s="40" t="s">
        <v>190</v>
      </c>
      <c r="D75" s="32" t="s">
        <v>449</v>
      </c>
      <c r="E75" s="40" t="s">
        <v>110</v>
      </c>
      <c r="F75" s="1">
        <v>4</v>
      </c>
      <c r="G75" s="1" t="s">
        <v>384</v>
      </c>
      <c r="H75" s="12" t="s">
        <v>280</v>
      </c>
    </row>
    <row r="76" spans="1:8">
      <c r="A76" s="3">
        <f>COUNTIF(C$2:C76,"&lt;&gt;")</f>
        <v>75</v>
      </c>
      <c r="B76" s="2">
        <v>43252</v>
      </c>
      <c r="C76" s="1" t="s">
        <v>362</v>
      </c>
      <c r="D76" s="32" t="s">
        <v>449</v>
      </c>
      <c r="E76" s="1" t="s">
        <v>360</v>
      </c>
      <c r="F76" s="1">
        <v>1</v>
      </c>
      <c r="G76" s="1" t="s">
        <v>384</v>
      </c>
      <c r="H76" s="12" t="s">
        <v>280</v>
      </c>
    </row>
    <row r="77" spans="1:8">
      <c r="A77" s="3">
        <f>COUNTIF(C$2:C77,"&lt;&gt;")</f>
        <v>76</v>
      </c>
      <c r="B77" s="2">
        <v>43252</v>
      </c>
      <c r="C77" s="40" t="s">
        <v>148</v>
      </c>
      <c r="D77" s="32" t="s">
        <v>449</v>
      </c>
      <c r="E77" s="40" t="s">
        <v>120</v>
      </c>
      <c r="F77" s="1">
        <v>1</v>
      </c>
      <c r="G77" s="1" t="s">
        <v>384</v>
      </c>
      <c r="H77" s="12" t="s">
        <v>280</v>
      </c>
    </row>
    <row r="78" spans="1:8">
      <c r="A78" s="3">
        <f>COUNTIF(C$2:C78,"&lt;&gt;")</f>
        <v>77</v>
      </c>
      <c r="B78" s="2">
        <v>43255</v>
      </c>
      <c r="C78" s="40" t="s">
        <v>289</v>
      </c>
      <c r="D78" s="40" t="s">
        <v>291</v>
      </c>
      <c r="E78" s="40" t="s">
        <v>14</v>
      </c>
      <c r="F78" s="1">
        <v>1</v>
      </c>
      <c r="G78" s="1" t="s">
        <v>437</v>
      </c>
      <c r="H78" s="12" t="s">
        <v>280</v>
      </c>
    </row>
    <row r="79" spans="1:8">
      <c r="A79" s="3">
        <f>COUNTIF(C$2:C79,"&lt;&gt;")</f>
        <v>78</v>
      </c>
      <c r="B79" s="2">
        <v>43256</v>
      </c>
      <c r="C79" s="40" t="s">
        <v>438</v>
      </c>
      <c r="D79" s="40" t="s">
        <v>439</v>
      </c>
      <c r="E79" s="40" t="s">
        <v>27</v>
      </c>
      <c r="F79" s="1">
        <v>1</v>
      </c>
      <c r="G79" s="1" t="s">
        <v>385</v>
      </c>
      <c r="H79" s="12" t="s">
        <v>280</v>
      </c>
    </row>
    <row r="80" spans="1:8">
      <c r="A80" s="3">
        <f>COUNTIF(C$2:C80,"&lt;&gt;")</f>
        <v>79</v>
      </c>
      <c r="B80" s="2">
        <v>43256</v>
      </c>
      <c r="C80" s="40" t="s">
        <v>190</v>
      </c>
      <c r="D80" s="32" t="s">
        <v>449</v>
      </c>
      <c r="E80" s="40" t="s">
        <v>110</v>
      </c>
      <c r="F80" s="1">
        <v>1</v>
      </c>
      <c r="G80" s="1" t="s">
        <v>385</v>
      </c>
      <c r="H80" s="12" t="s">
        <v>280</v>
      </c>
    </row>
    <row r="81" spans="1:8">
      <c r="A81" s="3">
        <f>COUNTIF(C$2:C81,"&lt;&gt;")</f>
        <v>80</v>
      </c>
      <c r="B81" s="2">
        <v>43257</v>
      </c>
      <c r="C81" s="40" t="s">
        <v>343</v>
      </c>
      <c r="D81" s="40" t="s">
        <v>96</v>
      </c>
      <c r="E81" s="40" t="s">
        <v>89</v>
      </c>
      <c r="F81" s="1">
        <v>2</v>
      </c>
      <c r="G81" s="1" t="s">
        <v>428</v>
      </c>
      <c r="H81" s="12" t="s">
        <v>280</v>
      </c>
    </row>
    <row r="82" spans="1:8">
      <c r="A82" s="3">
        <f>COUNTIF(C$2:C82,"&lt;&gt;")</f>
        <v>81</v>
      </c>
      <c r="B82" s="2">
        <v>43257</v>
      </c>
      <c r="C82" s="40" t="s">
        <v>442</v>
      </c>
      <c r="D82" s="40" t="s">
        <v>325</v>
      </c>
      <c r="E82" s="40" t="s">
        <v>444</v>
      </c>
      <c r="F82" s="1">
        <v>2</v>
      </c>
      <c r="G82" s="1" t="s">
        <v>280</v>
      </c>
      <c r="H82" s="12" t="s">
        <v>280</v>
      </c>
    </row>
    <row r="83" spans="1:8">
      <c r="A83" s="3">
        <f>COUNTIF(C$2:C83,"&lt;&gt;")</f>
        <v>82</v>
      </c>
      <c r="B83" s="2">
        <v>43257</v>
      </c>
      <c r="C83" s="37" t="s">
        <v>98</v>
      </c>
      <c r="D83" s="37" t="s">
        <v>601</v>
      </c>
      <c r="E83" s="37" t="s">
        <v>15</v>
      </c>
      <c r="F83" s="1">
        <v>1</v>
      </c>
      <c r="G83" s="1" t="s">
        <v>428</v>
      </c>
      <c r="H83" s="12" t="s">
        <v>280</v>
      </c>
    </row>
    <row r="84" spans="1:8">
      <c r="A84" s="3">
        <f>COUNTIF(C$2:C84,"&lt;&gt;")</f>
        <v>83</v>
      </c>
      <c r="B84" s="2">
        <v>43257</v>
      </c>
      <c r="C84" s="37" t="s">
        <v>98</v>
      </c>
      <c r="D84" s="37" t="s">
        <v>102</v>
      </c>
      <c r="E84" s="37" t="s">
        <v>15</v>
      </c>
      <c r="F84" s="1">
        <v>1</v>
      </c>
      <c r="G84" s="1" t="s">
        <v>428</v>
      </c>
      <c r="H84" s="12" t="s">
        <v>280</v>
      </c>
    </row>
    <row r="85" spans="1:8">
      <c r="A85" s="3">
        <f>COUNTIF(C$2:C85,"&lt;&gt;")</f>
        <v>84</v>
      </c>
      <c r="B85" s="2">
        <v>43257</v>
      </c>
      <c r="C85" s="40" t="s">
        <v>190</v>
      </c>
      <c r="D85" s="32" t="s">
        <v>325</v>
      </c>
      <c r="E85" s="40" t="s">
        <v>110</v>
      </c>
      <c r="F85" s="1">
        <v>2</v>
      </c>
      <c r="G85" s="1" t="s">
        <v>428</v>
      </c>
      <c r="H85" s="12" t="s">
        <v>280</v>
      </c>
    </row>
    <row r="86" spans="1:8">
      <c r="A86" s="3">
        <f>COUNTIF(C$2:C86,"&lt;&gt;")</f>
        <v>85</v>
      </c>
      <c r="B86" s="2">
        <v>43259</v>
      </c>
      <c r="C86" s="40" t="s">
        <v>190</v>
      </c>
      <c r="D86" s="32" t="s">
        <v>325</v>
      </c>
      <c r="E86" s="40" t="s">
        <v>110</v>
      </c>
      <c r="F86" s="1">
        <v>1</v>
      </c>
      <c r="G86" s="1" t="s">
        <v>437</v>
      </c>
      <c r="H86" s="12" t="s">
        <v>280</v>
      </c>
    </row>
    <row r="87" spans="1:8">
      <c r="A87" s="3">
        <f>COUNTIF(C$2:C87,"&lt;&gt;")</f>
        <v>86</v>
      </c>
      <c r="B87" s="2">
        <v>43259</v>
      </c>
      <c r="C87" s="40" t="s">
        <v>97</v>
      </c>
      <c r="D87" s="40" t="s">
        <v>325</v>
      </c>
      <c r="E87" s="40" t="s">
        <v>89</v>
      </c>
      <c r="F87" s="1">
        <v>1</v>
      </c>
      <c r="G87" s="1" t="s">
        <v>280</v>
      </c>
      <c r="H87" s="12" t="s">
        <v>280</v>
      </c>
    </row>
    <row r="88" spans="1:8">
      <c r="A88" s="3">
        <f>COUNTIF(C$2:C88,"&lt;&gt;")</f>
        <v>87</v>
      </c>
      <c r="B88" s="2">
        <v>43264</v>
      </c>
      <c r="C88" s="40" t="s">
        <v>98</v>
      </c>
      <c r="D88" s="40" t="s">
        <v>602</v>
      </c>
      <c r="E88" s="40" t="s">
        <v>15</v>
      </c>
      <c r="F88" s="1">
        <v>1</v>
      </c>
      <c r="G88" s="1" t="s">
        <v>341</v>
      </c>
      <c r="H88" s="12" t="s">
        <v>280</v>
      </c>
    </row>
    <row r="89" spans="1:8">
      <c r="A89" s="3">
        <f>COUNTIF(C$2:C89,"&lt;&gt;")</f>
        <v>88</v>
      </c>
      <c r="B89" s="2">
        <v>43264</v>
      </c>
      <c r="C89" s="37" t="s">
        <v>116</v>
      </c>
      <c r="D89" s="37" t="s">
        <v>117</v>
      </c>
      <c r="E89" s="37" t="s">
        <v>15</v>
      </c>
      <c r="F89" s="1">
        <v>10</v>
      </c>
      <c r="G89" s="1" t="s">
        <v>604</v>
      </c>
      <c r="H89" s="12" t="s">
        <v>280</v>
      </c>
    </row>
    <row r="90" spans="1:8">
      <c r="A90" s="3">
        <f>COUNTIF(C$2:C90,"&lt;&gt;")</f>
        <v>89</v>
      </c>
      <c r="B90" s="2">
        <v>43264</v>
      </c>
      <c r="C90" s="40" t="s">
        <v>73</v>
      </c>
      <c r="D90" s="40" t="s">
        <v>75</v>
      </c>
      <c r="E90" s="40" t="s">
        <v>110</v>
      </c>
      <c r="F90" s="1">
        <v>2</v>
      </c>
      <c r="G90" s="1" t="s">
        <v>605</v>
      </c>
      <c r="H90" s="12" t="s">
        <v>280</v>
      </c>
    </row>
    <row r="91" spans="1:8">
      <c r="A91" s="3">
        <f>COUNTIF(C$2:C91,"&lt;&gt;")</f>
        <v>90</v>
      </c>
      <c r="B91" s="2">
        <v>43264</v>
      </c>
      <c r="C91" s="37" t="s">
        <v>30</v>
      </c>
      <c r="D91" s="37" t="s">
        <v>279</v>
      </c>
      <c r="E91" s="37" t="s">
        <v>9</v>
      </c>
      <c r="F91" s="1">
        <v>1</v>
      </c>
      <c r="G91" s="1" t="s">
        <v>341</v>
      </c>
      <c r="H91" s="12" t="s">
        <v>280</v>
      </c>
    </row>
    <row r="92" spans="1:8">
      <c r="A92" s="3">
        <f>COUNTIF(C$2:C92,"&lt;&gt;")</f>
        <v>91</v>
      </c>
      <c r="B92" s="2">
        <v>43264</v>
      </c>
      <c r="C92" s="40" t="s">
        <v>167</v>
      </c>
      <c r="D92" s="40" t="s">
        <v>32</v>
      </c>
      <c r="E92" s="40" t="s">
        <v>13</v>
      </c>
      <c r="F92" s="1">
        <v>1</v>
      </c>
      <c r="G92" s="1" t="s">
        <v>428</v>
      </c>
      <c r="H92" s="12" t="s">
        <v>280</v>
      </c>
    </row>
    <row r="93" spans="1:8">
      <c r="A93" s="3">
        <f>COUNTIF(C$2:C93,"&lt;&gt;")</f>
        <v>92</v>
      </c>
      <c r="B93" s="2">
        <v>43264</v>
      </c>
      <c r="C93" s="40" t="s">
        <v>167</v>
      </c>
      <c r="D93" s="40" t="s">
        <v>32</v>
      </c>
      <c r="E93" s="40" t="s">
        <v>13</v>
      </c>
      <c r="F93" s="1">
        <v>1</v>
      </c>
      <c r="G93" s="1" t="s">
        <v>398</v>
      </c>
      <c r="H93" s="12" t="s">
        <v>280</v>
      </c>
    </row>
    <row r="94" spans="1:8">
      <c r="A94" s="3">
        <f>COUNTIF(C$2:C94,"&lt;&gt;")</f>
        <v>93</v>
      </c>
      <c r="B94" s="2">
        <v>43265</v>
      </c>
      <c r="C94" s="40" t="s">
        <v>320</v>
      </c>
      <c r="D94" s="40" t="s">
        <v>592</v>
      </c>
      <c r="E94" s="40" t="s">
        <v>9</v>
      </c>
      <c r="F94" s="1">
        <v>5</v>
      </c>
      <c r="G94" s="1" t="s">
        <v>280</v>
      </c>
      <c r="H94" s="12" t="s">
        <v>280</v>
      </c>
    </row>
    <row r="95" spans="1:8">
      <c r="A95" s="3">
        <f>COUNTIF(C$2:C95,"&lt;&gt;")</f>
        <v>94</v>
      </c>
      <c r="B95" s="2">
        <v>43265</v>
      </c>
      <c r="C95" s="40" t="s">
        <v>320</v>
      </c>
      <c r="D95" s="40" t="s">
        <v>241</v>
      </c>
      <c r="E95" s="40" t="s">
        <v>9</v>
      </c>
      <c r="F95" s="1">
        <v>25</v>
      </c>
      <c r="G95" s="1" t="s">
        <v>595</v>
      </c>
      <c r="H95" s="12" t="s">
        <v>280</v>
      </c>
    </row>
    <row r="96" spans="1:8">
      <c r="A96" s="3">
        <f>COUNTIF(C$2:C96,"&lt;&gt;")</f>
        <v>95</v>
      </c>
      <c r="B96" s="2">
        <v>43265</v>
      </c>
      <c r="C96" s="40" t="s">
        <v>320</v>
      </c>
      <c r="D96" s="40" t="s">
        <v>594</v>
      </c>
      <c r="E96" s="40" t="s">
        <v>9</v>
      </c>
      <c r="F96" s="1">
        <v>2</v>
      </c>
      <c r="G96" s="1" t="s">
        <v>595</v>
      </c>
      <c r="H96" s="12" t="s">
        <v>280</v>
      </c>
    </row>
    <row r="97" spans="1:8">
      <c r="A97" s="3">
        <f>COUNTIF(C$2:C97,"&lt;&gt;")</f>
        <v>96</v>
      </c>
      <c r="B97" s="2">
        <v>43273</v>
      </c>
      <c r="C97" s="40" t="s">
        <v>167</v>
      </c>
      <c r="D97" s="40" t="s">
        <v>32</v>
      </c>
      <c r="E97" s="40" t="s">
        <v>13</v>
      </c>
      <c r="F97" s="1">
        <v>1</v>
      </c>
      <c r="G97" s="1" t="s">
        <v>398</v>
      </c>
      <c r="H97" s="12" t="s">
        <v>280</v>
      </c>
    </row>
    <row r="98" spans="1:8">
      <c r="A98" s="3">
        <f>COUNTIF(C$2:C98,"&lt;&gt;")</f>
        <v>97</v>
      </c>
      <c r="B98" s="2">
        <v>43273</v>
      </c>
      <c r="C98" s="40" t="s">
        <v>97</v>
      </c>
      <c r="D98" s="40" t="s">
        <v>325</v>
      </c>
      <c r="E98" s="40" t="s">
        <v>89</v>
      </c>
      <c r="F98" s="1">
        <v>2</v>
      </c>
      <c r="G98" s="12" t="s">
        <v>280</v>
      </c>
      <c r="H98" s="12" t="s">
        <v>280</v>
      </c>
    </row>
    <row r="99" spans="1:8">
      <c r="A99" s="3">
        <f>COUNTIF(C$2:C99,"&lt;&gt;")</f>
        <v>98</v>
      </c>
      <c r="B99" s="2">
        <v>43276</v>
      </c>
      <c r="C99" s="40" t="s">
        <v>121</v>
      </c>
      <c r="D99" s="40" t="s">
        <v>325</v>
      </c>
      <c r="E99" s="40" t="s">
        <v>15</v>
      </c>
      <c r="F99" s="1">
        <v>1</v>
      </c>
      <c r="G99" s="12" t="s">
        <v>280</v>
      </c>
      <c r="H99" s="12" t="s">
        <v>280</v>
      </c>
    </row>
    <row r="100" spans="1:8">
      <c r="A100" s="3">
        <f>COUNTIF(C$2:C100,"&lt;&gt;")</f>
        <v>99</v>
      </c>
      <c r="B100" s="2">
        <v>43276</v>
      </c>
      <c r="C100" s="40" t="s">
        <v>320</v>
      </c>
      <c r="D100" s="40" t="s">
        <v>241</v>
      </c>
      <c r="E100" s="40" t="s">
        <v>9</v>
      </c>
      <c r="F100" s="1">
        <v>1</v>
      </c>
      <c r="G100" s="1" t="s">
        <v>437</v>
      </c>
      <c r="H100" s="12" t="s">
        <v>280</v>
      </c>
    </row>
    <row r="101" spans="1:8">
      <c r="A101" s="3">
        <f>COUNTIF(C$2:C101,"&lt;&gt;")</f>
        <v>100</v>
      </c>
      <c r="B101" s="2">
        <v>43277</v>
      </c>
      <c r="C101" s="40" t="s">
        <v>73</v>
      </c>
      <c r="D101" s="40" t="s">
        <v>74</v>
      </c>
      <c r="E101" s="40" t="s">
        <v>110</v>
      </c>
      <c r="F101" s="1">
        <v>2</v>
      </c>
      <c r="G101" s="1" t="s">
        <v>384</v>
      </c>
      <c r="H101" s="12" t="s">
        <v>280</v>
      </c>
    </row>
    <row r="102" spans="1:8">
      <c r="A102" s="3">
        <f>COUNTIF(C$2:C102,"&lt;&gt;")</f>
        <v>101</v>
      </c>
      <c r="B102" s="2">
        <v>43283</v>
      </c>
      <c r="C102" s="40" t="s">
        <v>160</v>
      </c>
      <c r="D102" s="40" t="s">
        <v>325</v>
      </c>
      <c r="E102" s="40" t="s">
        <v>27</v>
      </c>
      <c r="F102" s="1">
        <v>1</v>
      </c>
      <c r="G102" s="1" t="s">
        <v>385</v>
      </c>
      <c r="H102" s="12" t="s">
        <v>280</v>
      </c>
    </row>
    <row r="103" spans="1:8">
      <c r="A103" s="3">
        <f>COUNTIF(C$2:C103,"&lt;&gt;")</f>
        <v>102</v>
      </c>
      <c r="B103" s="2">
        <v>43283</v>
      </c>
      <c r="C103" s="40" t="s">
        <v>190</v>
      </c>
      <c r="D103" s="32" t="s">
        <v>325</v>
      </c>
      <c r="E103" s="40" t="s">
        <v>110</v>
      </c>
      <c r="F103" s="1">
        <v>1</v>
      </c>
      <c r="G103" s="1" t="s">
        <v>385</v>
      </c>
      <c r="H103" s="12" t="s">
        <v>280</v>
      </c>
    </row>
    <row r="104" spans="1:8">
      <c r="A104" s="3">
        <f>COUNTIF(C$2:C104,"&lt;&gt;")</f>
        <v>103</v>
      </c>
      <c r="B104" s="2">
        <v>43283</v>
      </c>
      <c r="C104" s="40" t="s">
        <v>133</v>
      </c>
      <c r="D104" s="32" t="s">
        <v>325</v>
      </c>
      <c r="E104" s="40" t="s">
        <v>27</v>
      </c>
      <c r="F104" s="1">
        <v>1</v>
      </c>
      <c r="G104" s="1" t="s">
        <v>385</v>
      </c>
      <c r="H104" s="12" t="s">
        <v>280</v>
      </c>
    </row>
    <row r="105" spans="1:8">
      <c r="A105" s="3">
        <f>COUNTIF(C$2:C105,"&lt;&gt;")</f>
        <v>104</v>
      </c>
      <c r="B105" s="2">
        <v>43283</v>
      </c>
      <c r="C105" s="40" t="s">
        <v>208</v>
      </c>
      <c r="D105" s="32" t="s">
        <v>325</v>
      </c>
      <c r="E105" s="40" t="s">
        <v>15</v>
      </c>
      <c r="F105" s="1">
        <v>2</v>
      </c>
      <c r="G105" s="1" t="s">
        <v>385</v>
      </c>
      <c r="H105" s="12" t="s">
        <v>280</v>
      </c>
    </row>
    <row r="106" spans="1:8">
      <c r="A106" s="3">
        <f>COUNTIF(C$2:C106,"&lt;&gt;")</f>
        <v>105</v>
      </c>
      <c r="B106" s="2">
        <v>43283</v>
      </c>
      <c r="C106" s="40" t="s">
        <v>132</v>
      </c>
      <c r="D106" s="32" t="s">
        <v>325</v>
      </c>
      <c r="E106" s="40" t="s">
        <v>27</v>
      </c>
      <c r="F106" s="1">
        <v>1</v>
      </c>
      <c r="G106" s="1" t="s">
        <v>385</v>
      </c>
      <c r="H106" s="12" t="s">
        <v>280</v>
      </c>
    </row>
    <row r="107" spans="1:8">
      <c r="A107" s="3">
        <f>COUNTIF(C$2:C107,"&lt;&gt;")</f>
        <v>106</v>
      </c>
      <c r="B107" s="2">
        <v>43283</v>
      </c>
      <c r="C107" s="40" t="s">
        <v>167</v>
      </c>
      <c r="D107" s="40" t="s">
        <v>32</v>
      </c>
      <c r="E107" s="40" t="s">
        <v>13</v>
      </c>
      <c r="F107" s="1">
        <v>1</v>
      </c>
      <c r="G107" s="1" t="s">
        <v>385</v>
      </c>
      <c r="H107" s="12" t="s">
        <v>280</v>
      </c>
    </row>
    <row r="108" spans="1:8">
      <c r="A108" s="3">
        <f>COUNTIF(C$2:C108,"&lt;&gt;")</f>
        <v>107</v>
      </c>
      <c r="B108" s="2">
        <v>43283</v>
      </c>
      <c r="C108" s="40" t="s">
        <v>167</v>
      </c>
      <c r="D108" s="40" t="s">
        <v>55</v>
      </c>
      <c r="E108" s="40" t="s">
        <v>13</v>
      </c>
      <c r="F108" s="1">
        <v>2</v>
      </c>
      <c r="G108" s="1" t="s">
        <v>385</v>
      </c>
      <c r="H108" s="12" t="s">
        <v>280</v>
      </c>
    </row>
    <row r="109" spans="1:8">
      <c r="A109" s="3">
        <f>COUNTIF(C$2:C109,"&lt;&gt;")</f>
        <v>108</v>
      </c>
      <c r="B109" s="2">
        <v>43273</v>
      </c>
      <c r="C109" s="40" t="s">
        <v>157</v>
      </c>
      <c r="D109" s="40" t="s">
        <v>275</v>
      </c>
      <c r="E109" s="40" t="s">
        <v>104</v>
      </c>
      <c r="F109" s="1">
        <v>1</v>
      </c>
      <c r="G109" s="1" t="s">
        <v>437</v>
      </c>
      <c r="H109" s="12" t="s">
        <v>280</v>
      </c>
    </row>
    <row r="110" spans="1:8">
      <c r="A110" s="3">
        <f>COUNTIF(C$2:C110,"&lt;&gt;")</f>
        <v>109</v>
      </c>
      <c r="B110" s="2">
        <v>43284</v>
      </c>
      <c r="C110" s="40" t="s">
        <v>320</v>
      </c>
      <c r="D110" s="40" t="s">
        <v>241</v>
      </c>
      <c r="E110" s="40" t="s">
        <v>9</v>
      </c>
      <c r="F110" s="1">
        <v>2</v>
      </c>
      <c r="G110" s="1" t="s">
        <v>437</v>
      </c>
      <c r="H110" s="12" t="s">
        <v>280</v>
      </c>
    </row>
    <row r="111" spans="1:8">
      <c r="A111" s="3">
        <f>COUNTIF(C$2:C111,"&lt;&gt;")</f>
        <v>110</v>
      </c>
      <c r="B111" s="2">
        <v>43284</v>
      </c>
      <c r="C111" s="40" t="s">
        <v>190</v>
      </c>
      <c r="D111" s="32" t="s">
        <v>325</v>
      </c>
      <c r="E111" s="40" t="s">
        <v>110</v>
      </c>
      <c r="F111" s="1">
        <v>1</v>
      </c>
      <c r="G111" s="1" t="s">
        <v>437</v>
      </c>
      <c r="H111" s="12" t="s">
        <v>280</v>
      </c>
    </row>
    <row r="112" spans="1:8">
      <c r="A112" s="3">
        <f>COUNTIF(C$2:C112,"&lt;&gt;")</f>
        <v>111</v>
      </c>
      <c r="B112" s="2">
        <v>43285</v>
      </c>
      <c r="C112" s="40" t="s">
        <v>320</v>
      </c>
      <c r="D112" s="40" t="s">
        <v>241</v>
      </c>
      <c r="E112" s="40" t="s">
        <v>9</v>
      </c>
      <c r="F112" s="1">
        <v>1</v>
      </c>
      <c r="G112" s="1" t="s">
        <v>437</v>
      </c>
      <c r="H112" s="12" t="s">
        <v>280</v>
      </c>
    </row>
    <row r="113" spans="1:8">
      <c r="A113" s="3">
        <f>COUNTIF(C$2:C113,"&lt;&gt;")</f>
        <v>112</v>
      </c>
      <c r="B113" s="2">
        <v>43285</v>
      </c>
      <c r="C113" s="37" t="s">
        <v>179</v>
      </c>
      <c r="D113" s="37" t="s">
        <v>443</v>
      </c>
      <c r="E113" s="37" t="s">
        <v>14</v>
      </c>
      <c r="F113" s="1">
        <v>1</v>
      </c>
      <c r="G113" s="1" t="s">
        <v>437</v>
      </c>
      <c r="H113" s="12" t="s">
        <v>280</v>
      </c>
    </row>
    <row r="114" spans="1:8">
      <c r="A114" s="3">
        <f>COUNTIF(C$2:C114,"&lt;&gt;")</f>
        <v>113</v>
      </c>
      <c r="B114" s="2">
        <v>43285</v>
      </c>
      <c r="C114" s="37" t="s">
        <v>98</v>
      </c>
      <c r="D114" s="37" t="s">
        <v>102</v>
      </c>
      <c r="E114" s="37" t="s">
        <v>15</v>
      </c>
      <c r="F114" s="1">
        <v>1</v>
      </c>
      <c r="G114" s="1" t="s">
        <v>606</v>
      </c>
      <c r="H114" s="12" t="s">
        <v>280</v>
      </c>
    </row>
    <row r="115" spans="1:8">
      <c r="A115" s="3">
        <f>COUNTIF(C$2:C115,"&lt;&gt;")</f>
        <v>114</v>
      </c>
      <c r="B115" s="2">
        <v>43285</v>
      </c>
      <c r="C115" s="40" t="s">
        <v>116</v>
      </c>
      <c r="D115" s="40" t="s">
        <v>117</v>
      </c>
      <c r="E115" s="40" t="s">
        <v>15</v>
      </c>
      <c r="F115" s="1">
        <v>1</v>
      </c>
      <c r="G115" s="1" t="s">
        <v>607</v>
      </c>
      <c r="H115" s="12" t="s">
        <v>280</v>
      </c>
    </row>
    <row r="116" spans="1:8">
      <c r="A116" s="3">
        <f>COUNTIF(C$2:C116,"&lt;&gt;")</f>
        <v>115</v>
      </c>
      <c r="B116" s="2">
        <v>43286</v>
      </c>
      <c r="C116" s="40" t="s">
        <v>167</v>
      </c>
      <c r="D116" s="40" t="s">
        <v>32</v>
      </c>
      <c r="E116" s="40" t="s">
        <v>13</v>
      </c>
      <c r="F116" s="1">
        <v>1</v>
      </c>
      <c r="G116" s="1" t="s">
        <v>437</v>
      </c>
      <c r="H116" s="12" t="s">
        <v>280</v>
      </c>
    </row>
    <row r="117" spans="1:8">
      <c r="A117" s="3">
        <f>COUNTIF(C$2:C117,"&lt;&gt;")</f>
        <v>116</v>
      </c>
      <c r="B117" s="2">
        <v>43286</v>
      </c>
      <c r="C117" s="40" t="s">
        <v>73</v>
      </c>
      <c r="D117" s="40" t="s">
        <v>74</v>
      </c>
      <c r="E117" s="40" t="s">
        <v>110</v>
      </c>
      <c r="F117" s="1">
        <v>1</v>
      </c>
      <c r="G117" s="1" t="s">
        <v>608</v>
      </c>
      <c r="H117" s="12" t="s">
        <v>280</v>
      </c>
    </row>
    <row r="118" spans="1:8">
      <c r="A118" s="3">
        <f>COUNTIF(C$2:C118,"&lt;&gt;")</f>
        <v>117</v>
      </c>
      <c r="B118" s="2">
        <v>43286</v>
      </c>
      <c r="C118" s="40" t="s">
        <v>190</v>
      </c>
      <c r="D118" s="32" t="s">
        <v>325</v>
      </c>
      <c r="E118" s="40" t="s">
        <v>110</v>
      </c>
      <c r="F118" s="1">
        <v>1</v>
      </c>
      <c r="G118" s="1" t="s">
        <v>608</v>
      </c>
      <c r="H118" s="12" t="s">
        <v>280</v>
      </c>
    </row>
    <row r="119" spans="1:8">
      <c r="A119" s="3">
        <f>COUNTIF(C$2:C119,"&lt;&gt;")</f>
        <v>118</v>
      </c>
      <c r="B119" s="2">
        <v>43298</v>
      </c>
      <c r="C119" s="40" t="s">
        <v>306</v>
      </c>
      <c r="D119" s="40" t="s">
        <v>307</v>
      </c>
      <c r="E119" s="40" t="s">
        <v>12</v>
      </c>
      <c r="F119" s="1">
        <v>3</v>
      </c>
      <c r="G119" s="1" t="s">
        <v>609</v>
      </c>
      <c r="H119" s="12" t="s">
        <v>280</v>
      </c>
    </row>
    <row r="120" spans="1:8">
      <c r="A120" s="3">
        <f>COUNTIF(C$2:C120,"&lt;&gt;")</f>
        <v>119</v>
      </c>
      <c r="B120" s="2">
        <v>43298</v>
      </c>
      <c r="C120" s="40" t="s">
        <v>339</v>
      </c>
      <c r="D120" s="40" t="s">
        <v>340</v>
      </c>
      <c r="E120" s="40" t="s">
        <v>89</v>
      </c>
      <c r="F120" s="1">
        <v>2</v>
      </c>
      <c r="G120" s="1" t="s">
        <v>609</v>
      </c>
      <c r="H120" s="12" t="s">
        <v>280</v>
      </c>
    </row>
    <row r="121" spans="1:8">
      <c r="A121" s="3">
        <f>COUNTIF(C$2:C121,"&lt;&gt;")</f>
        <v>120</v>
      </c>
      <c r="B121" s="2">
        <v>43298</v>
      </c>
      <c r="C121" s="37" t="s">
        <v>131</v>
      </c>
      <c r="D121" s="37" t="s">
        <v>443</v>
      </c>
      <c r="E121" s="37" t="s">
        <v>13</v>
      </c>
      <c r="F121" s="1">
        <v>1</v>
      </c>
      <c r="G121" s="1" t="s">
        <v>609</v>
      </c>
      <c r="H121" s="12" t="s">
        <v>280</v>
      </c>
    </row>
    <row r="122" spans="1:8">
      <c r="A122" s="3">
        <f>COUNTIF(C$2:C122,"&lt;&gt;")</f>
        <v>121</v>
      </c>
      <c r="B122" s="2">
        <v>43298</v>
      </c>
      <c r="C122" s="37" t="s">
        <v>163</v>
      </c>
      <c r="D122" s="37" t="s">
        <v>443</v>
      </c>
      <c r="E122" s="37" t="s">
        <v>89</v>
      </c>
      <c r="F122" s="1">
        <v>1</v>
      </c>
      <c r="G122" s="1" t="s">
        <v>385</v>
      </c>
      <c r="H122" s="12" t="s">
        <v>280</v>
      </c>
    </row>
    <row r="123" spans="1:8">
      <c r="A123" s="3">
        <f>COUNTIF(C$2:C123,"&lt;&gt;")</f>
        <v>122</v>
      </c>
      <c r="B123" s="2">
        <v>43298</v>
      </c>
      <c r="C123" s="37" t="s">
        <v>302</v>
      </c>
      <c r="D123" s="37" t="s">
        <v>298</v>
      </c>
      <c r="E123" s="37" t="s">
        <v>12</v>
      </c>
      <c r="F123" s="1">
        <v>1</v>
      </c>
      <c r="G123" s="1" t="s">
        <v>385</v>
      </c>
      <c r="H123" s="12" t="s">
        <v>280</v>
      </c>
    </row>
    <row r="124" spans="1:8">
      <c r="A124" s="3">
        <f>COUNTIF(C$2:C124,"&lt;&gt;")</f>
        <v>123</v>
      </c>
      <c r="B124" s="2">
        <v>43299</v>
      </c>
      <c r="C124" s="37" t="s">
        <v>302</v>
      </c>
      <c r="D124" s="37" t="s">
        <v>298</v>
      </c>
      <c r="E124" s="37" t="s">
        <v>12</v>
      </c>
      <c r="F124" s="1">
        <v>1</v>
      </c>
      <c r="G124" s="1" t="s">
        <v>608</v>
      </c>
      <c r="H124" s="12" t="s">
        <v>280</v>
      </c>
    </row>
    <row r="125" spans="1:8">
      <c r="A125" s="3">
        <f>COUNTIF(C$2:C125,"&lt;&gt;")</f>
        <v>124</v>
      </c>
      <c r="B125" s="2">
        <v>43299</v>
      </c>
      <c r="C125" s="37" t="s">
        <v>304</v>
      </c>
      <c r="D125" s="37" t="s">
        <v>298</v>
      </c>
      <c r="E125" s="37" t="s">
        <v>12</v>
      </c>
      <c r="F125" s="1">
        <v>1</v>
      </c>
      <c r="G125" s="1" t="s">
        <v>610</v>
      </c>
      <c r="H125" s="12" t="s">
        <v>280</v>
      </c>
    </row>
    <row r="126" spans="1:8">
      <c r="A126" s="3">
        <f>COUNTIF(C$2:C126,"&lt;&gt;")</f>
        <v>125</v>
      </c>
      <c r="B126" s="2">
        <v>43299</v>
      </c>
      <c r="C126" s="40" t="s">
        <v>168</v>
      </c>
      <c r="D126" s="32" t="s">
        <v>449</v>
      </c>
      <c r="E126" s="40" t="s">
        <v>13</v>
      </c>
      <c r="F126" s="1">
        <v>1</v>
      </c>
      <c r="G126" s="1" t="s">
        <v>611</v>
      </c>
      <c r="H126" s="12" t="s">
        <v>280</v>
      </c>
    </row>
    <row r="127" spans="1:8">
      <c r="A127" s="3">
        <f>COUNTIF(C$2:C127,"&lt;&gt;")</f>
        <v>126</v>
      </c>
      <c r="B127" s="2">
        <v>43300</v>
      </c>
      <c r="C127" s="40" t="s">
        <v>190</v>
      </c>
      <c r="D127" s="32" t="s">
        <v>325</v>
      </c>
      <c r="E127" s="40" t="s">
        <v>110</v>
      </c>
      <c r="F127" s="1">
        <v>1</v>
      </c>
      <c r="G127" s="1" t="s">
        <v>612</v>
      </c>
      <c r="H127" s="12" t="s">
        <v>280</v>
      </c>
    </row>
    <row r="128" spans="1:8">
      <c r="A128" s="3">
        <f>COUNTIF(C$2:C128,"&lt;&gt;")</f>
        <v>127</v>
      </c>
      <c r="B128" s="2">
        <v>43304</v>
      </c>
      <c r="C128" s="40" t="s">
        <v>26</v>
      </c>
      <c r="D128" s="40" t="s">
        <v>28</v>
      </c>
      <c r="E128" s="40" t="s">
        <v>27</v>
      </c>
      <c r="F128" s="1">
        <v>1</v>
      </c>
      <c r="G128" s="1" t="s">
        <v>385</v>
      </c>
      <c r="H128" s="12" t="s">
        <v>280</v>
      </c>
    </row>
    <row r="129" spans="1:8">
      <c r="A129" s="3">
        <f>COUNTIF(C$2:C129,"&lt;&gt;")</f>
        <v>128</v>
      </c>
      <c r="B129" s="2">
        <v>43304</v>
      </c>
      <c r="C129" s="1" t="s">
        <v>208</v>
      </c>
      <c r="D129" s="32" t="s">
        <v>449</v>
      </c>
      <c r="E129" s="1" t="s">
        <v>15</v>
      </c>
      <c r="F129" s="1">
        <v>2</v>
      </c>
      <c r="G129" s="1" t="s">
        <v>385</v>
      </c>
      <c r="H129" s="12" t="s">
        <v>280</v>
      </c>
    </row>
    <row r="130" spans="1:8">
      <c r="A130" s="3">
        <f>COUNTIF(C$2:C130,"&lt;&gt;")</f>
        <v>129</v>
      </c>
      <c r="B130" s="2">
        <v>43304</v>
      </c>
      <c r="C130" s="37" t="s">
        <v>81</v>
      </c>
      <c r="D130" s="37" t="s">
        <v>66</v>
      </c>
      <c r="E130" s="37" t="s">
        <v>15</v>
      </c>
      <c r="F130" s="1">
        <v>1</v>
      </c>
      <c r="G130" s="1" t="s">
        <v>341</v>
      </c>
      <c r="H130" s="12" t="s">
        <v>280</v>
      </c>
    </row>
    <row r="131" spans="1:8">
      <c r="A131" s="3">
        <f>COUNTIF(C$2:C131,"&lt;&gt;")</f>
        <v>130</v>
      </c>
      <c r="B131" s="2">
        <v>43304</v>
      </c>
      <c r="C131" s="37" t="s">
        <v>82</v>
      </c>
      <c r="D131" s="37" t="s">
        <v>70</v>
      </c>
      <c r="E131" s="37" t="s">
        <v>14</v>
      </c>
      <c r="F131" s="1">
        <v>1</v>
      </c>
      <c r="G131" s="1" t="s">
        <v>341</v>
      </c>
      <c r="H131" s="12" t="s">
        <v>280</v>
      </c>
    </row>
    <row r="132" spans="1:8">
      <c r="A132" s="3">
        <f>COUNTIF(C$2:C132,"&lt;&gt;")</f>
        <v>131</v>
      </c>
      <c r="B132" s="2">
        <v>43304</v>
      </c>
      <c r="C132" s="37" t="s">
        <v>125</v>
      </c>
      <c r="D132" s="37" t="s">
        <v>325</v>
      </c>
      <c r="E132" s="37" t="s">
        <v>15</v>
      </c>
      <c r="F132" s="1">
        <v>1</v>
      </c>
      <c r="G132" s="1" t="s">
        <v>341</v>
      </c>
      <c r="H132" s="12" t="s">
        <v>280</v>
      </c>
    </row>
    <row r="133" spans="1:8">
      <c r="A133" s="3">
        <f>COUNTIF(C$2:C133,"&lt;&gt;")</f>
        <v>132</v>
      </c>
      <c r="B133" s="2">
        <v>43305</v>
      </c>
      <c r="C133" s="37" t="s">
        <v>157</v>
      </c>
      <c r="D133" s="37" t="s">
        <v>275</v>
      </c>
      <c r="E133" s="37" t="s">
        <v>104</v>
      </c>
      <c r="F133" s="1">
        <v>1</v>
      </c>
      <c r="G133" s="1" t="s">
        <v>398</v>
      </c>
      <c r="H133" s="12" t="s">
        <v>280</v>
      </c>
    </row>
    <row r="134" spans="1:8">
      <c r="A134" s="3">
        <f>COUNTIF(C$2:C134,"&lt;&gt;")</f>
        <v>133</v>
      </c>
      <c r="B134" s="2">
        <v>43307</v>
      </c>
      <c r="C134" s="40" t="s">
        <v>190</v>
      </c>
      <c r="D134" s="32" t="s">
        <v>325</v>
      </c>
      <c r="E134" s="40" t="s">
        <v>110</v>
      </c>
      <c r="F134" s="1">
        <v>1</v>
      </c>
      <c r="G134" s="1" t="s">
        <v>398</v>
      </c>
      <c r="H134" s="12" t="s">
        <v>280</v>
      </c>
    </row>
    <row r="135" spans="1:8">
      <c r="A135" s="3">
        <f>COUNTIF(C$2:C135,"&lt;&gt;")</f>
        <v>134</v>
      </c>
      <c r="B135" s="2">
        <v>43307</v>
      </c>
      <c r="C135" s="40" t="s">
        <v>73</v>
      </c>
      <c r="D135" s="40" t="s">
        <v>74</v>
      </c>
      <c r="E135" s="40" t="s">
        <v>110</v>
      </c>
      <c r="F135" s="1">
        <v>2</v>
      </c>
      <c r="G135" s="1" t="s">
        <v>341</v>
      </c>
      <c r="H135" s="12" t="s">
        <v>280</v>
      </c>
    </row>
    <row r="136" spans="1:8">
      <c r="A136" s="3">
        <f>COUNTIF(C$2:C136,"&lt;&gt;")</f>
        <v>135</v>
      </c>
      <c r="B136" s="2">
        <v>43308</v>
      </c>
      <c r="C136" s="37" t="s">
        <v>191</v>
      </c>
      <c r="D136" s="37" t="s">
        <v>325</v>
      </c>
      <c r="E136" s="37" t="s">
        <v>110</v>
      </c>
      <c r="F136" s="1">
        <v>2</v>
      </c>
      <c r="G136" s="1" t="s">
        <v>398</v>
      </c>
      <c r="H136" s="12" t="s">
        <v>280</v>
      </c>
    </row>
    <row r="137" spans="1:8">
      <c r="A137" s="3">
        <f>COUNTIF(C$2:C137,"&lt;&gt;")</f>
        <v>136</v>
      </c>
      <c r="B137" s="2">
        <v>43311</v>
      </c>
      <c r="C137" s="40" t="s">
        <v>343</v>
      </c>
      <c r="D137" s="40" t="s">
        <v>95</v>
      </c>
      <c r="E137" s="40" t="s">
        <v>89</v>
      </c>
      <c r="F137" s="1">
        <v>4</v>
      </c>
      <c r="G137" s="1" t="s">
        <v>397</v>
      </c>
      <c r="H137" s="12" t="s">
        <v>280</v>
      </c>
    </row>
    <row r="138" spans="1:8">
      <c r="A138" s="3">
        <f>COUNTIF(C$2:C138,"&lt;&gt;")</f>
        <v>137</v>
      </c>
      <c r="B138" s="2">
        <v>43311</v>
      </c>
      <c r="C138" s="37" t="s">
        <v>199</v>
      </c>
      <c r="D138" s="37" t="s">
        <v>325</v>
      </c>
      <c r="E138" s="37" t="s">
        <v>89</v>
      </c>
      <c r="F138" s="1">
        <v>1</v>
      </c>
      <c r="G138" s="1" t="s">
        <v>280</v>
      </c>
      <c r="H138" s="12" t="s">
        <v>280</v>
      </c>
    </row>
    <row r="139" spans="1:8">
      <c r="A139" s="3">
        <f>COUNTIF(C$2:C139,"&lt;&gt;")</f>
        <v>138</v>
      </c>
      <c r="B139" s="2">
        <v>43312</v>
      </c>
      <c r="C139" s="37" t="s">
        <v>320</v>
      </c>
      <c r="D139" s="37" t="s">
        <v>592</v>
      </c>
      <c r="E139" s="37" t="s">
        <v>9</v>
      </c>
      <c r="F139" s="1">
        <v>4</v>
      </c>
      <c r="G139" s="1" t="s">
        <v>613</v>
      </c>
      <c r="H139" s="12" t="s">
        <v>280</v>
      </c>
    </row>
    <row r="140" spans="1:8">
      <c r="A140" s="3">
        <f>COUNTIF(C$2:C140,"&lt;&gt;")</f>
        <v>139</v>
      </c>
      <c r="B140" s="2">
        <v>43313</v>
      </c>
      <c r="C140" s="40" t="s">
        <v>190</v>
      </c>
      <c r="D140" s="32" t="s">
        <v>325</v>
      </c>
      <c r="E140" s="40" t="s">
        <v>110</v>
      </c>
      <c r="F140" s="1">
        <v>2</v>
      </c>
      <c r="G140" s="1" t="s">
        <v>433</v>
      </c>
      <c r="H140" s="12" t="s">
        <v>280</v>
      </c>
    </row>
    <row r="141" spans="1:8">
      <c r="A141" s="3">
        <f>COUNTIF(C$2:C141,"&lt;&gt;")</f>
        <v>140</v>
      </c>
      <c r="B141" s="2">
        <v>43315</v>
      </c>
      <c r="C141" s="40" t="s">
        <v>306</v>
      </c>
      <c r="D141" s="40" t="s">
        <v>307</v>
      </c>
      <c r="E141" s="40" t="s">
        <v>12</v>
      </c>
      <c r="F141" s="1">
        <v>1</v>
      </c>
      <c r="G141" s="1" t="s">
        <v>342</v>
      </c>
      <c r="H141" s="12" t="s">
        <v>280</v>
      </c>
    </row>
    <row r="142" spans="1:8">
      <c r="A142" s="3">
        <f>COUNTIF(C$2:C142,"&lt;&gt;")</f>
        <v>141</v>
      </c>
      <c r="B142" s="2">
        <v>43315</v>
      </c>
      <c r="C142" s="1" t="s">
        <v>98</v>
      </c>
      <c r="D142" s="1" t="s">
        <v>651</v>
      </c>
      <c r="E142" s="1" t="s">
        <v>15</v>
      </c>
      <c r="F142" s="1">
        <v>1</v>
      </c>
      <c r="G142" s="1" t="s">
        <v>342</v>
      </c>
      <c r="H142" s="12" t="s">
        <v>280</v>
      </c>
    </row>
    <row r="143" spans="1:8">
      <c r="A143" s="3">
        <f>COUNTIF(C$2:C143,"&lt;&gt;")</f>
        <v>142</v>
      </c>
      <c r="B143" s="2">
        <v>43315</v>
      </c>
      <c r="C143" s="37" t="s">
        <v>127</v>
      </c>
      <c r="D143" s="37" t="s">
        <v>325</v>
      </c>
      <c r="E143" s="37" t="s">
        <v>89</v>
      </c>
      <c r="F143" s="1">
        <v>2</v>
      </c>
      <c r="G143" s="1" t="s">
        <v>342</v>
      </c>
      <c r="H143" s="12" t="s">
        <v>280</v>
      </c>
    </row>
    <row r="144" spans="1:8">
      <c r="A144" s="3">
        <f>COUNTIF(C$2:C144,"&lt;&gt;")</f>
        <v>143</v>
      </c>
      <c r="B144" s="2">
        <v>43315</v>
      </c>
      <c r="C144" s="40" t="s">
        <v>190</v>
      </c>
      <c r="D144" s="32" t="s">
        <v>325</v>
      </c>
      <c r="E144" s="40" t="s">
        <v>110</v>
      </c>
      <c r="F144" s="1">
        <v>4</v>
      </c>
      <c r="G144" s="1" t="s">
        <v>342</v>
      </c>
      <c r="H144" s="12" t="s">
        <v>280</v>
      </c>
    </row>
    <row r="145" spans="1:8">
      <c r="A145" s="3">
        <f>COUNTIF(C$2:C145,"&lt;&gt;")</f>
        <v>144</v>
      </c>
      <c r="B145" s="2">
        <v>43315</v>
      </c>
      <c r="C145" s="40" t="s">
        <v>190</v>
      </c>
      <c r="D145" s="32" t="s">
        <v>325</v>
      </c>
      <c r="E145" s="40" t="s">
        <v>110</v>
      </c>
      <c r="F145" s="1">
        <v>1</v>
      </c>
      <c r="G145" s="1" t="s">
        <v>437</v>
      </c>
      <c r="H145" s="12" t="s">
        <v>280</v>
      </c>
    </row>
    <row r="146" spans="1:8">
      <c r="A146" s="3">
        <f>COUNTIF(C$2:C146,"&lt;&gt;")</f>
        <v>145</v>
      </c>
      <c r="B146" s="2">
        <v>43315</v>
      </c>
      <c r="C146" s="40" t="s">
        <v>192</v>
      </c>
      <c r="D146" s="32" t="s">
        <v>449</v>
      </c>
      <c r="E146" s="40" t="s">
        <v>110</v>
      </c>
      <c r="F146" s="1">
        <v>1</v>
      </c>
      <c r="G146" s="1" t="s">
        <v>437</v>
      </c>
      <c r="H146" s="12" t="s">
        <v>280</v>
      </c>
    </row>
    <row r="147" spans="1:8">
      <c r="A147" s="3">
        <f>COUNTIF(C$2:C147,"&lt;&gt;")</f>
        <v>146</v>
      </c>
      <c r="B147" s="2">
        <v>43318</v>
      </c>
      <c r="C147" s="37" t="s">
        <v>82</v>
      </c>
      <c r="D147" s="37" t="s">
        <v>70</v>
      </c>
      <c r="E147" s="37" t="s">
        <v>14</v>
      </c>
      <c r="F147" s="1">
        <v>2</v>
      </c>
      <c r="G147" s="12" t="s">
        <v>280</v>
      </c>
      <c r="H147" s="12" t="s">
        <v>280</v>
      </c>
    </row>
    <row r="148" spans="1:8">
      <c r="A148" s="3">
        <f>COUNTIF(C$2:C148,"&lt;&gt;")</f>
        <v>147</v>
      </c>
      <c r="B148" s="2">
        <v>43318</v>
      </c>
      <c r="C148" s="40" t="s">
        <v>73</v>
      </c>
      <c r="D148" s="40" t="s">
        <v>75</v>
      </c>
      <c r="E148" s="40" t="s">
        <v>110</v>
      </c>
      <c r="F148" s="1">
        <v>1</v>
      </c>
      <c r="G148" s="1" t="s">
        <v>398</v>
      </c>
      <c r="H148" s="12" t="s">
        <v>280</v>
      </c>
    </row>
    <row r="149" spans="1:8">
      <c r="A149" s="3">
        <f>COUNTIF(C$2:C149,"&lt;&gt;")</f>
        <v>148</v>
      </c>
      <c r="B149" s="2">
        <v>43318</v>
      </c>
      <c r="C149" s="40" t="s">
        <v>190</v>
      </c>
      <c r="D149" s="32" t="s">
        <v>325</v>
      </c>
      <c r="E149" s="40" t="s">
        <v>110</v>
      </c>
      <c r="F149" s="1">
        <v>1</v>
      </c>
      <c r="G149" s="1" t="s">
        <v>385</v>
      </c>
      <c r="H149" s="12" t="s">
        <v>280</v>
      </c>
    </row>
    <row r="150" spans="1:8">
      <c r="A150" s="3">
        <f>COUNTIF(C$2:C150,"&lt;&gt;")</f>
        <v>149</v>
      </c>
      <c r="B150" s="2">
        <v>43318</v>
      </c>
      <c r="C150" s="37" t="s">
        <v>133</v>
      </c>
      <c r="D150" s="37" t="s">
        <v>325</v>
      </c>
      <c r="E150" s="37" t="s">
        <v>27</v>
      </c>
      <c r="F150" s="1">
        <v>1</v>
      </c>
      <c r="G150" s="1" t="s">
        <v>385</v>
      </c>
      <c r="H150" s="12" t="s">
        <v>280</v>
      </c>
    </row>
    <row r="151" spans="1:8">
      <c r="A151" s="3">
        <f>COUNTIF(C$2:C151,"&lt;&gt;")</f>
        <v>150</v>
      </c>
      <c r="B151" s="2">
        <v>43319</v>
      </c>
      <c r="C151" s="40" t="s">
        <v>320</v>
      </c>
      <c r="D151" s="40" t="s">
        <v>241</v>
      </c>
      <c r="E151" s="40" t="s">
        <v>9</v>
      </c>
      <c r="F151" s="1">
        <v>2</v>
      </c>
      <c r="G151" s="1" t="s">
        <v>437</v>
      </c>
      <c r="H151" s="12" t="s">
        <v>280</v>
      </c>
    </row>
    <row r="152" spans="1:8">
      <c r="A152" s="3">
        <f>COUNTIF(C$2:C152,"&lt;&gt;")</f>
        <v>151</v>
      </c>
      <c r="B152" s="2">
        <v>43319</v>
      </c>
      <c r="C152" s="37" t="s">
        <v>183</v>
      </c>
      <c r="D152" s="37" t="s">
        <v>325</v>
      </c>
      <c r="E152" s="37" t="s">
        <v>14</v>
      </c>
      <c r="F152" s="1">
        <v>10</v>
      </c>
      <c r="G152" s="1" t="s">
        <v>342</v>
      </c>
      <c r="H152" s="12" t="s">
        <v>280</v>
      </c>
    </row>
    <row r="153" spans="1:8">
      <c r="A153" s="3">
        <f>COUNTIF(C$2:C153,"&lt;&gt;")</f>
        <v>152</v>
      </c>
      <c r="B153" s="2">
        <v>43320</v>
      </c>
      <c r="C153" s="37" t="s">
        <v>127</v>
      </c>
      <c r="D153" s="37" t="s">
        <v>325</v>
      </c>
      <c r="E153" s="37" t="s">
        <v>89</v>
      </c>
      <c r="F153" s="1">
        <v>1</v>
      </c>
      <c r="G153" s="1" t="s">
        <v>431</v>
      </c>
      <c r="H153" s="12" t="s">
        <v>280</v>
      </c>
    </row>
    <row r="154" spans="1:8">
      <c r="A154" s="3">
        <f>COUNTIF(C$2:C154,"&lt;&gt;")</f>
        <v>153</v>
      </c>
      <c r="B154" s="2">
        <v>43320</v>
      </c>
      <c r="C154" s="40" t="s">
        <v>73</v>
      </c>
      <c r="D154" s="40" t="s">
        <v>74</v>
      </c>
      <c r="E154" s="40" t="s">
        <v>110</v>
      </c>
      <c r="F154" s="1">
        <v>1</v>
      </c>
      <c r="G154" s="12" t="s">
        <v>280</v>
      </c>
      <c r="H154" s="12" t="s">
        <v>280</v>
      </c>
    </row>
    <row r="155" spans="1:8">
      <c r="A155" s="3">
        <f>COUNTIF(C$2:C155,"&lt;&gt;")</f>
        <v>154</v>
      </c>
      <c r="B155" s="2">
        <v>43320</v>
      </c>
      <c r="C155" s="1" t="s">
        <v>362</v>
      </c>
      <c r="D155" s="32" t="s">
        <v>449</v>
      </c>
      <c r="E155" s="1" t="s">
        <v>360</v>
      </c>
      <c r="F155" s="1">
        <v>1</v>
      </c>
      <c r="G155" s="12" t="s">
        <v>280</v>
      </c>
      <c r="H155" s="12" t="s">
        <v>280</v>
      </c>
    </row>
    <row r="156" spans="1:8">
      <c r="A156" s="3">
        <f>COUNTIF(C$2:C156,"&lt;&gt;")</f>
        <v>155</v>
      </c>
      <c r="B156" s="2">
        <v>43320</v>
      </c>
      <c r="C156" s="1" t="s">
        <v>617</v>
      </c>
      <c r="D156" s="1"/>
      <c r="E156" s="1" t="s">
        <v>375</v>
      </c>
      <c r="F156" s="1">
        <v>12</v>
      </c>
      <c r="G156" s="12" t="s">
        <v>280</v>
      </c>
      <c r="H156" s="12" t="s">
        <v>280</v>
      </c>
    </row>
    <row r="157" spans="1:8">
      <c r="A157" s="3">
        <f>COUNTIF(C$2:C157,"&lt;&gt;")</f>
        <v>156</v>
      </c>
      <c r="B157" s="2">
        <v>43320</v>
      </c>
      <c r="C157" s="1" t="s">
        <v>619</v>
      </c>
      <c r="D157" s="1"/>
      <c r="E157" s="1" t="s">
        <v>415</v>
      </c>
      <c r="F157" s="1">
        <v>20</v>
      </c>
      <c r="G157" s="12" t="s">
        <v>280</v>
      </c>
      <c r="H157" s="12" t="s">
        <v>280</v>
      </c>
    </row>
    <row r="158" spans="1:8">
      <c r="A158" s="3">
        <f>COUNTIF(C$2:C158,"&lt;&gt;")</f>
        <v>157</v>
      </c>
      <c r="B158" s="2">
        <v>43321</v>
      </c>
      <c r="C158" s="40" t="s">
        <v>167</v>
      </c>
      <c r="D158" s="40" t="s">
        <v>32</v>
      </c>
      <c r="E158" s="40" t="s">
        <v>13</v>
      </c>
      <c r="F158" s="1">
        <v>2</v>
      </c>
      <c r="G158" s="1" t="s">
        <v>385</v>
      </c>
      <c r="H158" s="12" t="s">
        <v>280</v>
      </c>
    </row>
    <row r="159" spans="1:8">
      <c r="A159" s="3">
        <f>COUNTIF(C$2:C159,"&lt;&gt;")</f>
        <v>158</v>
      </c>
      <c r="B159" s="2">
        <v>43321</v>
      </c>
      <c r="C159" s="40" t="s">
        <v>132</v>
      </c>
      <c r="D159" s="32" t="s">
        <v>449</v>
      </c>
      <c r="E159" s="40" t="s">
        <v>27</v>
      </c>
      <c r="F159" s="1">
        <v>1</v>
      </c>
      <c r="G159" s="1" t="s">
        <v>385</v>
      </c>
      <c r="H159" s="12" t="s">
        <v>280</v>
      </c>
    </row>
    <row r="160" spans="1:8">
      <c r="A160" s="3">
        <f>COUNTIF(C$2:C160,"&lt;&gt;")</f>
        <v>159</v>
      </c>
      <c r="B160" s="2">
        <v>43321</v>
      </c>
      <c r="C160" s="1" t="s">
        <v>208</v>
      </c>
      <c r="D160" s="32" t="s">
        <v>449</v>
      </c>
      <c r="E160" s="1" t="s">
        <v>15</v>
      </c>
      <c r="F160" s="1">
        <v>2</v>
      </c>
      <c r="G160" s="1" t="s">
        <v>385</v>
      </c>
      <c r="H160" s="12" t="s">
        <v>280</v>
      </c>
    </row>
    <row r="161" spans="1:8">
      <c r="A161" s="3">
        <f>COUNTIF(C$2:C161,"&lt;&gt;")</f>
        <v>160</v>
      </c>
      <c r="B161" s="2">
        <v>43332</v>
      </c>
      <c r="C161" s="40" t="s">
        <v>190</v>
      </c>
      <c r="D161" s="32" t="s">
        <v>325</v>
      </c>
      <c r="E161" s="40" t="s">
        <v>110</v>
      </c>
      <c r="F161" s="1">
        <v>1</v>
      </c>
      <c r="G161" s="12" t="s">
        <v>280</v>
      </c>
      <c r="H161" s="12" t="s">
        <v>280</v>
      </c>
    </row>
    <row r="162" spans="1:8">
      <c r="A162" s="3">
        <f>COUNTIF(C$2:C162,"&lt;&gt;")</f>
        <v>161</v>
      </c>
      <c r="B162" s="2">
        <v>43332</v>
      </c>
      <c r="C162" s="37" t="s">
        <v>376</v>
      </c>
      <c r="D162" s="37" t="s">
        <v>628</v>
      </c>
      <c r="E162" s="37" t="s">
        <v>13</v>
      </c>
      <c r="F162" s="1">
        <v>2</v>
      </c>
      <c r="G162" s="1" t="s">
        <v>385</v>
      </c>
      <c r="H162" s="12" t="s">
        <v>280</v>
      </c>
    </row>
    <row r="163" spans="1:8">
      <c r="A163" s="3">
        <f>COUNTIF(C$2:C163,"&lt;&gt;")</f>
        <v>162</v>
      </c>
      <c r="B163" s="2">
        <v>43332</v>
      </c>
      <c r="C163" s="1" t="s">
        <v>629</v>
      </c>
      <c r="D163" s="1"/>
      <c r="E163" s="1" t="s">
        <v>630</v>
      </c>
      <c r="F163" s="1">
        <v>1</v>
      </c>
      <c r="G163" s="1" t="s">
        <v>385</v>
      </c>
      <c r="H163" s="12" t="s">
        <v>280</v>
      </c>
    </row>
    <row r="164" spans="1:8">
      <c r="A164" s="3">
        <f>COUNTIF(C$2:C164,"&lt;&gt;")</f>
        <v>163</v>
      </c>
      <c r="B164" s="2">
        <v>43335</v>
      </c>
      <c r="C164" s="40" t="s">
        <v>190</v>
      </c>
      <c r="D164" s="32" t="s">
        <v>325</v>
      </c>
      <c r="E164" s="40" t="s">
        <v>110</v>
      </c>
      <c r="F164" s="1">
        <v>1</v>
      </c>
      <c r="G164" s="1" t="s">
        <v>631</v>
      </c>
      <c r="H164" s="12" t="s">
        <v>280</v>
      </c>
    </row>
    <row r="165" spans="1:8">
      <c r="A165" s="3">
        <f>COUNTIF(C$2:C165,"&lt;&gt;")</f>
        <v>164</v>
      </c>
      <c r="B165" s="2">
        <v>43335</v>
      </c>
      <c r="C165" s="40" t="s">
        <v>73</v>
      </c>
      <c r="D165" s="40" t="s">
        <v>75</v>
      </c>
      <c r="E165" s="40" t="s">
        <v>110</v>
      </c>
      <c r="F165" s="1">
        <v>2</v>
      </c>
      <c r="G165" s="1" t="s">
        <v>632</v>
      </c>
      <c r="H165" s="12" t="s">
        <v>280</v>
      </c>
    </row>
    <row r="166" spans="1:8">
      <c r="A166" s="3">
        <f>COUNTIF(C$2:C166,"&lt;&gt;")</f>
        <v>165</v>
      </c>
      <c r="B166" s="2">
        <v>43335</v>
      </c>
      <c r="C166" s="40" t="s">
        <v>73</v>
      </c>
      <c r="D166" s="40" t="s">
        <v>74</v>
      </c>
      <c r="E166" s="40" t="s">
        <v>110</v>
      </c>
      <c r="F166" s="1">
        <v>1</v>
      </c>
      <c r="G166" s="1" t="s">
        <v>632</v>
      </c>
      <c r="H166" s="12" t="s">
        <v>280</v>
      </c>
    </row>
    <row r="167" spans="1:8">
      <c r="A167" s="3">
        <f>COUNTIF(C$2:C167,"&lt;&gt;")</f>
        <v>166</v>
      </c>
      <c r="B167" s="2">
        <v>43339</v>
      </c>
      <c r="C167" s="37" t="s">
        <v>376</v>
      </c>
      <c r="D167" s="37" t="s">
        <v>628</v>
      </c>
      <c r="E167" s="37" t="s">
        <v>13</v>
      </c>
      <c r="F167" s="1">
        <v>1</v>
      </c>
      <c r="G167" s="1" t="s">
        <v>385</v>
      </c>
      <c r="H167" s="12" t="s">
        <v>280</v>
      </c>
    </row>
    <row r="168" spans="1:8">
      <c r="A168" s="3">
        <f>COUNTIF(C$2:C168,"&lt;&gt;")</f>
        <v>167</v>
      </c>
      <c r="B168" s="2">
        <v>43339</v>
      </c>
      <c r="C168" s="40" t="s">
        <v>132</v>
      </c>
      <c r="D168" s="32" t="s">
        <v>449</v>
      </c>
      <c r="E168" s="40" t="s">
        <v>27</v>
      </c>
      <c r="F168" s="1">
        <v>1</v>
      </c>
      <c r="G168" s="1" t="s">
        <v>385</v>
      </c>
      <c r="H168" s="12" t="s">
        <v>280</v>
      </c>
    </row>
    <row r="169" spans="1:8">
      <c r="A169" s="3">
        <f>COUNTIF(C$2:C169,"&lt;&gt;")</f>
        <v>168</v>
      </c>
      <c r="B169" s="2">
        <v>43339</v>
      </c>
      <c r="C169" s="37" t="s">
        <v>193</v>
      </c>
      <c r="D169" s="37" t="s">
        <v>443</v>
      </c>
      <c r="E169" s="37" t="s">
        <v>13</v>
      </c>
      <c r="F169" s="1">
        <v>1</v>
      </c>
      <c r="G169" s="1" t="s">
        <v>437</v>
      </c>
      <c r="H169" s="12" t="s">
        <v>280</v>
      </c>
    </row>
    <row r="170" spans="1:8">
      <c r="A170" s="3">
        <f>COUNTIF(C$2:C170,"&lt;&gt;")</f>
        <v>169</v>
      </c>
      <c r="B170" s="2">
        <v>43339</v>
      </c>
      <c r="C170" s="40" t="s">
        <v>190</v>
      </c>
      <c r="D170" s="32" t="s">
        <v>325</v>
      </c>
      <c r="E170" s="40" t="s">
        <v>110</v>
      </c>
      <c r="F170" s="1">
        <v>1</v>
      </c>
      <c r="G170" s="1" t="s">
        <v>437</v>
      </c>
      <c r="H170" s="12" t="s">
        <v>280</v>
      </c>
    </row>
    <row r="171" spans="1:8">
      <c r="A171" s="3">
        <f>COUNTIF(C$2:C171,"&lt;&gt;")</f>
        <v>170</v>
      </c>
      <c r="B171" s="2">
        <v>43345</v>
      </c>
      <c r="C171" s="37" t="s">
        <v>302</v>
      </c>
      <c r="D171" s="37" t="s">
        <v>273</v>
      </c>
      <c r="E171" s="37" t="s">
        <v>12</v>
      </c>
      <c r="F171" s="1">
        <v>1</v>
      </c>
      <c r="G171" s="1" t="s">
        <v>633</v>
      </c>
      <c r="H171" s="12" t="s">
        <v>280</v>
      </c>
    </row>
    <row r="172" spans="1:8">
      <c r="A172" s="3">
        <f>COUNTIF(C$2:C172,"&lt;&gt;")</f>
        <v>171</v>
      </c>
      <c r="B172" s="2">
        <v>43346</v>
      </c>
      <c r="C172" s="37" t="s">
        <v>133</v>
      </c>
      <c r="D172" s="37" t="s">
        <v>325</v>
      </c>
      <c r="E172" s="37" t="s">
        <v>27</v>
      </c>
      <c r="F172" s="1">
        <v>1</v>
      </c>
      <c r="G172" s="1" t="s">
        <v>385</v>
      </c>
      <c r="H172" s="12" t="s">
        <v>280</v>
      </c>
    </row>
    <row r="173" spans="1:8">
      <c r="A173" s="3">
        <f>COUNTIF(C$2:C173,"&lt;&gt;")</f>
        <v>172</v>
      </c>
      <c r="B173" s="2">
        <v>43346</v>
      </c>
      <c r="C173" s="40" t="s">
        <v>190</v>
      </c>
      <c r="D173" s="32" t="s">
        <v>325</v>
      </c>
      <c r="E173" s="40" t="s">
        <v>110</v>
      </c>
      <c r="F173" s="1">
        <v>1</v>
      </c>
      <c r="G173" s="1" t="s">
        <v>385</v>
      </c>
      <c r="H173" s="12" t="s">
        <v>280</v>
      </c>
    </row>
    <row r="174" spans="1:8">
      <c r="A174" s="3">
        <f>COUNTIF(C$2:C174,"&lt;&gt;")</f>
        <v>173</v>
      </c>
      <c r="B174" s="2">
        <v>43349</v>
      </c>
      <c r="C174" s="40" t="s">
        <v>320</v>
      </c>
      <c r="D174" s="40" t="s">
        <v>241</v>
      </c>
      <c r="E174" s="40" t="s">
        <v>9</v>
      </c>
      <c r="F174" s="1">
        <v>2</v>
      </c>
      <c r="G174" s="1" t="s">
        <v>437</v>
      </c>
      <c r="H174" s="12" t="s">
        <v>280</v>
      </c>
    </row>
    <row r="175" spans="1:8">
      <c r="A175" s="3">
        <f>COUNTIF(C$2:C175,"&lt;&gt;")</f>
        <v>174</v>
      </c>
      <c r="B175" s="2">
        <v>43349</v>
      </c>
      <c r="C175" s="40" t="s">
        <v>343</v>
      </c>
      <c r="D175" s="40" t="s">
        <v>96</v>
      </c>
      <c r="E175" s="40" t="s">
        <v>89</v>
      </c>
      <c r="F175" s="1">
        <v>8</v>
      </c>
      <c r="G175" s="1" t="s">
        <v>634</v>
      </c>
      <c r="H175" s="12" t="s">
        <v>280</v>
      </c>
    </row>
    <row r="176" spans="1:8">
      <c r="A176" s="3">
        <f>COUNTIF(C$2:C176,"&lt;&gt;")</f>
        <v>175</v>
      </c>
      <c r="B176" s="2">
        <v>43353</v>
      </c>
      <c r="C176" s="40" t="s">
        <v>190</v>
      </c>
      <c r="D176" s="32" t="s">
        <v>325</v>
      </c>
      <c r="E176" s="40" t="s">
        <v>110</v>
      </c>
      <c r="F176" s="1">
        <v>1</v>
      </c>
      <c r="G176" s="12" t="s">
        <v>280</v>
      </c>
      <c r="H176" s="12" t="s">
        <v>280</v>
      </c>
    </row>
    <row r="177" spans="1:8">
      <c r="A177" s="3">
        <f>COUNTIF(C$2:C177,"&lt;&gt;")</f>
        <v>176</v>
      </c>
      <c r="B177" s="2">
        <v>43356</v>
      </c>
      <c r="C177" s="40" t="s">
        <v>190</v>
      </c>
      <c r="D177" s="32" t="s">
        <v>325</v>
      </c>
      <c r="E177" s="40" t="s">
        <v>110</v>
      </c>
      <c r="F177" s="1">
        <v>2</v>
      </c>
      <c r="G177" s="1" t="s">
        <v>631</v>
      </c>
      <c r="H177" s="12" t="s">
        <v>280</v>
      </c>
    </row>
    <row r="178" spans="1:8">
      <c r="A178" s="3">
        <f>COUNTIF(C$2:C178,"&lt;&gt;")</f>
        <v>177</v>
      </c>
      <c r="B178" s="2">
        <v>43356</v>
      </c>
      <c r="C178" s="1" t="s">
        <v>208</v>
      </c>
      <c r="D178" s="32" t="s">
        <v>449</v>
      </c>
      <c r="E178" s="1" t="s">
        <v>15</v>
      </c>
      <c r="F178" s="1">
        <v>2</v>
      </c>
      <c r="G178" s="1" t="s">
        <v>385</v>
      </c>
      <c r="H178" s="12" t="s">
        <v>280</v>
      </c>
    </row>
    <row r="179" spans="1:8">
      <c r="A179" s="3">
        <f>COUNTIF(C$2:C179,"&lt;&gt;")</f>
        <v>178</v>
      </c>
      <c r="B179" s="2">
        <v>43357</v>
      </c>
      <c r="C179" s="40" t="s">
        <v>343</v>
      </c>
      <c r="D179" s="40" t="s">
        <v>95</v>
      </c>
      <c r="E179" s="40" t="s">
        <v>89</v>
      </c>
      <c r="F179" s="1">
        <v>1</v>
      </c>
      <c r="G179" s="1" t="s">
        <v>631</v>
      </c>
      <c r="H179" s="12" t="s">
        <v>280</v>
      </c>
    </row>
    <row r="180" spans="1:8">
      <c r="A180" s="3">
        <f>COUNTIF(C$2:C180,"&lt;&gt;")</f>
        <v>179</v>
      </c>
      <c r="B180" s="2">
        <v>43357</v>
      </c>
      <c r="C180" s="37" t="s">
        <v>389</v>
      </c>
      <c r="D180" s="37" t="s">
        <v>325</v>
      </c>
      <c r="E180" s="37" t="s">
        <v>89</v>
      </c>
      <c r="F180" s="1">
        <v>5</v>
      </c>
      <c r="G180" s="1" t="s">
        <v>341</v>
      </c>
      <c r="H180" s="12" t="s">
        <v>280</v>
      </c>
    </row>
    <row r="181" spans="1:8">
      <c r="A181" s="3">
        <f>COUNTIF(C$2:C181,"&lt;&gt;")</f>
        <v>180</v>
      </c>
      <c r="B181" s="2">
        <v>43360</v>
      </c>
      <c r="C181" s="37" t="s">
        <v>167</v>
      </c>
      <c r="D181" s="37" t="s">
        <v>55</v>
      </c>
      <c r="E181" s="37" t="s">
        <v>13</v>
      </c>
      <c r="F181" s="1">
        <v>2</v>
      </c>
      <c r="G181" s="1" t="s">
        <v>385</v>
      </c>
      <c r="H181" s="12" t="s">
        <v>280</v>
      </c>
    </row>
    <row r="182" spans="1:8">
      <c r="A182" s="3">
        <f>COUNTIF(C$2:C182,"&lt;&gt;")</f>
        <v>181</v>
      </c>
      <c r="B182" s="2">
        <v>43362</v>
      </c>
      <c r="C182" s="37" t="s">
        <v>125</v>
      </c>
      <c r="D182" s="37" t="s">
        <v>325</v>
      </c>
      <c r="E182" s="37" t="s">
        <v>15</v>
      </c>
      <c r="F182" s="1">
        <v>1</v>
      </c>
      <c r="G182" s="12" t="s">
        <v>280</v>
      </c>
      <c r="H182" s="12" t="s">
        <v>280</v>
      </c>
    </row>
    <row r="183" spans="1:8">
      <c r="A183" s="3">
        <f>COUNTIF(C$2:C183,"&lt;&gt;")</f>
        <v>182</v>
      </c>
      <c r="B183" s="2">
        <v>43363</v>
      </c>
      <c r="C183" s="1" t="s">
        <v>652</v>
      </c>
      <c r="D183" s="1" t="s">
        <v>653</v>
      </c>
      <c r="E183" s="1" t="s">
        <v>12</v>
      </c>
      <c r="F183" s="1">
        <v>1</v>
      </c>
      <c r="G183" s="12" t="s">
        <v>280</v>
      </c>
      <c r="H183" s="12" t="s">
        <v>280</v>
      </c>
    </row>
    <row r="184" spans="1:8">
      <c r="A184" s="3">
        <f>COUNTIF(C$2:C184,"&lt;&gt;")</f>
        <v>183</v>
      </c>
      <c r="B184" s="2">
        <v>43363</v>
      </c>
      <c r="C184" s="40" t="s">
        <v>190</v>
      </c>
      <c r="D184" s="32" t="s">
        <v>325</v>
      </c>
      <c r="E184" s="40" t="s">
        <v>110</v>
      </c>
      <c r="F184" s="1">
        <v>1</v>
      </c>
      <c r="G184" s="12" t="s">
        <v>280</v>
      </c>
      <c r="H184" s="12" t="s">
        <v>280</v>
      </c>
    </row>
    <row r="185" spans="1:8">
      <c r="A185" s="3">
        <f>COUNTIF(C$2:C185,"&lt;&gt;")</f>
        <v>184</v>
      </c>
      <c r="B185" s="2">
        <v>43363</v>
      </c>
      <c r="C185" s="26" t="s">
        <v>652</v>
      </c>
      <c r="D185" s="26" t="s">
        <v>653</v>
      </c>
      <c r="E185" s="25" t="s">
        <v>12</v>
      </c>
      <c r="F185" s="1">
        <v>1</v>
      </c>
      <c r="G185" s="1" t="s">
        <v>654</v>
      </c>
      <c r="H185" s="12" t="s">
        <v>280</v>
      </c>
    </row>
    <row r="186" spans="1:8">
      <c r="A186" s="3">
        <f>COUNTIF(C$2:C186,"&lt;&gt;")</f>
        <v>185</v>
      </c>
      <c r="B186" s="2">
        <v>43363</v>
      </c>
      <c r="C186" s="26" t="s">
        <v>190</v>
      </c>
      <c r="D186" s="25" t="s">
        <v>587</v>
      </c>
      <c r="E186" s="25" t="s">
        <v>110</v>
      </c>
      <c r="F186" s="1">
        <v>1</v>
      </c>
      <c r="G186" s="1" t="s">
        <v>654</v>
      </c>
      <c r="H186" s="12" t="s">
        <v>280</v>
      </c>
    </row>
    <row r="187" spans="1:8">
      <c r="A187" s="3">
        <f>COUNTIF(C$2:C187,"&lt;&gt;")</f>
        <v>186</v>
      </c>
      <c r="B187" s="2">
        <v>43363</v>
      </c>
      <c r="C187" s="37" t="s">
        <v>320</v>
      </c>
      <c r="D187" s="37" t="s">
        <v>592</v>
      </c>
      <c r="E187" s="37" t="s">
        <v>9</v>
      </c>
      <c r="F187" s="1">
        <v>4</v>
      </c>
      <c r="G187" s="1" t="s">
        <v>657</v>
      </c>
      <c r="H187" s="12" t="s">
        <v>280</v>
      </c>
    </row>
    <row r="188" spans="1:8">
      <c r="A188" s="3">
        <f>COUNTIF(C$2:C188,"&lt;&gt;")</f>
        <v>187</v>
      </c>
      <c r="B188" s="2">
        <v>43363</v>
      </c>
      <c r="C188" s="40" t="s">
        <v>320</v>
      </c>
      <c r="D188" s="40" t="s">
        <v>241</v>
      </c>
      <c r="E188" s="40" t="s">
        <v>9</v>
      </c>
      <c r="F188" s="1">
        <v>21</v>
      </c>
      <c r="G188" s="1" t="s">
        <v>437</v>
      </c>
      <c r="H188" s="12" t="s">
        <v>280</v>
      </c>
    </row>
    <row r="189" spans="1:8">
      <c r="A189" s="3">
        <f>COUNTIF(C$2:C189,"&lt;&gt;")</f>
        <v>188</v>
      </c>
      <c r="B189" s="2">
        <v>43364</v>
      </c>
      <c r="C189" s="40" t="s">
        <v>168</v>
      </c>
      <c r="D189" s="32" t="s">
        <v>325</v>
      </c>
      <c r="E189" s="40" t="s">
        <v>13</v>
      </c>
      <c r="F189" s="1">
        <v>1</v>
      </c>
      <c r="G189" s="1" t="s">
        <v>655</v>
      </c>
      <c r="H189" s="12" t="s">
        <v>280</v>
      </c>
    </row>
    <row r="190" spans="1:8">
      <c r="A190" s="3">
        <f>COUNTIF(C$2:C190,"&lt;&gt;")</f>
        <v>189</v>
      </c>
      <c r="B190" s="2">
        <v>43368</v>
      </c>
      <c r="C190" s="40" t="s">
        <v>190</v>
      </c>
      <c r="D190" s="32" t="s">
        <v>325</v>
      </c>
      <c r="E190" s="40" t="s">
        <v>110</v>
      </c>
      <c r="F190" s="1">
        <v>6</v>
      </c>
      <c r="G190" s="1" t="s">
        <v>342</v>
      </c>
      <c r="H190" s="12" t="s">
        <v>280</v>
      </c>
    </row>
    <row r="191" spans="1:8">
      <c r="A191" s="3">
        <f>COUNTIF(C$2:C191,"&lt;&gt;")</f>
        <v>190</v>
      </c>
      <c r="B191" s="2">
        <v>43368</v>
      </c>
      <c r="C191" s="37" t="s">
        <v>91</v>
      </c>
      <c r="D191" s="37" t="s">
        <v>325</v>
      </c>
      <c r="E191" s="37" t="s">
        <v>89</v>
      </c>
      <c r="F191" s="1">
        <v>1</v>
      </c>
      <c r="G191" s="1" t="s">
        <v>342</v>
      </c>
      <c r="H191" s="12" t="s">
        <v>280</v>
      </c>
    </row>
    <row r="192" spans="1:8">
      <c r="A192" s="3">
        <f>COUNTIF(C$2:C192,"&lt;&gt;")</f>
        <v>191</v>
      </c>
      <c r="B192" s="2">
        <v>43368</v>
      </c>
      <c r="C192" s="37" t="s">
        <v>193</v>
      </c>
      <c r="D192" s="37" t="s">
        <v>325</v>
      </c>
      <c r="E192" s="37" t="s">
        <v>13</v>
      </c>
      <c r="F192" s="1">
        <v>1</v>
      </c>
      <c r="G192" s="1" t="s">
        <v>280</v>
      </c>
      <c r="H192" s="12" t="s">
        <v>280</v>
      </c>
    </row>
    <row r="193" spans="1:8">
      <c r="A193" s="3">
        <f>COUNTIF(C$2:C193,"&lt;&gt;")</f>
        <v>192</v>
      </c>
      <c r="B193" s="2">
        <v>43368</v>
      </c>
      <c r="C193" s="37" t="s">
        <v>167</v>
      </c>
      <c r="D193" s="37" t="s">
        <v>32</v>
      </c>
      <c r="E193" s="37" t="s">
        <v>13</v>
      </c>
      <c r="F193" s="1">
        <v>1</v>
      </c>
      <c r="G193" s="1" t="s">
        <v>437</v>
      </c>
      <c r="H193" s="12" t="s">
        <v>280</v>
      </c>
    </row>
    <row r="194" spans="1:8">
      <c r="A194" s="3">
        <f>COUNTIF(C$2:C194,"&lt;&gt;")</f>
        <v>193</v>
      </c>
      <c r="B194" s="2">
        <v>43370</v>
      </c>
      <c r="C194" s="40" t="s">
        <v>73</v>
      </c>
      <c r="D194" s="40" t="s">
        <v>74</v>
      </c>
      <c r="E194" s="40" t="s">
        <v>110</v>
      </c>
      <c r="F194" s="1">
        <v>1</v>
      </c>
      <c r="G194" s="12" t="s">
        <v>280</v>
      </c>
      <c r="H194" s="12" t="s">
        <v>280</v>
      </c>
    </row>
    <row r="195" spans="1:8">
      <c r="A195" s="3">
        <f>COUNTIF(C$2:C195,"&lt;&gt;")</f>
        <v>194</v>
      </c>
      <c r="B195" s="2">
        <v>43370</v>
      </c>
      <c r="C195" s="40" t="s">
        <v>73</v>
      </c>
      <c r="D195" s="40" t="s">
        <v>74</v>
      </c>
      <c r="E195" s="40" t="s">
        <v>110</v>
      </c>
      <c r="F195" s="1">
        <v>1</v>
      </c>
      <c r="G195" s="1" t="s">
        <v>341</v>
      </c>
      <c r="H195" s="12" t="s">
        <v>280</v>
      </c>
    </row>
    <row r="196" spans="1:8">
      <c r="A196" s="3">
        <f>COUNTIF(C$2:C196,"&lt;&gt;")</f>
        <v>195</v>
      </c>
      <c r="B196" s="2">
        <v>43370</v>
      </c>
      <c r="C196" s="40" t="s">
        <v>190</v>
      </c>
      <c r="D196" s="32" t="s">
        <v>325</v>
      </c>
      <c r="E196" s="40" t="s">
        <v>110</v>
      </c>
      <c r="F196" s="1">
        <v>1</v>
      </c>
      <c r="G196" s="1" t="s">
        <v>341</v>
      </c>
      <c r="H196" s="12" t="s">
        <v>280</v>
      </c>
    </row>
    <row r="197" spans="1:8">
      <c r="A197" s="3">
        <f>COUNTIF(C$2:C197,"&lt;&gt;")</f>
        <v>196</v>
      </c>
      <c r="B197" s="2">
        <v>43370</v>
      </c>
      <c r="C197" s="40" t="s">
        <v>343</v>
      </c>
      <c r="D197" s="40" t="s">
        <v>95</v>
      </c>
      <c r="E197" s="40" t="s">
        <v>89</v>
      </c>
      <c r="F197" s="1">
        <v>1</v>
      </c>
      <c r="G197" s="1" t="s">
        <v>655</v>
      </c>
      <c r="H197" s="12" t="s">
        <v>280</v>
      </c>
    </row>
    <row r="198" spans="1:8">
      <c r="A198" s="3">
        <f>COUNTIF(C$2:C198,"&lt;&gt;")</f>
        <v>197</v>
      </c>
      <c r="B198" s="2">
        <v>43371</v>
      </c>
      <c r="C198" s="37" t="s">
        <v>376</v>
      </c>
      <c r="D198" s="37" t="s">
        <v>377</v>
      </c>
      <c r="E198" s="37" t="s">
        <v>656</v>
      </c>
      <c r="F198" s="1"/>
      <c r="G198" s="1" t="s">
        <v>385</v>
      </c>
      <c r="H198" s="12" t="s">
        <v>280</v>
      </c>
    </row>
    <row r="199" spans="1:8">
      <c r="A199" s="3">
        <f>COUNTIF(C$2:C199,"&lt;&gt;")</f>
        <v>198</v>
      </c>
      <c r="B199" s="2">
        <v>43371</v>
      </c>
      <c r="C199" s="1" t="s">
        <v>332</v>
      </c>
      <c r="D199" s="1" t="s">
        <v>331</v>
      </c>
      <c r="E199" s="1" t="s">
        <v>89</v>
      </c>
      <c r="F199" s="1">
        <v>1</v>
      </c>
      <c r="G199" s="1" t="s">
        <v>280</v>
      </c>
      <c r="H199" s="12" t="s">
        <v>280</v>
      </c>
    </row>
    <row r="200" spans="1:8">
      <c r="A200" s="3">
        <f>COUNTIF(C$2:C200,"&lt;&gt;")</f>
        <v>199</v>
      </c>
      <c r="B200" s="2">
        <v>43371</v>
      </c>
      <c r="C200" s="26" t="s">
        <v>148</v>
      </c>
      <c r="D200" s="26" t="s">
        <v>587</v>
      </c>
      <c r="E200" s="25" t="s">
        <v>120</v>
      </c>
      <c r="F200" s="1">
        <v>1</v>
      </c>
      <c r="G200" s="1" t="s">
        <v>280</v>
      </c>
      <c r="H200" s="12" t="s">
        <v>280</v>
      </c>
    </row>
    <row r="201" spans="1:8">
      <c r="A201" s="3">
        <f>COUNTIF(C$2:C201,"&lt;&gt;")</f>
        <v>199</v>
      </c>
      <c r="B201" s="2"/>
      <c r="C201" s="1"/>
      <c r="D201" s="1"/>
      <c r="E201" s="1"/>
      <c r="F201" s="1"/>
      <c r="G201" s="1"/>
      <c r="H201" s="12"/>
    </row>
    <row r="202" spans="1:8">
      <c r="A202" s="3">
        <f>COUNTIF(C$2:C202,"&lt;&gt;")</f>
        <v>199</v>
      </c>
      <c r="B202" s="2"/>
      <c r="C202" s="1"/>
      <c r="D202" s="1"/>
      <c r="E202" s="1"/>
      <c r="F202" s="1"/>
      <c r="G202" s="1"/>
      <c r="H202" s="12"/>
    </row>
    <row r="203" spans="1:8">
      <c r="A203" s="3">
        <f>COUNTIF(C$2:C203,"&lt;&gt;")</f>
        <v>199</v>
      </c>
      <c r="B203" s="2"/>
      <c r="C203" s="1"/>
      <c r="D203" s="1"/>
      <c r="E203" s="1"/>
      <c r="F203" s="1"/>
      <c r="G203" s="1"/>
      <c r="H203" s="12"/>
    </row>
    <row r="204" spans="1:8">
      <c r="A204" s="3">
        <f>COUNTIF(C$2:C204,"&lt;&gt;")</f>
        <v>199</v>
      </c>
      <c r="B204" s="2"/>
      <c r="C204" s="1"/>
      <c r="D204" s="1"/>
      <c r="E204" s="1"/>
      <c r="F204" s="1"/>
      <c r="G204" s="1"/>
      <c r="H204" s="12"/>
    </row>
    <row r="205" spans="1:8">
      <c r="A205" s="3">
        <f>COUNTIF(C$2:C205,"&lt;&gt;")</f>
        <v>199</v>
      </c>
      <c r="B205" s="2"/>
      <c r="C205" s="1"/>
      <c r="D205" s="1"/>
      <c r="E205" s="1"/>
      <c r="F205" s="1"/>
      <c r="G205" s="1"/>
      <c r="H205" s="12"/>
    </row>
    <row r="206" spans="1:8">
      <c r="A206" s="3">
        <f>COUNTIF(C$2:C206,"&lt;&gt;")</f>
        <v>199</v>
      </c>
      <c r="B206" s="2"/>
      <c r="C206" s="1"/>
      <c r="D206" s="1"/>
      <c r="E206" s="1"/>
      <c r="F206" s="1"/>
      <c r="G206" s="1"/>
      <c r="H206" s="12"/>
    </row>
    <row r="207" spans="1:8">
      <c r="A207" s="3">
        <f>COUNTIF(C$2:C207,"&lt;&gt;")</f>
        <v>199</v>
      </c>
      <c r="B207" s="2"/>
      <c r="C207" s="1"/>
      <c r="D207" s="1"/>
      <c r="E207" s="1"/>
      <c r="F207" s="1"/>
      <c r="G207" s="1"/>
      <c r="H207" s="12"/>
    </row>
    <row r="208" spans="1:8">
      <c r="A208" s="3">
        <f>COUNTIF(C$2:C208,"&lt;&gt;")</f>
        <v>199</v>
      </c>
      <c r="B208" s="2"/>
      <c r="C208" s="1"/>
      <c r="D208" s="1"/>
      <c r="E208" s="1"/>
      <c r="F208" s="1"/>
      <c r="G208" s="1"/>
      <c r="H208" s="12"/>
    </row>
    <row r="209" spans="1:8">
      <c r="A209" s="3">
        <f>COUNTIF(C$2:C209,"&lt;&gt;")</f>
        <v>199</v>
      </c>
      <c r="B209" s="2"/>
      <c r="C209" s="1"/>
      <c r="D209" s="1"/>
      <c r="E209" s="1"/>
      <c r="F209" s="1"/>
      <c r="G209" s="1"/>
      <c r="H209" s="12"/>
    </row>
    <row r="210" spans="1:8">
      <c r="A210" s="3">
        <f>COUNTIF(C$2:C210,"&lt;&gt;")</f>
        <v>199</v>
      </c>
      <c r="B210" s="2"/>
      <c r="C210" s="1"/>
      <c r="D210" s="1"/>
      <c r="E210" s="1"/>
      <c r="F210" s="1"/>
      <c r="G210" s="1"/>
      <c r="H210" s="12"/>
    </row>
    <row r="211" spans="1:8">
      <c r="A211" s="3">
        <f>COUNTIF(C$2:C211,"&lt;&gt;")</f>
        <v>199</v>
      </c>
      <c r="B211" s="2"/>
      <c r="C211" s="1"/>
      <c r="D211" s="1"/>
      <c r="E211" s="1"/>
      <c r="F211" s="1"/>
      <c r="G211" s="1"/>
      <c r="H211" s="12"/>
    </row>
    <row r="212" spans="1:8">
      <c r="A212" s="3">
        <f>COUNTIF(C$2:C212,"&lt;&gt;")</f>
        <v>199</v>
      </c>
      <c r="B212" s="2"/>
      <c r="C212" s="1"/>
      <c r="D212" s="1"/>
      <c r="E212" s="1"/>
      <c r="F212" s="1"/>
      <c r="G212" s="1"/>
      <c r="H212" s="12"/>
    </row>
    <row r="213" spans="1:8">
      <c r="A213" s="3">
        <f>COUNTIF(C$2:C213,"&lt;&gt;")</f>
        <v>199</v>
      </c>
      <c r="B213" s="2"/>
      <c r="C213" s="1"/>
      <c r="D213" s="1"/>
      <c r="E213" s="1"/>
      <c r="F213" s="1"/>
      <c r="G213" s="1"/>
      <c r="H213" s="12"/>
    </row>
    <row r="214" spans="1:8">
      <c r="A214" s="3">
        <f>COUNTIF(C$2:C214,"&lt;&gt;")</f>
        <v>199</v>
      </c>
      <c r="B214" s="2"/>
      <c r="C214" s="1"/>
      <c r="D214" s="1"/>
      <c r="E214" s="1"/>
      <c r="F214" s="1"/>
      <c r="G214" s="1"/>
      <c r="H214" s="12"/>
    </row>
    <row r="215" spans="1:8">
      <c r="A215" s="3">
        <f>COUNTIF(C$2:C215,"&lt;&gt;")</f>
        <v>199</v>
      </c>
      <c r="B215" s="2"/>
      <c r="C215" s="1"/>
      <c r="D215" s="1"/>
      <c r="E215" s="1"/>
      <c r="F215" s="1"/>
      <c r="G215" s="1"/>
      <c r="H215" s="12"/>
    </row>
    <row r="216" spans="1:8">
      <c r="A216" s="3">
        <f>COUNTIF(C$2:C216,"&lt;&gt;")</f>
        <v>199</v>
      </c>
      <c r="B216" s="2"/>
      <c r="C216" s="1"/>
      <c r="D216" s="1"/>
      <c r="E216" s="1"/>
      <c r="F216" s="1"/>
      <c r="G216" s="1"/>
      <c r="H216" s="12"/>
    </row>
    <row r="217" spans="1:8">
      <c r="A217" s="3">
        <f>COUNTIF(C$2:C217,"&lt;&gt;")</f>
        <v>199</v>
      </c>
      <c r="B217" s="2"/>
      <c r="C217" s="1"/>
      <c r="D217" s="1"/>
      <c r="E217" s="1"/>
      <c r="F217" s="1"/>
      <c r="G217" s="1"/>
      <c r="H217" s="12"/>
    </row>
    <row r="218" spans="1:8">
      <c r="A218" s="3">
        <f>COUNTIF(C$2:C218,"&lt;&gt;")</f>
        <v>199</v>
      </c>
      <c r="B218" s="2"/>
      <c r="C218" s="1"/>
      <c r="D218" s="1"/>
      <c r="E218" s="1"/>
      <c r="F218" s="1"/>
      <c r="G218" s="1"/>
      <c r="H218" s="12"/>
    </row>
    <row r="219" spans="1:8">
      <c r="A219" s="3">
        <f>COUNTIF(C$2:C219,"&lt;&gt;")</f>
        <v>199</v>
      </c>
      <c r="B219" s="2"/>
      <c r="C219" s="1"/>
      <c r="D219" s="1"/>
      <c r="E219" s="1"/>
      <c r="F219" s="1"/>
      <c r="G219" s="1"/>
      <c r="H219" s="12"/>
    </row>
    <row r="220" spans="1:8">
      <c r="A220" s="3">
        <f>COUNTIF(C$2:C220,"&lt;&gt;")</f>
        <v>199</v>
      </c>
      <c r="B220" s="2"/>
      <c r="C220" s="1"/>
      <c r="D220" s="1"/>
      <c r="E220" s="1"/>
      <c r="F220" s="1"/>
      <c r="G220" s="1"/>
      <c r="H220" s="12"/>
    </row>
    <row r="221" spans="1:8">
      <c r="A221" s="3">
        <f>COUNTIF(C$2:C221,"&lt;&gt;")</f>
        <v>199</v>
      </c>
      <c r="B221" s="2"/>
      <c r="C221" s="1"/>
      <c r="D221" s="1"/>
      <c r="E221" s="1"/>
      <c r="F221" s="1"/>
      <c r="G221" s="1"/>
      <c r="H221" s="12"/>
    </row>
    <row r="222" spans="1:8">
      <c r="A222" s="3">
        <f>COUNTIF(C$2:C222,"&lt;&gt;")</f>
        <v>199</v>
      </c>
      <c r="B222" s="2"/>
      <c r="C222" s="1"/>
      <c r="D222" s="1"/>
      <c r="E222" s="1"/>
      <c r="F222" s="1"/>
      <c r="G222" s="1"/>
      <c r="H222" s="12"/>
    </row>
    <row r="223" spans="1:8">
      <c r="A223" s="3">
        <f>COUNTIF(C$2:C223,"&lt;&gt;")</f>
        <v>199</v>
      </c>
      <c r="B223" s="2"/>
      <c r="C223" s="1"/>
      <c r="D223" s="1"/>
      <c r="E223" s="1"/>
      <c r="F223" s="1"/>
      <c r="G223" s="1"/>
      <c r="H223" s="12"/>
    </row>
    <row r="224" spans="1:8">
      <c r="A224" s="3">
        <f>COUNTIF(C$2:C224,"&lt;&gt;")</f>
        <v>199</v>
      </c>
      <c r="B224" s="2"/>
      <c r="C224" s="1"/>
      <c r="D224" s="1"/>
      <c r="E224" s="1"/>
      <c r="F224" s="1"/>
      <c r="G224" s="1"/>
      <c r="H224" s="12"/>
    </row>
    <row r="225" spans="1:8">
      <c r="A225" s="3">
        <f>COUNTIF(C$2:C225,"&lt;&gt;")</f>
        <v>199</v>
      </c>
      <c r="B225" s="2"/>
      <c r="C225" s="1"/>
      <c r="D225" s="1"/>
      <c r="E225" s="1"/>
      <c r="F225" s="1"/>
      <c r="G225" s="1"/>
      <c r="H225" s="12"/>
    </row>
    <row r="226" spans="1:8">
      <c r="A226" s="3">
        <f>COUNTIF(C$2:C226,"&lt;&gt;")</f>
        <v>199</v>
      </c>
      <c r="B226" s="2"/>
      <c r="C226" s="1"/>
      <c r="D226" s="1"/>
      <c r="E226" s="1"/>
      <c r="F226" s="1"/>
      <c r="G226" s="1"/>
      <c r="H226" s="12"/>
    </row>
    <row r="227" spans="1:8">
      <c r="A227" s="3">
        <f>COUNTIF(C$2:C227,"&lt;&gt;")</f>
        <v>199</v>
      </c>
      <c r="B227" s="2"/>
      <c r="C227" s="1"/>
      <c r="D227" s="1"/>
      <c r="E227" s="1"/>
      <c r="F227" s="1"/>
      <c r="G227" s="1"/>
      <c r="H227" s="12"/>
    </row>
    <row r="228" spans="1:8">
      <c r="A228" s="3">
        <f>COUNTIF(C$2:C228,"&lt;&gt;")</f>
        <v>199</v>
      </c>
      <c r="B228" s="2"/>
      <c r="C228" s="1"/>
      <c r="D228" s="1"/>
      <c r="E228" s="1"/>
      <c r="F228" s="1"/>
      <c r="G228" s="1"/>
      <c r="H228" s="12"/>
    </row>
    <row r="229" spans="1:8">
      <c r="A229" s="3">
        <f>COUNTIF(C$2:C229,"&lt;&gt;")</f>
        <v>199</v>
      </c>
      <c r="B229" s="2"/>
      <c r="C229" s="1"/>
      <c r="D229" s="1"/>
      <c r="E229" s="1"/>
      <c r="F229" s="1"/>
      <c r="G229" s="1"/>
      <c r="H229" s="12"/>
    </row>
    <row r="230" spans="1:8">
      <c r="A230" s="3">
        <f>COUNTIF(C$2:C230,"&lt;&gt;")</f>
        <v>199</v>
      </c>
      <c r="B230" s="2"/>
      <c r="C230" s="1"/>
      <c r="D230" s="1"/>
      <c r="E230" s="1"/>
      <c r="F230" s="1"/>
      <c r="G230" s="1"/>
      <c r="H230" s="12"/>
    </row>
    <row r="231" spans="1:8">
      <c r="A231" s="3">
        <f>COUNTIF(C$2:C231,"&lt;&gt;")</f>
        <v>199</v>
      </c>
      <c r="B231" s="2"/>
      <c r="C231" s="1"/>
      <c r="D231" s="1"/>
      <c r="E231" s="1"/>
      <c r="F231" s="1"/>
      <c r="G231" s="1"/>
      <c r="H231" s="12"/>
    </row>
    <row r="232" spans="1:8">
      <c r="A232" s="3">
        <f>COUNTIF(C$2:C232,"&lt;&gt;")</f>
        <v>199</v>
      </c>
      <c r="B232" s="2"/>
      <c r="C232" s="1"/>
      <c r="D232" s="1"/>
      <c r="E232" s="1"/>
      <c r="F232" s="1"/>
      <c r="G232" s="1"/>
      <c r="H232" s="12"/>
    </row>
    <row r="233" spans="1:8">
      <c r="A233" s="3">
        <f>COUNTIF(C$2:C233,"&lt;&gt;")</f>
        <v>199</v>
      </c>
      <c r="B233" s="2"/>
      <c r="C233" s="1"/>
      <c r="D233" s="1"/>
      <c r="E233" s="1"/>
      <c r="F233" s="1"/>
      <c r="G233" s="1"/>
      <c r="H233" s="12"/>
    </row>
    <row r="234" spans="1:8">
      <c r="A234" s="3">
        <f>COUNTIF(C$2:C234,"&lt;&gt;")</f>
        <v>199</v>
      </c>
      <c r="B234" s="2"/>
      <c r="C234" s="1"/>
      <c r="D234" s="1"/>
      <c r="E234" s="1"/>
      <c r="F234" s="1"/>
      <c r="G234" s="1"/>
      <c r="H234" s="12"/>
    </row>
    <row r="235" spans="1:8">
      <c r="A235" s="3">
        <f>COUNTIF(C$2:C235,"&lt;&gt;")</f>
        <v>199</v>
      </c>
      <c r="B235" s="2"/>
      <c r="C235" s="1"/>
      <c r="D235" s="1"/>
      <c r="E235" s="1"/>
      <c r="F235" s="1"/>
      <c r="G235" s="1"/>
      <c r="H235" s="12"/>
    </row>
    <row r="236" spans="1:8">
      <c r="A236" s="3">
        <f>COUNTIF(C$2:C236,"&lt;&gt;")</f>
        <v>199</v>
      </c>
      <c r="B236" s="2"/>
      <c r="C236" s="1"/>
      <c r="D236" s="1"/>
      <c r="E236" s="1"/>
      <c r="F236" s="1"/>
      <c r="G236" s="1"/>
      <c r="H236" s="12"/>
    </row>
    <row r="237" spans="1:8">
      <c r="A237" s="3">
        <f>COUNTIF(C$2:C237,"&lt;&gt;")</f>
        <v>199</v>
      </c>
      <c r="B237" s="2"/>
      <c r="C237" s="1"/>
      <c r="D237" s="1"/>
      <c r="E237" s="1"/>
      <c r="F237" s="1"/>
      <c r="G237" s="1"/>
      <c r="H237" s="12"/>
    </row>
    <row r="238" spans="1:8">
      <c r="A238" s="3">
        <f>COUNTIF(C$2:C238,"&lt;&gt;")</f>
        <v>199</v>
      </c>
      <c r="B238" s="2"/>
      <c r="C238" s="1"/>
      <c r="D238" s="1"/>
      <c r="E238" s="1"/>
      <c r="F238" s="1"/>
      <c r="G238" s="1"/>
      <c r="H238" s="12"/>
    </row>
    <row r="239" spans="1:8">
      <c r="A239" s="3">
        <f>COUNTIF(C$2:C239,"&lt;&gt;")</f>
        <v>199</v>
      </c>
      <c r="B239" s="2"/>
      <c r="C239" s="1"/>
      <c r="D239" s="1"/>
      <c r="E239" s="1"/>
      <c r="F239" s="1"/>
      <c r="G239" s="1"/>
      <c r="H239" s="12"/>
    </row>
    <row r="240" spans="1:8">
      <c r="A240" s="3">
        <f>COUNTIF(C$2:C240,"&lt;&gt;")</f>
        <v>199</v>
      </c>
      <c r="B240" s="2"/>
      <c r="C240" s="1"/>
      <c r="D240" s="1"/>
      <c r="E240" s="1"/>
      <c r="F240" s="1"/>
      <c r="G240" s="1"/>
      <c r="H240" s="12"/>
    </row>
    <row r="241" spans="1:8">
      <c r="A241" s="3">
        <f>COUNTIF(C$2:C241,"&lt;&gt;")</f>
        <v>199</v>
      </c>
      <c r="B241" s="2"/>
      <c r="C241" s="1"/>
      <c r="D241" s="1"/>
      <c r="E241" s="1"/>
      <c r="F241" s="1"/>
      <c r="G241" s="1"/>
      <c r="H241" s="12"/>
    </row>
    <row r="242" spans="1:8">
      <c r="A242" s="3">
        <f>COUNTIF(C$2:C242,"&lt;&gt;")</f>
        <v>199</v>
      </c>
      <c r="B242" s="2"/>
      <c r="C242" s="1"/>
      <c r="D242" s="1"/>
      <c r="E242" s="1"/>
      <c r="F242" s="1"/>
      <c r="G242" s="1"/>
      <c r="H242" s="12"/>
    </row>
    <row r="243" spans="1:8">
      <c r="A243" s="3">
        <f>COUNTIF(C$2:C243,"&lt;&gt;")</f>
        <v>199</v>
      </c>
      <c r="B243" s="2"/>
      <c r="C243" s="1"/>
      <c r="D243" s="1"/>
      <c r="E243" s="1"/>
      <c r="F243" s="1"/>
      <c r="G243" s="1"/>
      <c r="H243" s="12"/>
    </row>
    <row r="244" spans="1:8">
      <c r="A244" s="3">
        <f>COUNTIF(C$2:C244,"&lt;&gt;")</f>
        <v>199</v>
      </c>
      <c r="B244" s="2"/>
      <c r="C244" s="1"/>
      <c r="D244" s="1"/>
      <c r="E244" s="1"/>
      <c r="F244" s="1"/>
      <c r="G244" s="1"/>
      <c r="H244" s="12"/>
    </row>
    <row r="245" spans="1:8">
      <c r="A245" s="3">
        <f>COUNTIF(C$2:C245,"&lt;&gt;")</f>
        <v>199</v>
      </c>
      <c r="B245" s="2"/>
      <c r="C245" s="1"/>
      <c r="D245" s="1"/>
      <c r="E245" s="1"/>
      <c r="F245" s="1"/>
      <c r="G245" s="1"/>
      <c r="H245" s="12"/>
    </row>
    <row r="246" spans="1:8">
      <c r="A246" s="3">
        <f>COUNTIF(C$2:C246,"&lt;&gt;")</f>
        <v>199</v>
      </c>
      <c r="B246" s="2"/>
      <c r="C246" s="1"/>
      <c r="D246" s="1"/>
      <c r="E246" s="1"/>
      <c r="F246" s="1"/>
      <c r="G246" s="1"/>
      <c r="H246" s="12"/>
    </row>
    <row r="247" spans="1:8">
      <c r="A247" s="3">
        <f>COUNTIF(C$2:C247,"&lt;&gt;")</f>
        <v>199</v>
      </c>
      <c r="B247" s="2"/>
      <c r="C247" s="1"/>
      <c r="D247" s="1"/>
      <c r="E247" s="1"/>
      <c r="F247" s="1"/>
      <c r="G247" s="1"/>
      <c r="H247" s="12"/>
    </row>
    <row r="248" spans="1:8">
      <c r="A248" s="3">
        <f>COUNTIF(C$2:C248,"&lt;&gt;")</f>
        <v>199</v>
      </c>
      <c r="B248" s="2"/>
      <c r="C248" s="1"/>
      <c r="D248" s="1"/>
      <c r="E248" s="1"/>
      <c r="F248" s="1"/>
      <c r="G248" s="1"/>
      <c r="H248" s="12"/>
    </row>
    <row r="249" spans="1:8">
      <c r="A249" s="3">
        <f>COUNTIF(C$2:C249,"&lt;&gt;")</f>
        <v>199</v>
      </c>
      <c r="B249" s="2"/>
      <c r="C249" s="1"/>
      <c r="D249" s="1"/>
      <c r="E249" s="1"/>
      <c r="F249" s="1"/>
      <c r="G249" s="1"/>
      <c r="H249" s="12"/>
    </row>
    <row r="250" spans="1:8">
      <c r="A250" s="3">
        <f>COUNTIF(C$2:C250,"&lt;&gt;")</f>
        <v>199</v>
      </c>
      <c r="B250" s="2"/>
      <c r="C250" s="1"/>
      <c r="D250" s="1"/>
      <c r="E250" s="1"/>
      <c r="F250" s="1"/>
      <c r="G250" s="1"/>
      <c r="H250" s="12"/>
    </row>
    <row r="251" spans="1:8">
      <c r="A251" s="3">
        <f>COUNTIF(C$2:C251,"&lt;&gt;")</f>
        <v>199</v>
      </c>
      <c r="B251" s="2"/>
      <c r="C251" s="1"/>
      <c r="D251" s="1"/>
      <c r="E251" s="1"/>
      <c r="F251" s="1"/>
      <c r="G251" s="1"/>
      <c r="H251" s="12"/>
    </row>
    <row r="252" spans="1:8">
      <c r="A252" s="3">
        <f>COUNTIF(C$2:C252,"&lt;&gt;")</f>
        <v>199</v>
      </c>
      <c r="B252" s="2"/>
      <c r="C252" s="1"/>
      <c r="D252" s="1"/>
      <c r="E252" s="1"/>
      <c r="F252" s="1"/>
      <c r="G252" s="1"/>
      <c r="H252" s="12"/>
    </row>
    <row r="253" spans="1:8">
      <c r="A253" s="3">
        <f>COUNTIF(C$2:C253,"&lt;&gt;")</f>
        <v>199</v>
      </c>
      <c r="B253" s="2"/>
      <c r="C253" s="1"/>
      <c r="D253" s="1"/>
      <c r="E253" s="1"/>
      <c r="F253" s="1"/>
      <c r="G253" s="1"/>
      <c r="H253" s="12"/>
    </row>
    <row r="254" spans="1:8">
      <c r="A254" s="3">
        <f>COUNTIF(C$2:C254,"&lt;&gt;")</f>
        <v>199</v>
      </c>
      <c r="B254" s="2"/>
      <c r="C254" s="1"/>
      <c r="D254" s="1"/>
      <c r="E254" s="1"/>
      <c r="F254" s="1"/>
      <c r="G254" s="1"/>
      <c r="H254" s="12"/>
    </row>
    <row r="255" spans="1:8">
      <c r="A255" s="3">
        <f>COUNTIF(C$2:C255,"&lt;&gt;")</f>
        <v>199</v>
      </c>
      <c r="B255" s="2"/>
      <c r="C255" s="1"/>
      <c r="D255" s="1"/>
      <c r="E255" s="1"/>
      <c r="F255" s="1"/>
      <c r="G255" s="1"/>
      <c r="H255" s="12"/>
    </row>
    <row r="256" spans="1:8">
      <c r="A256" s="3">
        <f>COUNTIF(C$2:C256,"&lt;&gt;")</f>
        <v>199</v>
      </c>
      <c r="B256" s="2"/>
      <c r="C256" s="1"/>
      <c r="D256" s="1"/>
      <c r="E256" s="1"/>
      <c r="F256" s="1"/>
      <c r="G256" s="1"/>
      <c r="H256" s="12"/>
    </row>
    <row r="257" spans="1:8">
      <c r="A257" s="3">
        <f>COUNTIF(C$2:C257,"&lt;&gt;")</f>
        <v>199</v>
      </c>
      <c r="B257" s="2"/>
      <c r="C257" s="1"/>
      <c r="D257" s="1"/>
      <c r="E257" s="1"/>
      <c r="F257" s="1"/>
      <c r="G257" s="1"/>
      <c r="H257" s="12"/>
    </row>
    <row r="258" spans="1:8">
      <c r="A258" s="3">
        <f>COUNTIF(C$2:C258,"&lt;&gt;")</f>
        <v>199</v>
      </c>
      <c r="B258" s="2"/>
      <c r="C258" s="1"/>
      <c r="D258" s="1"/>
      <c r="E258" s="1"/>
      <c r="F258" s="1"/>
      <c r="G258" s="1"/>
      <c r="H258" s="12"/>
    </row>
    <row r="259" spans="1:8">
      <c r="A259" s="3">
        <f>COUNTIF(C$2:C259,"&lt;&gt;")</f>
        <v>199</v>
      </c>
      <c r="B259" s="2"/>
      <c r="C259" s="1"/>
      <c r="D259" s="1"/>
      <c r="E259" s="1"/>
      <c r="F259" s="1"/>
      <c r="G259" s="1"/>
      <c r="H259" s="12"/>
    </row>
    <row r="260" spans="1:8">
      <c r="A260" s="3">
        <f>COUNTIF(C$2:C260,"&lt;&gt;")</f>
        <v>199</v>
      </c>
      <c r="B260" s="2"/>
      <c r="C260" s="1"/>
      <c r="D260" s="1"/>
      <c r="E260" s="1"/>
      <c r="F260" s="1"/>
      <c r="G260" s="1"/>
      <c r="H260" s="12"/>
    </row>
    <row r="261" spans="1:8">
      <c r="A261" s="3">
        <f>COUNTIF(C$2:C261,"&lt;&gt;")</f>
        <v>199</v>
      </c>
      <c r="B261" s="2"/>
      <c r="C261" s="1"/>
      <c r="D261" s="1"/>
      <c r="E261" s="1"/>
      <c r="F261" s="1"/>
      <c r="G261" s="1"/>
      <c r="H261" s="12"/>
    </row>
    <row r="262" spans="1:8">
      <c r="A262" s="3">
        <f>COUNTIF(C$2:C262,"&lt;&gt;")</f>
        <v>199</v>
      </c>
      <c r="B262" s="2"/>
      <c r="C262" s="1"/>
      <c r="D262" s="1"/>
      <c r="E262" s="1"/>
      <c r="F262" s="1"/>
      <c r="G262" s="1"/>
      <c r="H262" s="12"/>
    </row>
    <row r="263" spans="1:8">
      <c r="A263" s="3">
        <f>COUNTIF(C$2:C263,"&lt;&gt;")</f>
        <v>199</v>
      </c>
      <c r="B263" s="2"/>
      <c r="C263" s="1"/>
      <c r="D263" s="1"/>
      <c r="E263" s="1"/>
      <c r="F263" s="1"/>
      <c r="G263" s="1"/>
      <c r="H263" s="12"/>
    </row>
    <row r="264" spans="1:8">
      <c r="A264" s="3">
        <f>COUNTIF(C$2:C264,"&lt;&gt;")</f>
        <v>199</v>
      </c>
      <c r="B264" s="2"/>
      <c r="C264" s="1"/>
      <c r="D264" s="1"/>
      <c r="E264" s="1"/>
      <c r="F264" s="1"/>
      <c r="G264" s="1"/>
      <c r="H264" s="12"/>
    </row>
    <row r="265" spans="1:8">
      <c r="A265" s="3">
        <f>COUNTIF(C$2:C265,"&lt;&gt;")</f>
        <v>199</v>
      </c>
      <c r="B265" s="2"/>
      <c r="C265" s="1"/>
      <c r="D265" s="1"/>
      <c r="E265" s="1"/>
      <c r="F265" s="1"/>
      <c r="G265" s="1"/>
      <c r="H265" s="12"/>
    </row>
    <row r="266" spans="1:8">
      <c r="A266" s="3">
        <f>COUNTIF(C$2:C266,"&lt;&gt;")</f>
        <v>199</v>
      </c>
      <c r="B266" s="2"/>
      <c r="C266" s="1"/>
      <c r="D266" s="1"/>
      <c r="E266" s="1"/>
      <c r="F266" s="1"/>
      <c r="G266" s="1"/>
      <c r="H266" s="12"/>
    </row>
    <row r="267" spans="1:8">
      <c r="A267" s="3">
        <f>COUNTIF(C$2:C267,"&lt;&gt;")</f>
        <v>199</v>
      </c>
      <c r="B267" s="2"/>
      <c r="C267" s="1"/>
      <c r="D267" s="1"/>
      <c r="E267" s="1"/>
      <c r="F267" s="1"/>
      <c r="G267" s="1"/>
      <c r="H267" s="12"/>
    </row>
    <row r="268" spans="1:8">
      <c r="A268" s="3">
        <f>COUNTIF(C$2:C268,"&lt;&gt;")</f>
        <v>199</v>
      </c>
      <c r="B268" s="2"/>
      <c r="C268" s="1"/>
      <c r="D268" s="1"/>
      <c r="E268" s="1"/>
      <c r="F268" s="1"/>
      <c r="G268" s="1"/>
      <c r="H268" s="12"/>
    </row>
    <row r="269" spans="1:8">
      <c r="A269" s="3">
        <f>COUNTIF(C$2:C269,"&lt;&gt;")</f>
        <v>199</v>
      </c>
      <c r="B269" s="2"/>
      <c r="C269" s="1"/>
      <c r="D269" s="1"/>
      <c r="E269" s="1"/>
      <c r="F269" s="1"/>
      <c r="G269" s="1"/>
      <c r="H269" s="12"/>
    </row>
    <row r="270" spans="1:8">
      <c r="A270" s="3">
        <f>COUNTIF(C$2:C270,"&lt;&gt;")</f>
        <v>199</v>
      </c>
      <c r="B270" s="2"/>
      <c r="C270" s="1"/>
      <c r="D270" s="1"/>
      <c r="E270" s="1"/>
      <c r="F270" s="1"/>
      <c r="G270" s="1"/>
      <c r="H270" s="12"/>
    </row>
    <row r="271" spans="1:8">
      <c r="A271" s="3">
        <f>COUNTIF(C$2:C271,"&lt;&gt;")</f>
        <v>199</v>
      </c>
      <c r="B271" s="2"/>
      <c r="C271" s="1"/>
      <c r="D271" s="1"/>
      <c r="E271" s="1"/>
      <c r="F271" s="1"/>
      <c r="G271" s="1"/>
      <c r="H271" s="12"/>
    </row>
    <row r="272" spans="1:8">
      <c r="A272" s="3">
        <f>COUNTIF(C$2:C272,"&lt;&gt;")</f>
        <v>199</v>
      </c>
      <c r="B272" s="2"/>
      <c r="C272" s="1"/>
      <c r="D272" s="1"/>
      <c r="E272" s="1"/>
      <c r="F272" s="1"/>
      <c r="G272" s="1"/>
      <c r="H272" s="12"/>
    </row>
    <row r="273" spans="1:8">
      <c r="A273" s="3">
        <f>COUNTIF(C$2:C273,"&lt;&gt;")</f>
        <v>199</v>
      </c>
      <c r="B273" s="2"/>
      <c r="C273" s="1"/>
      <c r="D273" s="1"/>
      <c r="E273" s="1"/>
      <c r="F273" s="1"/>
      <c r="G273" s="1"/>
      <c r="H273" s="12"/>
    </row>
    <row r="274" spans="1:8">
      <c r="A274" s="3">
        <f>COUNTIF(C$2:C274,"&lt;&gt;")</f>
        <v>199</v>
      </c>
      <c r="B274" s="2"/>
      <c r="C274" s="1"/>
      <c r="D274" s="1"/>
      <c r="E274" s="1"/>
      <c r="F274" s="1"/>
      <c r="G274" s="1"/>
      <c r="H274" s="12"/>
    </row>
    <row r="275" spans="1:8">
      <c r="A275" s="3">
        <f>COUNTIF(C$2:C275,"&lt;&gt;")</f>
        <v>199</v>
      </c>
      <c r="B275" s="2"/>
      <c r="C275" s="1"/>
      <c r="D275" s="1"/>
      <c r="E275" s="1"/>
      <c r="F275" s="1"/>
      <c r="G275" s="1"/>
      <c r="H275" s="12"/>
    </row>
    <row r="276" spans="1:8">
      <c r="A276" s="3">
        <f>COUNTIF(C$2:C276,"&lt;&gt;")</f>
        <v>199</v>
      </c>
      <c r="B276" s="2"/>
      <c r="C276" s="1"/>
      <c r="D276" s="1"/>
      <c r="E276" s="1"/>
      <c r="F276" s="1"/>
      <c r="G276" s="1"/>
      <c r="H276" s="12"/>
    </row>
    <row r="277" spans="1:8">
      <c r="A277" s="3">
        <f>COUNTIF(C$2:C277,"&lt;&gt;")</f>
        <v>199</v>
      </c>
      <c r="B277" s="2"/>
      <c r="C277" s="1"/>
      <c r="D277" s="1"/>
      <c r="E277" s="1"/>
      <c r="F277" s="1"/>
      <c r="G277" s="1"/>
      <c r="H277" s="12"/>
    </row>
    <row r="278" spans="1:8">
      <c r="A278" s="3">
        <f>COUNTIF(C$2:C278,"&lt;&gt;")</f>
        <v>199</v>
      </c>
      <c r="B278" s="2"/>
      <c r="C278" s="1"/>
      <c r="D278" s="1"/>
      <c r="E278" s="1"/>
      <c r="F278" s="1"/>
      <c r="G278" s="1"/>
      <c r="H278" s="12"/>
    </row>
    <row r="279" spans="1:8">
      <c r="A279" s="3">
        <f>COUNTIF(C$2:C279,"&lt;&gt;")</f>
        <v>199</v>
      </c>
      <c r="B279" s="2"/>
      <c r="C279" s="1"/>
      <c r="D279" s="1"/>
      <c r="E279" s="1"/>
      <c r="F279" s="1"/>
      <c r="G279" s="1"/>
      <c r="H279" s="12"/>
    </row>
    <row r="280" spans="1:8">
      <c r="A280" s="3">
        <f>COUNTIF(C$2:C280,"&lt;&gt;")</f>
        <v>199</v>
      </c>
      <c r="B280" s="2"/>
      <c r="C280" s="1"/>
      <c r="D280" s="1"/>
      <c r="E280" s="1"/>
      <c r="F280" s="1"/>
      <c r="G280" s="1"/>
      <c r="H280" s="12"/>
    </row>
    <row r="281" spans="1:8">
      <c r="A281" s="3">
        <f>COUNTIF(C$2:C281,"&lt;&gt;")</f>
        <v>199</v>
      </c>
      <c r="B281" s="2"/>
      <c r="C281" s="1"/>
      <c r="D281" s="1"/>
      <c r="E281" s="1"/>
      <c r="F281" s="1"/>
      <c r="G281" s="1"/>
      <c r="H281" s="12"/>
    </row>
    <row r="282" spans="1:8">
      <c r="A282" s="3">
        <f>COUNTIF(C$2:C282,"&lt;&gt;")</f>
        <v>199</v>
      </c>
      <c r="B282" s="2"/>
      <c r="C282" s="1"/>
      <c r="D282" s="1"/>
      <c r="E282" s="1"/>
      <c r="F282" s="1"/>
      <c r="G282" s="1"/>
      <c r="H282" s="12"/>
    </row>
    <row r="283" spans="1:8">
      <c r="A283" s="3">
        <f>COUNTIF(C$2:C283,"&lt;&gt;")</f>
        <v>199</v>
      </c>
      <c r="B283" s="2"/>
      <c r="C283" s="1"/>
      <c r="D283" s="1"/>
      <c r="E283" s="1"/>
      <c r="F283" s="1"/>
      <c r="G283" s="1"/>
      <c r="H283" s="12"/>
    </row>
    <row r="284" spans="1:8">
      <c r="A284" s="3">
        <f>COUNTIF(C$2:C284,"&lt;&gt;")</f>
        <v>199</v>
      </c>
      <c r="B284" s="2"/>
      <c r="C284" s="1"/>
      <c r="D284" s="1"/>
      <c r="E284" s="1"/>
      <c r="F284" s="1"/>
      <c r="G284" s="1"/>
      <c r="H284" s="12"/>
    </row>
    <row r="285" spans="1:8">
      <c r="A285" s="3">
        <f>COUNTIF(C$2:C285,"&lt;&gt;")</f>
        <v>199</v>
      </c>
      <c r="B285" s="2"/>
      <c r="C285" s="1"/>
      <c r="D285" s="1"/>
      <c r="E285" s="1"/>
      <c r="F285" s="1"/>
      <c r="G285" s="1"/>
      <c r="H285" s="12"/>
    </row>
    <row r="286" spans="1:8">
      <c r="A286" s="3">
        <f>COUNTIF(C$2:C286,"&lt;&gt;")</f>
        <v>199</v>
      </c>
      <c r="B286" s="2"/>
      <c r="C286" s="1"/>
      <c r="D286" s="1"/>
      <c r="E286" s="1"/>
      <c r="F286" s="1"/>
      <c r="G286" s="1"/>
      <c r="H286" s="12"/>
    </row>
    <row r="287" spans="1:8">
      <c r="A287" s="3">
        <f>COUNTIF(C$2:C287,"&lt;&gt;")</f>
        <v>199</v>
      </c>
      <c r="B287" s="2"/>
      <c r="C287" s="1"/>
      <c r="D287" s="1"/>
      <c r="E287" s="1"/>
      <c r="F287" s="1"/>
      <c r="G287" s="1"/>
      <c r="H287" s="12"/>
    </row>
    <row r="288" spans="1:8">
      <c r="A288" s="3">
        <f>COUNTIF(C$2:C288,"&lt;&gt;")</f>
        <v>199</v>
      </c>
      <c r="B288" s="2"/>
      <c r="C288" s="1"/>
      <c r="D288" s="1"/>
      <c r="E288" s="1"/>
      <c r="F288" s="1"/>
      <c r="G288" s="1"/>
      <c r="H288" s="12"/>
    </row>
    <row r="289" spans="1:8">
      <c r="A289" s="3">
        <f>COUNTIF(C$2:C289,"&lt;&gt;")</f>
        <v>199</v>
      </c>
      <c r="B289" s="2"/>
      <c r="C289" s="1"/>
      <c r="D289" s="1"/>
      <c r="E289" s="1"/>
      <c r="F289" s="1"/>
      <c r="G289" s="1"/>
      <c r="H289" s="12"/>
    </row>
    <row r="290" spans="1:8">
      <c r="A290" s="3">
        <f>COUNTIF(C$2:C290,"&lt;&gt;")</f>
        <v>199</v>
      </c>
      <c r="B290" s="2"/>
      <c r="C290" s="1"/>
      <c r="D290" s="1"/>
      <c r="E290" s="1"/>
      <c r="F290" s="1"/>
      <c r="G290" s="1"/>
      <c r="H290" s="12"/>
    </row>
    <row r="291" spans="1:8">
      <c r="A291" s="3">
        <f>COUNTIF(C$2:C291,"&lt;&gt;")</f>
        <v>199</v>
      </c>
      <c r="B291" s="2"/>
      <c r="C291" s="1"/>
      <c r="D291" s="1"/>
      <c r="E291" s="1"/>
      <c r="F291" s="1"/>
      <c r="G291" s="1"/>
      <c r="H291" s="12"/>
    </row>
    <row r="292" spans="1:8">
      <c r="A292" s="3">
        <f>COUNTIF(C$2:C292,"&lt;&gt;")</f>
        <v>199</v>
      </c>
      <c r="B292" s="2"/>
      <c r="C292" s="1"/>
      <c r="D292" s="1"/>
      <c r="E292" s="1"/>
      <c r="F292" s="1"/>
      <c r="G292" s="1"/>
      <c r="H292" s="12"/>
    </row>
    <row r="293" spans="1:8">
      <c r="A293" s="3">
        <f>COUNTIF(C$2:C293,"&lt;&gt;")</f>
        <v>199</v>
      </c>
      <c r="B293" s="2"/>
      <c r="C293" s="1"/>
      <c r="D293" s="1"/>
      <c r="E293" s="1"/>
      <c r="F293" s="1"/>
      <c r="G293" s="1"/>
      <c r="H293" s="12"/>
    </row>
    <row r="294" spans="1:8">
      <c r="A294" s="3">
        <f>COUNTIF(C$2:C294,"&lt;&gt;")</f>
        <v>199</v>
      </c>
      <c r="B294" s="2"/>
      <c r="C294" s="1"/>
      <c r="D294" s="1"/>
      <c r="E294" s="1"/>
      <c r="F294" s="1"/>
      <c r="G294" s="1"/>
      <c r="H294" s="12"/>
    </row>
    <row r="295" spans="1:8">
      <c r="A295" s="3">
        <f>COUNTIF(C$2:C295,"&lt;&gt;")</f>
        <v>199</v>
      </c>
      <c r="B295" s="2"/>
      <c r="C295" s="1"/>
      <c r="D295" s="1"/>
      <c r="E295" s="1"/>
      <c r="F295" s="1"/>
      <c r="G295" s="1"/>
      <c r="H295" s="12"/>
    </row>
    <row r="296" spans="1:8">
      <c r="A296" s="3">
        <f>COUNTIF(C$2:C296,"&lt;&gt;")</f>
        <v>199</v>
      </c>
      <c r="B296" s="2"/>
      <c r="C296" s="1"/>
      <c r="D296" s="1"/>
      <c r="E296" s="1"/>
      <c r="F296" s="1"/>
      <c r="G296" s="1"/>
      <c r="H296" s="12"/>
    </row>
    <row r="297" spans="1:8">
      <c r="A297" s="3">
        <f>COUNTIF(C$2:C297,"&lt;&gt;")</f>
        <v>199</v>
      </c>
      <c r="B297" s="2"/>
      <c r="C297" s="1"/>
      <c r="D297" s="1"/>
      <c r="E297" s="1"/>
      <c r="F297" s="1"/>
      <c r="G297" s="1"/>
      <c r="H297" s="12"/>
    </row>
    <row r="298" spans="1:8">
      <c r="A298" s="3">
        <f>COUNTIF(C$2:C298,"&lt;&gt;")</f>
        <v>199</v>
      </c>
      <c r="B298" s="2"/>
      <c r="C298" s="1"/>
      <c r="D298" s="1"/>
      <c r="E298" s="1"/>
      <c r="F298" s="1"/>
      <c r="G298" s="1"/>
      <c r="H298" s="12"/>
    </row>
    <row r="299" spans="1:8">
      <c r="A299" s="3">
        <f>COUNTIF(C$2:C299,"&lt;&gt;")</f>
        <v>199</v>
      </c>
      <c r="B299" s="2"/>
      <c r="C299" s="1"/>
      <c r="D299" s="1"/>
      <c r="E299" s="1"/>
      <c r="F299" s="1"/>
      <c r="G299" s="1"/>
      <c r="H299" s="12"/>
    </row>
    <row r="300" spans="1:8">
      <c r="A300" s="3">
        <f>COUNTIF(C$2:C300,"&lt;&gt;")</f>
        <v>199</v>
      </c>
      <c r="B300" s="2"/>
      <c r="C300" s="1"/>
      <c r="D300" s="1"/>
      <c r="E300" s="1"/>
      <c r="F300" s="1"/>
      <c r="G300" s="1"/>
      <c r="H300" s="12"/>
    </row>
    <row r="301" spans="1:8">
      <c r="A301" s="3">
        <f>COUNTIF(C$2:C301,"&lt;&gt;")</f>
        <v>199</v>
      </c>
      <c r="B301" s="2"/>
      <c r="C301" s="1"/>
      <c r="D301" s="1"/>
      <c r="E301" s="1"/>
      <c r="F301" s="1"/>
      <c r="G301" s="1"/>
      <c r="H301" s="12"/>
    </row>
    <row r="302" spans="1:8">
      <c r="A302" s="3">
        <f>COUNTIF(C$2:C302,"&lt;&gt;")</f>
        <v>199</v>
      </c>
      <c r="B302" s="2"/>
      <c r="C302" s="1"/>
      <c r="D302" s="1"/>
      <c r="E302" s="1"/>
      <c r="F302" s="1"/>
      <c r="G302" s="1"/>
      <c r="H302" s="12"/>
    </row>
    <row r="303" spans="1:8">
      <c r="A303" s="3">
        <f>COUNTIF(C$2:C303,"&lt;&gt;")</f>
        <v>199</v>
      </c>
      <c r="B303" s="2"/>
      <c r="C303" s="1"/>
      <c r="D303" s="1"/>
      <c r="E303" s="1"/>
      <c r="F303" s="1"/>
      <c r="G303" s="1"/>
      <c r="H303" s="12"/>
    </row>
    <row r="304" spans="1:8">
      <c r="A304" s="3">
        <f>COUNTIF(C$2:C304,"&lt;&gt;")</f>
        <v>199</v>
      </c>
      <c r="B304" s="2"/>
      <c r="C304" s="1"/>
      <c r="D304" s="1"/>
      <c r="E304" s="1"/>
      <c r="F304" s="1"/>
      <c r="G304" s="1"/>
      <c r="H304" s="12"/>
    </row>
    <row r="305" spans="1:8">
      <c r="A305" s="3">
        <f>COUNTIF(C$2:C305,"&lt;&gt;")</f>
        <v>199</v>
      </c>
      <c r="B305" s="2"/>
      <c r="C305" s="1"/>
      <c r="D305" s="1"/>
      <c r="E305" s="1"/>
      <c r="F305" s="1"/>
      <c r="G305" s="1"/>
      <c r="H305" s="12"/>
    </row>
    <row r="306" spans="1:8">
      <c r="A306" s="3">
        <f>COUNTIF(C$2:C306,"&lt;&gt;")</f>
        <v>199</v>
      </c>
      <c r="B306" s="2"/>
      <c r="C306" s="1"/>
      <c r="D306" s="1"/>
      <c r="E306" s="1"/>
      <c r="F306" s="1"/>
      <c r="G306" s="1"/>
      <c r="H306" s="12"/>
    </row>
    <row r="307" spans="1:8">
      <c r="A307" s="3">
        <f>COUNTIF(C$2:C307,"&lt;&gt;")</f>
        <v>199</v>
      </c>
      <c r="B307" s="2"/>
      <c r="C307" s="1"/>
      <c r="D307" s="1"/>
      <c r="E307" s="1"/>
      <c r="F307" s="1"/>
      <c r="G307" s="1"/>
      <c r="H307" s="12"/>
    </row>
    <row r="308" spans="1:8">
      <c r="A308" s="3">
        <f>COUNTIF(C$2:C308,"&lt;&gt;")</f>
        <v>199</v>
      </c>
      <c r="B308" s="2"/>
      <c r="C308" s="1"/>
      <c r="D308" s="1"/>
      <c r="E308" s="1"/>
      <c r="F308" s="1"/>
      <c r="G308" s="1"/>
      <c r="H308" s="12"/>
    </row>
    <row r="309" spans="1:8">
      <c r="A309" s="3">
        <f>COUNTIF(C$2:C309,"&lt;&gt;")</f>
        <v>199</v>
      </c>
      <c r="B309" s="2"/>
      <c r="C309" s="1"/>
      <c r="D309" s="1"/>
      <c r="E309" s="1"/>
      <c r="F309" s="1"/>
      <c r="G309" s="1"/>
      <c r="H309" s="12"/>
    </row>
    <row r="310" spans="1:8">
      <c r="A310" s="3">
        <f>COUNTIF(C$2:C310,"&lt;&gt;")</f>
        <v>199</v>
      </c>
      <c r="B310" s="2"/>
      <c r="C310" s="1"/>
      <c r="D310" s="1"/>
      <c r="E310" s="1"/>
      <c r="F310" s="1"/>
      <c r="G310" s="1"/>
      <c r="H310" s="12"/>
    </row>
    <row r="311" spans="1:8">
      <c r="A311" s="3">
        <f>COUNTIF(C$2:C311,"&lt;&gt;")</f>
        <v>199</v>
      </c>
      <c r="B311" s="2"/>
      <c r="C311" s="1"/>
      <c r="D311" s="1"/>
      <c r="E311" s="1"/>
      <c r="F311" s="1"/>
      <c r="G311" s="1"/>
      <c r="H311" s="12"/>
    </row>
    <row r="312" spans="1:8">
      <c r="A312" s="3">
        <f>COUNTIF(C$2:C312,"&lt;&gt;")</f>
        <v>199</v>
      </c>
      <c r="B312" s="2"/>
      <c r="C312" s="1"/>
      <c r="D312" s="1"/>
      <c r="E312" s="1"/>
      <c r="F312" s="1"/>
      <c r="G312" s="1"/>
      <c r="H312" s="12"/>
    </row>
    <row r="313" spans="1:8">
      <c r="A313" s="3">
        <f>COUNTIF(C$2:C313,"&lt;&gt;")</f>
        <v>199</v>
      </c>
      <c r="B313" s="2"/>
      <c r="C313" s="1"/>
      <c r="D313" s="1"/>
      <c r="E313" s="1"/>
      <c r="F313" s="1"/>
      <c r="G313" s="1"/>
      <c r="H313" s="12"/>
    </row>
    <row r="314" spans="1:8">
      <c r="A314" s="3">
        <f>COUNTIF(C$2:C314,"&lt;&gt;")</f>
        <v>199</v>
      </c>
      <c r="B314" s="2"/>
      <c r="C314" s="1"/>
      <c r="D314" s="1"/>
      <c r="E314" s="1"/>
      <c r="F314" s="1"/>
      <c r="G314" s="1"/>
      <c r="H314" s="12"/>
    </row>
    <row r="315" spans="1:8">
      <c r="A315" s="3">
        <f>COUNTIF(C$2:C315,"&lt;&gt;")</f>
        <v>199</v>
      </c>
      <c r="B315" s="2"/>
      <c r="C315" s="1"/>
      <c r="D315" s="1"/>
      <c r="E315" s="1"/>
      <c r="F315" s="1"/>
      <c r="G315" s="1"/>
      <c r="H315" s="12"/>
    </row>
    <row r="316" spans="1:8">
      <c r="A316" s="3">
        <f>COUNTIF(C$2:C316,"&lt;&gt;")</f>
        <v>199</v>
      </c>
      <c r="B316" s="2"/>
      <c r="C316" s="1"/>
      <c r="D316" s="1"/>
      <c r="E316" s="1"/>
      <c r="F316" s="1"/>
      <c r="G316" s="1"/>
      <c r="H316" s="12"/>
    </row>
    <row r="317" spans="1:8">
      <c r="A317" s="3">
        <f>COUNTIF(C$2:C317,"&lt;&gt;")</f>
        <v>199</v>
      </c>
      <c r="B317" s="2"/>
      <c r="C317" s="1"/>
      <c r="D317" s="1"/>
      <c r="E317" s="1"/>
      <c r="F317" s="1"/>
      <c r="G317" s="1"/>
      <c r="H317" s="12"/>
    </row>
    <row r="318" spans="1:8">
      <c r="A318" s="3">
        <f>COUNTIF(C$2:C318,"&lt;&gt;")</f>
        <v>199</v>
      </c>
      <c r="B318" s="2"/>
      <c r="C318" s="1"/>
      <c r="D318" s="1"/>
      <c r="E318" s="1"/>
      <c r="F318" s="1"/>
      <c r="G318" s="1"/>
      <c r="H318" s="12"/>
    </row>
    <row r="319" spans="1:8">
      <c r="A319" s="3">
        <f>COUNTIF(C$2:C319,"&lt;&gt;")</f>
        <v>199</v>
      </c>
      <c r="B319" s="2"/>
      <c r="C319" s="1"/>
      <c r="D319" s="1"/>
      <c r="E319" s="1"/>
      <c r="F319" s="1"/>
      <c r="G319" s="1"/>
      <c r="H319" s="12"/>
    </row>
    <row r="320" spans="1:8">
      <c r="A320" s="3">
        <f>COUNTIF(C$2:C320,"&lt;&gt;")</f>
        <v>199</v>
      </c>
      <c r="B320" s="2"/>
      <c r="C320" s="1"/>
      <c r="D320" s="1"/>
      <c r="E320" s="1"/>
      <c r="F320" s="1"/>
      <c r="G320" s="1"/>
      <c r="H320" s="12"/>
    </row>
    <row r="321" spans="1:8">
      <c r="A321" s="3">
        <f>COUNTIF(C$2:C321,"&lt;&gt;")</f>
        <v>199</v>
      </c>
      <c r="B321" s="2"/>
      <c r="C321" s="1"/>
      <c r="D321" s="1"/>
      <c r="E321" s="1"/>
      <c r="F321" s="1"/>
      <c r="G321" s="1"/>
      <c r="H321" s="12"/>
    </row>
    <row r="322" spans="1:8">
      <c r="A322" s="3">
        <f>COUNTIF(C$2:C322,"&lt;&gt;")</f>
        <v>199</v>
      </c>
      <c r="B322" s="2"/>
      <c r="C322" s="1"/>
      <c r="D322" s="1"/>
      <c r="E322" s="1"/>
      <c r="F322" s="1"/>
      <c r="G322" s="1"/>
      <c r="H322" s="12"/>
    </row>
    <row r="323" spans="1:8">
      <c r="A323" s="3">
        <f>COUNTIF(C$2:C323,"&lt;&gt;")</f>
        <v>199</v>
      </c>
      <c r="B323" s="2"/>
      <c r="C323" s="1"/>
      <c r="D323" s="1"/>
      <c r="E323" s="1"/>
      <c r="F323" s="1"/>
      <c r="G323" s="1"/>
      <c r="H323" s="12"/>
    </row>
    <row r="324" spans="1:8">
      <c r="A324" s="3">
        <f>COUNTIF(C$2:C324,"&lt;&gt;")</f>
        <v>199</v>
      </c>
      <c r="B324" s="2"/>
      <c r="C324" s="1"/>
      <c r="D324" s="1"/>
      <c r="E324" s="1"/>
      <c r="F324" s="1"/>
      <c r="G324" s="1"/>
      <c r="H324" s="12"/>
    </row>
    <row r="325" spans="1:8">
      <c r="A325" s="3">
        <f>COUNTIF(C$2:C325,"&lt;&gt;")</f>
        <v>199</v>
      </c>
      <c r="B325" s="2"/>
      <c r="C325" s="1"/>
      <c r="D325" s="1"/>
      <c r="E325" s="1"/>
      <c r="F325" s="1"/>
      <c r="G325" s="1"/>
      <c r="H325" s="12"/>
    </row>
    <row r="326" spans="1:8">
      <c r="A326" s="3">
        <f>COUNTIF(C$2:C326,"&lt;&gt;")</f>
        <v>199</v>
      </c>
      <c r="B326" s="2"/>
      <c r="C326" s="1"/>
      <c r="D326" s="1"/>
      <c r="E326" s="1"/>
      <c r="F326" s="1"/>
      <c r="G326" s="1"/>
      <c r="H326" s="12"/>
    </row>
    <row r="327" spans="1:8">
      <c r="A327" s="3">
        <f>COUNTIF(C$2:C327,"&lt;&gt;")</f>
        <v>199</v>
      </c>
      <c r="B327" s="2"/>
      <c r="C327" s="1"/>
      <c r="D327" s="1"/>
      <c r="E327" s="1"/>
      <c r="F327" s="1"/>
      <c r="G327" s="1"/>
      <c r="H327" s="12"/>
    </row>
    <row r="328" spans="1:8">
      <c r="A328" s="3">
        <f>COUNTIF(C$2:C328,"&lt;&gt;")</f>
        <v>199</v>
      </c>
      <c r="B328" s="2"/>
      <c r="C328" s="1"/>
      <c r="D328" s="1"/>
      <c r="E328" s="1"/>
      <c r="F328" s="1"/>
      <c r="G328" s="1"/>
      <c r="H328" s="12"/>
    </row>
    <row r="329" spans="1:8">
      <c r="A329" s="3">
        <f>COUNTIF(C$2:C329,"&lt;&gt;")</f>
        <v>199</v>
      </c>
      <c r="B329" s="2"/>
      <c r="C329" s="1"/>
      <c r="D329" s="1"/>
      <c r="E329" s="1"/>
      <c r="F329" s="1"/>
      <c r="G329" s="1"/>
      <c r="H329" s="12"/>
    </row>
    <row r="330" spans="1:8">
      <c r="A330" s="3">
        <f>COUNTIF(C$2:C330,"&lt;&gt;")</f>
        <v>199</v>
      </c>
      <c r="B330" s="2"/>
      <c r="C330" s="1"/>
      <c r="D330" s="1"/>
      <c r="E330" s="1"/>
      <c r="F330" s="1"/>
      <c r="G330" s="1"/>
      <c r="H330" s="12"/>
    </row>
    <row r="331" spans="1:8">
      <c r="A331" s="3">
        <f>COUNTIF(C$2:C331,"&lt;&gt;")</f>
        <v>199</v>
      </c>
      <c r="B331" s="2"/>
      <c r="C331" s="1"/>
      <c r="D331" s="1"/>
      <c r="E331" s="1"/>
      <c r="F331" s="1"/>
      <c r="G331" s="1"/>
      <c r="H331" s="12"/>
    </row>
    <row r="332" spans="1:8">
      <c r="A332" s="3">
        <f>COUNTIF(C$2:C332,"&lt;&gt;")</f>
        <v>199</v>
      </c>
      <c r="B332" s="2"/>
      <c r="C332" s="1"/>
      <c r="D332" s="1"/>
      <c r="E332" s="1"/>
      <c r="F332" s="1"/>
      <c r="G332" s="1"/>
      <c r="H332" s="12"/>
    </row>
    <row r="333" spans="1:8">
      <c r="A333" s="3">
        <f>COUNTIF(C$2:C333,"&lt;&gt;")</f>
        <v>199</v>
      </c>
      <c r="B333" s="2"/>
      <c r="C333" s="1"/>
      <c r="D333" s="1"/>
      <c r="E333" s="1"/>
      <c r="F333" s="1"/>
      <c r="G333" s="1"/>
      <c r="H333" s="12"/>
    </row>
    <row r="334" spans="1:8">
      <c r="A334" s="3">
        <f>COUNTIF(C$2:C334,"&lt;&gt;")</f>
        <v>199</v>
      </c>
      <c r="B334" s="2"/>
      <c r="C334" s="1"/>
      <c r="D334" s="1"/>
      <c r="E334" s="1"/>
      <c r="F334" s="1"/>
      <c r="G334" s="1"/>
      <c r="H334" s="12"/>
    </row>
    <row r="335" spans="1:8">
      <c r="A335" s="3">
        <f>COUNTIF(C$2:C335,"&lt;&gt;")</f>
        <v>199</v>
      </c>
      <c r="B335" s="2"/>
      <c r="C335" s="1"/>
      <c r="D335" s="1"/>
      <c r="E335" s="1"/>
      <c r="F335" s="1"/>
      <c r="G335" s="1"/>
      <c r="H335" s="12"/>
    </row>
    <row r="336" spans="1:8">
      <c r="A336" s="3">
        <f>COUNTIF(C$2:C336,"&lt;&gt;")</f>
        <v>199</v>
      </c>
      <c r="B336" s="2"/>
      <c r="C336" s="1"/>
      <c r="D336" s="1"/>
      <c r="E336" s="1"/>
      <c r="F336" s="1"/>
      <c r="G336" s="1"/>
      <c r="H336" s="12"/>
    </row>
    <row r="337" spans="1:8">
      <c r="A337" s="3">
        <f>COUNTIF(C$2:C337,"&lt;&gt;")</f>
        <v>199</v>
      </c>
      <c r="B337" s="2"/>
      <c r="C337" s="1"/>
      <c r="D337" s="1"/>
      <c r="E337" s="1"/>
      <c r="F337" s="1"/>
      <c r="G337" s="1"/>
      <c r="H337" s="12"/>
    </row>
    <row r="338" spans="1:8">
      <c r="A338" s="3">
        <f>COUNTIF(C$2:C338,"&lt;&gt;")</f>
        <v>199</v>
      </c>
      <c r="B338" s="2"/>
      <c r="C338" s="1"/>
      <c r="D338" s="1"/>
      <c r="E338" s="1"/>
      <c r="F338" s="1"/>
      <c r="G338" s="1"/>
      <c r="H338" s="12"/>
    </row>
    <row r="339" spans="1:8">
      <c r="A339" s="3">
        <f>COUNTIF(C$2:C339,"&lt;&gt;")</f>
        <v>199</v>
      </c>
      <c r="B339" s="2"/>
      <c r="C339" s="1"/>
      <c r="D339" s="1"/>
      <c r="E339" s="1"/>
      <c r="F339" s="1"/>
      <c r="G339" s="1"/>
      <c r="H339" s="12"/>
    </row>
    <row r="340" spans="1:8">
      <c r="A340" s="3">
        <f>COUNTIF(C$2:C340,"&lt;&gt;")</f>
        <v>199</v>
      </c>
      <c r="B340" s="2"/>
      <c r="C340" s="1"/>
      <c r="D340" s="1"/>
      <c r="E340" s="1"/>
      <c r="F340" s="1"/>
      <c r="G340" s="1"/>
      <c r="H340" s="12"/>
    </row>
    <row r="341" spans="1:8">
      <c r="A341" s="3">
        <f>COUNTIF(C$2:C341,"&lt;&gt;")</f>
        <v>199</v>
      </c>
      <c r="B341" s="2"/>
      <c r="C341" s="1"/>
      <c r="D341" s="1"/>
      <c r="E341" s="1"/>
      <c r="F341" s="1"/>
      <c r="G341" s="1"/>
      <c r="H341" s="12"/>
    </row>
    <row r="342" spans="1:8">
      <c r="A342" s="3">
        <f>COUNTIF(C$2:C342,"&lt;&gt;")</f>
        <v>199</v>
      </c>
      <c r="B342" s="2"/>
      <c r="C342" s="1"/>
      <c r="D342" s="1"/>
      <c r="E342" s="1"/>
      <c r="F342" s="1"/>
      <c r="G342" s="1"/>
      <c r="H342" s="12"/>
    </row>
    <row r="343" spans="1:8">
      <c r="A343" s="3">
        <f>COUNTIF(C$2:C343,"&lt;&gt;")</f>
        <v>199</v>
      </c>
      <c r="B343" s="2"/>
      <c r="C343" s="1"/>
      <c r="D343" s="1"/>
      <c r="E343" s="1"/>
      <c r="F343" s="1"/>
      <c r="G343" s="1"/>
      <c r="H343" s="12"/>
    </row>
    <row r="344" spans="1:8">
      <c r="A344" s="3">
        <f>COUNTIF(C$2:C344,"&lt;&gt;")</f>
        <v>199</v>
      </c>
      <c r="B344" s="2"/>
      <c r="C344" s="1"/>
      <c r="D344" s="1"/>
      <c r="E344" s="1"/>
      <c r="F344" s="1"/>
      <c r="G344" s="1"/>
      <c r="H344" s="12"/>
    </row>
    <row r="345" spans="1:8">
      <c r="A345" s="3">
        <f>COUNTIF(C$2:C345,"&lt;&gt;")</f>
        <v>199</v>
      </c>
      <c r="B345" s="2"/>
      <c r="C345" s="1"/>
      <c r="D345" s="1"/>
      <c r="E345" s="1"/>
      <c r="F345" s="1"/>
      <c r="G345" s="1"/>
      <c r="H345" s="12"/>
    </row>
    <row r="346" spans="1:8">
      <c r="A346" s="3">
        <f>COUNTIF(C$2:C346,"&lt;&gt;")</f>
        <v>199</v>
      </c>
      <c r="B346" s="2"/>
      <c r="C346" s="1"/>
      <c r="D346" s="1"/>
      <c r="E346" s="1"/>
      <c r="F346" s="1"/>
      <c r="G346" s="1"/>
      <c r="H346" s="12"/>
    </row>
    <row r="347" spans="1:8">
      <c r="A347" s="3">
        <f>COUNTIF(C$2:C347,"&lt;&gt;")</f>
        <v>199</v>
      </c>
      <c r="B347" s="2"/>
      <c r="C347" s="1"/>
      <c r="D347" s="1"/>
      <c r="E347" s="1"/>
      <c r="F347" s="1"/>
      <c r="G347" s="1"/>
      <c r="H347" s="12"/>
    </row>
    <row r="348" spans="1:8">
      <c r="A348" s="3">
        <f>COUNTIF(C$2:C348,"&lt;&gt;")</f>
        <v>199</v>
      </c>
      <c r="B348" s="2"/>
      <c r="C348" s="1"/>
      <c r="D348" s="1"/>
      <c r="E348" s="1"/>
      <c r="F348" s="1"/>
      <c r="G348" s="1"/>
      <c r="H348" s="12"/>
    </row>
    <row r="349" spans="1:8">
      <c r="A349" s="3">
        <f>COUNTIF(C$2:C349,"&lt;&gt;")</f>
        <v>199</v>
      </c>
      <c r="B349" s="2"/>
      <c r="C349" s="1"/>
      <c r="D349" s="1"/>
      <c r="E349" s="1"/>
      <c r="F349" s="1"/>
      <c r="G349" s="1"/>
      <c r="H349" s="12"/>
    </row>
    <row r="350" spans="1:8">
      <c r="A350" s="3">
        <f>COUNTIF(C$2:C350,"&lt;&gt;")</f>
        <v>199</v>
      </c>
      <c r="B350" s="2"/>
      <c r="C350" s="1"/>
      <c r="D350" s="1"/>
      <c r="E350" s="1"/>
      <c r="F350" s="1"/>
      <c r="G350" s="1"/>
      <c r="H350" s="12"/>
    </row>
    <row r="351" spans="1:8">
      <c r="A351" s="3">
        <f>COUNTIF(C$2:C351,"&lt;&gt;")</f>
        <v>199</v>
      </c>
      <c r="B351" s="2"/>
      <c r="C351" s="1"/>
      <c r="D351" s="1"/>
      <c r="E351" s="1"/>
      <c r="F351" s="1"/>
      <c r="G351" s="1"/>
      <c r="H351" s="12"/>
    </row>
    <row r="352" spans="1:8">
      <c r="A352" s="3">
        <f>COUNTIF(C$2:C352,"&lt;&gt;")</f>
        <v>199</v>
      </c>
      <c r="B352" s="2"/>
      <c r="C352" s="1"/>
      <c r="D352" s="1"/>
      <c r="E352" s="1"/>
      <c r="F352" s="1"/>
      <c r="G352" s="1"/>
      <c r="H352" s="12"/>
    </row>
    <row r="353" spans="1:8">
      <c r="A353" s="3">
        <f>COUNTIF(C$2:C353,"&lt;&gt;")</f>
        <v>199</v>
      </c>
      <c r="B353" s="2"/>
      <c r="C353" s="1"/>
      <c r="D353" s="1"/>
      <c r="E353" s="1"/>
      <c r="F353" s="1"/>
      <c r="G353" s="1"/>
      <c r="H353" s="12"/>
    </row>
    <row r="354" spans="1:8">
      <c r="A354" s="3">
        <f>COUNTIF(C$2:C354,"&lt;&gt;")</f>
        <v>199</v>
      </c>
      <c r="B354" s="2"/>
      <c r="C354" s="1"/>
      <c r="D354" s="1"/>
      <c r="E354" s="1"/>
      <c r="F354" s="1"/>
      <c r="G354" s="1"/>
      <c r="H354" s="12"/>
    </row>
    <row r="355" spans="1:8">
      <c r="A355" s="3">
        <f>COUNTIF(C$2:C355,"&lt;&gt;")</f>
        <v>199</v>
      </c>
      <c r="B355" s="2"/>
      <c r="C355" s="1"/>
      <c r="D355" s="1"/>
      <c r="E355" s="1"/>
      <c r="F355" s="1"/>
      <c r="G355" s="1"/>
      <c r="H355" s="12"/>
    </row>
    <row r="356" spans="1:8">
      <c r="A356" s="3">
        <f>COUNTIF(C$2:C356,"&lt;&gt;")</f>
        <v>199</v>
      </c>
      <c r="B356" s="2"/>
      <c r="C356" s="1"/>
      <c r="D356" s="1"/>
      <c r="E356" s="1"/>
      <c r="F356" s="1"/>
      <c r="G356" s="1"/>
      <c r="H356" s="12"/>
    </row>
    <row r="357" spans="1:8">
      <c r="A357" s="3">
        <f>COUNTIF(C$2:C357,"&lt;&gt;")</f>
        <v>199</v>
      </c>
      <c r="B357" s="2"/>
      <c r="C357" s="1"/>
      <c r="D357" s="1"/>
      <c r="E357" s="1"/>
      <c r="F357" s="1"/>
      <c r="G357" s="1"/>
      <c r="H357" s="12"/>
    </row>
    <row r="358" spans="1:8">
      <c r="A358" s="3">
        <f>COUNTIF(C$2:C358,"&lt;&gt;")</f>
        <v>199</v>
      </c>
      <c r="B358" s="2"/>
      <c r="C358" s="1"/>
      <c r="D358" s="1"/>
      <c r="E358" s="1"/>
      <c r="F358" s="1"/>
      <c r="G358" s="1"/>
      <c r="H358" s="12"/>
    </row>
    <row r="359" spans="1:8">
      <c r="A359" s="3">
        <f>COUNTIF(C$2:C359,"&lt;&gt;")</f>
        <v>199</v>
      </c>
      <c r="B359" s="2"/>
      <c r="C359" s="1"/>
      <c r="D359" s="1"/>
      <c r="E359" s="1"/>
      <c r="F359" s="1"/>
      <c r="G359" s="1"/>
      <c r="H359" s="12"/>
    </row>
    <row r="360" spans="1:8">
      <c r="A360" s="3">
        <f>COUNTIF(C$2:C360,"&lt;&gt;")</f>
        <v>199</v>
      </c>
      <c r="B360" s="2"/>
      <c r="C360" s="1"/>
      <c r="D360" s="1"/>
      <c r="E360" s="1"/>
      <c r="F360" s="1"/>
      <c r="G360" s="1"/>
      <c r="H360" s="12"/>
    </row>
    <row r="361" spans="1:8">
      <c r="A361" s="3">
        <f>COUNTIF(C$2:C361,"&lt;&gt;")</f>
        <v>199</v>
      </c>
      <c r="B361" s="2"/>
      <c r="C361" s="1"/>
      <c r="D361" s="1"/>
      <c r="E361" s="1"/>
      <c r="F361" s="1"/>
      <c r="G361" s="1"/>
      <c r="H361" s="12"/>
    </row>
    <row r="362" spans="1:8">
      <c r="A362" s="3">
        <f>COUNTIF(C$2:C362,"&lt;&gt;")</f>
        <v>199</v>
      </c>
      <c r="B362" s="2"/>
      <c r="C362" s="1"/>
      <c r="D362" s="1"/>
      <c r="E362" s="1"/>
      <c r="F362" s="1"/>
      <c r="G362" s="1"/>
      <c r="H362" s="12"/>
    </row>
    <row r="363" spans="1:8">
      <c r="A363" s="3">
        <f>COUNTIF(C$2:C363,"&lt;&gt;")</f>
        <v>199</v>
      </c>
      <c r="B363" s="2"/>
      <c r="C363" s="1"/>
      <c r="D363" s="1"/>
      <c r="E363" s="1"/>
      <c r="F363" s="1"/>
      <c r="G363" s="1"/>
      <c r="H363" s="12"/>
    </row>
    <row r="364" spans="1:8">
      <c r="A364" s="3">
        <f>COUNTIF(C$2:C364,"&lt;&gt;")</f>
        <v>199</v>
      </c>
      <c r="B364" s="2"/>
      <c r="C364" s="1"/>
      <c r="D364" s="1"/>
      <c r="E364" s="1"/>
      <c r="F364" s="1"/>
      <c r="G364" s="1"/>
      <c r="H364" s="12"/>
    </row>
    <row r="365" spans="1:8">
      <c r="A365" s="3">
        <f>COUNTIF(C$2:C365,"&lt;&gt;")</f>
        <v>199</v>
      </c>
      <c r="B365" s="2"/>
      <c r="C365" s="1"/>
      <c r="D365" s="1"/>
      <c r="E365" s="1"/>
      <c r="F365" s="1"/>
      <c r="G365" s="1"/>
      <c r="H365" s="12"/>
    </row>
    <row r="366" spans="1:8">
      <c r="A366" s="3">
        <f>COUNTIF(C$2:C366,"&lt;&gt;")</f>
        <v>199</v>
      </c>
      <c r="B366" s="2"/>
      <c r="C366" s="1"/>
      <c r="D366" s="1"/>
      <c r="E366" s="1"/>
      <c r="F366" s="1"/>
      <c r="G366" s="1"/>
      <c r="H366" s="12"/>
    </row>
    <row r="367" spans="1:8">
      <c r="A367" s="3">
        <f>COUNTIF(C$2:C367,"&lt;&gt;")</f>
        <v>199</v>
      </c>
      <c r="B367" s="2"/>
      <c r="C367" s="1"/>
      <c r="D367" s="1"/>
      <c r="E367" s="1"/>
      <c r="F367" s="1"/>
      <c r="G367" s="1"/>
      <c r="H367" s="12"/>
    </row>
    <row r="368" spans="1:8">
      <c r="A368" s="3">
        <f>COUNTIF(C$2:C368,"&lt;&gt;")</f>
        <v>199</v>
      </c>
      <c r="B368" s="2"/>
      <c r="C368" s="1"/>
      <c r="D368" s="1"/>
      <c r="E368" s="1"/>
      <c r="F368" s="1"/>
      <c r="G368" s="1"/>
      <c r="H368" s="12"/>
    </row>
    <row r="369" spans="1:8">
      <c r="A369" s="3">
        <f>COUNTIF(C$2:C369,"&lt;&gt;")</f>
        <v>199</v>
      </c>
      <c r="B369" s="2"/>
      <c r="C369" s="1"/>
      <c r="D369" s="1"/>
      <c r="E369" s="1"/>
      <c r="F369" s="1"/>
      <c r="G369" s="1"/>
      <c r="H369" s="12"/>
    </row>
    <row r="370" spans="1:8">
      <c r="A370" s="3">
        <f>COUNTIF(C$2:C370,"&lt;&gt;")</f>
        <v>199</v>
      </c>
      <c r="B370" s="2"/>
      <c r="C370" s="1"/>
      <c r="D370" s="1"/>
      <c r="E370" s="1"/>
      <c r="F370" s="1"/>
      <c r="G370" s="1"/>
      <c r="H370" s="12"/>
    </row>
    <row r="371" spans="1:8">
      <c r="A371" s="3">
        <f>COUNTIF(C$2:C371,"&lt;&gt;")</f>
        <v>199</v>
      </c>
      <c r="B371" s="2"/>
      <c r="C371" s="1"/>
      <c r="D371" s="1"/>
      <c r="E371" s="1"/>
      <c r="F371" s="1"/>
      <c r="G371" s="1"/>
      <c r="H371" s="12"/>
    </row>
    <row r="372" spans="1:8">
      <c r="A372" s="3">
        <f>COUNTIF(C$2:C372,"&lt;&gt;")</f>
        <v>199</v>
      </c>
      <c r="B372" s="2"/>
      <c r="C372" s="1"/>
      <c r="D372" s="1"/>
      <c r="E372" s="1"/>
      <c r="F372" s="1"/>
      <c r="G372" s="1"/>
      <c r="H372" s="12"/>
    </row>
    <row r="373" spans="1:8">
      <c r="A373" s="3">
        <f>COUNTIF(C$2:C373,"&lt;&gt;")</f>
        <v>199</v>
      </c>
      <c r="B373" s="2"/>
      <c r="C373" s="1"/>
      <c r="D373" s="1"/>
      <c r="E373" s="1"/>
      <c r="F373" s="1"/>
      <c r="G373" s="1"/>
      <c r="H373" s="12"/>
    </row>
    <row r="374" spans="1:8">
      <c r="A374" s="3">
        <f>COUNTIF(C$2:C374,"&lt;&gt;")</f>
        <v>199</v>
      </c>
      <c r="B374" s="2"/>
      <c r="C374" s="1"/>
      <c r="D374" s="1"/>
      <c r="E374" s="1"/>
      <c r="F374" s="1"/>
      <c r="G374" s="1"/>
      <c r="H374" s="12"/>
    </row>
    <row r="375" spans="1:8">
      <c r="A375" s="3">
        <f>COUNTIF(C$2:C375,"&lt;&gt;")</f>
        <v>199</v>
      </c>
      <c r="B375" s="2"/>
      <c r="C375" s="1"/>
      <c r="D375" s="1"/>
      <c r="E375" s="1"/>
      <c r="F375" s="1"/>
      <c r="G375" s="1"/>
      <c r="H375" s="12"/>
    </row>
    <row r="376" spans="1:8">
      <c r="A376" s="3">
        <f>COUNTIF(C$2:C376,"&lt;&gt;")</f>
        <v>199</v>
      </c>
      <c r="B376" s="2"/>
      <c r="C376" s="1"/>
      <c r="D376" s="1"/>
      <c r="E376" s="1"/>
      <c r="F376" s="1"/>
      <c r="G376" s="1"/>
      <c r="H376" s="12"/>
    </row>
    <row r="377" spans="1:8">
      <c r="A377" s="3">
        <f>COUNTIF(C$2:C377,"&lt;&gt;")</f>
        <v>199</v>
      </c>
      <c r="B377" s="2"/>
      <c r="C377" s="1"/>
      <c r="D377" s="1"/>
      <c r="E377" s="1"/>
      <c r="F377" s="1"/>
      <c r="G377" s="1"/>
      <c r="H377" s="12"/>
    </row>
    <row r="378" spans="1:8">
      <c r="A378" s="3">
        <f>COUNTIF(C$2:C378,"&lt;&gt;")</f>
        <v>199</v>
      </c>
      <c r="B378" s="2"/>
      <c r="C378" s="1"/>
      <c r="D378" s="1"/>
      <c r="E378" s="1"/>
      <c r="F378" s="1"/>
      <c r="G378" s="1"/>
      <c r="H378" s="12"/>
    </row>
    <row r="379" spans="1:8">
      <c r="A379" s="3">
        <f>COUNTIF(C$2:C379,"&lt;&gt;")</f>
        <v>199</v>
      </c>
      <c r="B379" s="2"/>
      <c r="C379" s="1"/>
      <c r="D379" s="1"/>
      <c r="E379" s="1"/>
      <c r="F379" s="1"/>
      <c r="G379" s="1"/>
      <c r="H379" s="12"/>
    </row>
    <row r="380" spans="1:8">
      <c r="A380" s="3">
        <f>COUNTIF(C$2:C380,"&lt;&gt;")</f>
        <v>199</v>
      </c>
      <c r="B380" s="2"/>
      <c r="C380" s="1"/>
      <c r="D380" s="1"/>
      <c r="E380" s="1"/>
      <c r="F380" s="1"/>
      <c r="G380" s="1"/>
      <c r="H380" s="12"/>
    </row>
    <row r="381" spans="1:8">
      <c r="A381" s="3">
        <f>COUNTIF(C$2:C381,"&lt;&gt;")</f>
        <v>199</v>
      </c>
      <c r="B381" s="2"/>
      <c r="C381" s="1"/>
      <c r="D381" s="1"/>
      <c r="E381" s="1"/>
      <c r="F381" s="1"/>
      <c r="G381" s="1"/>
      <c r="H381" s="12"/>
    </row>
    <row r="382" spans="1:8">
      <c r="A382" s="3">
        <f>COUNTIF(C$2:C382,"&lt;&gt;")</f>
        <v>199</v>
      </c>
      <c r="B382" s="2"/>
      <c r="C382" s="1"/>
      <c r="D382" s="1"/>
      <c r="E382" s="1"/>
      <c r="F382" s="1"/>
      <c r="G382" s="1"/>
      <c r="H382" s="12"/>
    </row>
    <row r="383" spans="1:8">
      <c r="A383" s="3">
        <f>COUNTIF(C$2:C383,"&lt;&gt;")</f>
        <v>199</v>
      </c>
      <c r="B383" s="2"/>
      <c r="C383" s="1"/>
      <c r="D383" s="1"/>
      <c r="E383" s="1"/>
      <c r="F383" s="1"/>
      <c r="G383" s="1"/>
      <c r="H383" s="12"/>
    </row>
    <row r="384" spans="1:8">
      <c r="A384" s="3">
        <f>COUNTIF(C$2:C384,"&lt;&gt;")</f>
        <v>199</v>
      </c>
      <c r="B384" s="2"/>
      <c r="C384" s="1"/>
      <c r="D384" s="1"/>
      <c r="E384" s="1"/>
      <c r="F384" s="1"/>
      <c r="G384" s="1"/>
      <c r="H384" s="12"/>
    </row>
    <row r="385" spans="1:8">
      <c r="A385" s="3">
        <f>COUNTIF(C$2:C385,"&lt;&gt;")</f>
        <v>199</v>
      </c>
      <c r="B385" s="2"/>
      <c r="C385" s="1"/>
      <c r="D385" s="1"/>
      <c r="E385" s="1"/>
      <c r="F385" s="1"/>
      <c r="G385" s="1"/>
      <c r="H385" s="12"/>
    </row>
    <row r="386" spans="1:8">
      <c r="A386" s="3">
        <f>COUNTIF(C$2:C386,"&lt;&gt;")</f>
        <v>199</v>
      </c>
      <c r="B386" s="2"/>
      <c r="C386" s="1"/>
      <c r="D386" s="1"/>
      <c r="E386" s="1"/>
      <c r="F386" s="1"/>
      <c r="G386" s="1"/>
      <c r="H386" s="12"/>
    </row>
    <row r="387" spans="1:8">
      <c r="A387" s="3">
        <f>COUNTIF(C$2:C387,"&lt;&gt;")</f>
        <v>199</v>
      </c>
      <c r="B387" s="2"/>
      <c r="C387" s="1"/>
      <c r="D387" s="1"/>
      <c r="E387" s="1"/>
      <c r="F387" s="1"/>
      <c r="G387" s="1"/>
      <c r="H387" s="12"/>
    </row>
    <row r="388" spans="1:8">
      <c r="A388" s="3">
        <f>COUNTIF(C$2:C388,"&lt;&gt;")</f>
        <v>199</v>
      </c>
      <c r="B388" s="2"/>
      <c r="C388" s="1"/>
      <c r="D388" s="1"/>
      <c r="E388" s="1"/>
      <c r="F388" s="1"/>
      <c r="G388" s="1"/>
      <c r="H388" s="12"/>
    </row>
    <row r="389" spans="1:8">
      <c r="A389" s="3">
        <f>COUNTIF(C$2:C389,"&lt;&gt;")</f>
        <v>199</v>
      </c>
      <c r="B389" s="2"/>
      <c r="C389" s="1"/>
      <c r="D389" s="1"/>
      <c r="E389" s="1"/>
      <c r="F389" s="1"/>
      <c r="G389" s="1"/>
      <c r="H389" s="12"/>
    </row>
    <row r="390" spans="1:8">
      <c r="A390" s="3">
        <f>COUNTIF(C$2:C390,"&lt;&gt;")</f>
        <v>199</v>
      </c>
      <c r="B390" s="2"/>
      <c r="C390" s="1"/>
      <c r="D390" s="1"/>
      <c r="E390" s="1"/>
      <c r="F390" s="1"/>
      <c r="G390" s="1"/>
      <c r="H390" s="12"/>
    </row>
    <row r="391" spans="1:8">
      <c r="A391" s="3">
        <f>COUNTIF(C$2:C391,"&lt;&gt;")</f>
        <v>199</v>
      </c>
      <c r="B391" s="2"/>
      <c r="C391" s="1"/>
      <c r="D391" s="1"/>
      <c r="E391" s="1"/>
      <c r="F391" s="1"/>
      <c r="G391" s="1"/>
      <c r="H391" s="12"/>
    </row>
    <row r="392" spans="1:8">
      <c r="A392" s="3">
        <f>COUNTIF(C$2:C392,"&lt;&gt;")</f>
        <v>199</v>
      </c>
      <c r="B392" s="2"/>
      <c r="C392" s="1"/>
      <c r="D392" s="1"/>
      <c r="E392" s="1"/>
      <c r="F392" s="1"/>
      <c r="G392" s="1"/>
      <c r="H392" s="12"/>
    </row>
    <row r="393" spans="1:8">
      <c r="A393" s="3">
        <f>COUNTIF(C$2:C393,"&lt;&gt;")</f>
        <v>199</v>
      </c>
      <c r="B393" s="2"/>
      <c r="C393" s="1"/>
      <c r="D393" s="1"/>
      <c r="E393" s="1"/>
      <c r="F393" s="1"/>
      <c r="G393" s="1"/>
      <c r="H393" s="12"/>
    </row>
    <row r="394" spans="1:8">
      <c r="A394" s="3">
        <f>COUNTIF(C$2:C394,"&lt;&gt;")</f>
        <v>199</v>
      </c>
      <c r="B394" s="2"/>
      <c r="C394" s="1"/>
      <c r="D394" s="1"/>
      <c r="E394" s="1"/>
      <c r="F394" s="1"/>
      <c r="G394" s="1"/>
      <c r="H394" s="12"/>
    </row>
    <row r="395" spans="1:8">
      <c r="A395" s="3">
        <f>COUNTIF(C$2:C395,"&lt;&gt;")</f>
        <v>199</v>
      </c>
      <c r="B395" s="2"/>
      <c r="C395" s="1"/>
      <c r="D395" s="1"/>
      <c r="E395" s="1"/>
      <c r="F395" s="1"/>
      <c r="G395" s="1"/>
      <c r="H395" s="12"/>
    </row>
    <row r="396" spans="1:8">
      <c r="A396" s="3">
        <f>COUNTIF(C$2:C396,"&lt;&gt;")</f>
        <v>199</v>
      </c>
      <c r="B396" s="2"/>
      <c r="C396" s="1"/>
      <c r="D396" s="1"/>
      <c r="E396" s="1"/>
      <c r="F396" s="1"/>
      <c r="G396" s="1"/>
      <c r="H396" s="12"/>
    </row>
    <row r="397" spans="1:8">
      <c r="A397" s="3">
        <f>COUNTIF(C$2:C397,"&lt;&gt;")</f>
        <v>199</v>
      </c>
      <c r="B397" s="2"/>
      <c r="C397" s="1"/>
      <c r="D397" s="1"/>
      <c r="E397" s="1"/>
      <c r="F397" s="1"/>
      <c r="G397" s="1"/>
      <c r="H397" s="12"/>
    </row>
    <row r="398" spans="1:8">
      <c r="A398" s="3">
        <f>COUNTIF(C$2:C398,"&lt;&gt;")</f>
        <v>199</v>
      </c>
      <c r="B398" s="2"/>
      <c r="C398" s="1"/>
      <c r="D398" s="1"/>
      <c r="E398" s="1"/>
      <c r="F398" s="1"/>
      <c r="G398" s="1"/>
      <c r="H398" s="12"/>
    </row>
    <row r="399" spans="1:8">
      <c r="A399" s="3">
        <f>COUNTIF(C$2:C399,"&lt;&gt;")</f>
        <v>199</v>
      </c>
      <c r="B399" s="2"/>
      <c r="C399" s="1"/>
      <c r="D399" s="1"/>
      <c r="E399" s="1"/>
      <c r="F399" s="1"/>
      <c r="G399" s="1"/>
      <c r="H399" s="12"/>
    </row>
    <row r="400" spans="1:8">
      <c r="A400" s="3">
        <f>COUNTIF(C$2:C400,"&lt;&gt;")</f>
        <v>199</v>
      </c>
      <c r="B400" s="2"/>
      <c r="C400" s="1"/>
      <c r="D400" s="1"/>
      <c r="E400" s="1"/>
      <c r="F400" s="1"/>
      <c r="G400" s="1"/>
      <c r="H400" s="12"/>
    </row>
    <row r="401" spans="1:8">
      <c r="A401" s="3">
        <f>COUNTIF(C$2:C401,"&lt;&gt;")</f>
        <v>199</v>
      </c>
      <c r="B401" s="2"/>
      <c r="C401" s="1"/>
      <c r="D401" s="1"/>
      <c r="E401" s="1"/>
      <c r="F401" s="1"/>
      <c r="G401" s="1"/>
      <c r="H401" s="12"/>
    </row>
    <row r="402" spans="1:8">
      <c r="A402" s="3">
        <f>COUNTIF(C$2:C402,"&lt;&gt;")</f>
        <v>199</v>
      </c>
      <c r="B402" s="2"/>
      <c r="C402" s="1"/>
      <c r="D402" s="1"/>
      <c r="E402" s="1"/>
      <c r="F402" s="1"/>
      <c r="G402" s="1"/>
      <c r="H402" s="12"/>
    </row>
    <row r="403" spans="1:8">
      <c r="A403" s="3">
        <f>COUNTIF(C$2:C403,"&lt;&gt;")</f>
        <v>199</v>
      </c>
      <c r="B403" s="2"/>
      <c r="C403" s="1"/>
      <c r="D403" s="1"/>
      <c r="E403" s="1"/>
      <c r="F403" s="1"/>
      <c r="G403" s="1"/>
      <c r="H403" s="12"/>
    </row>
    <row r="404" spans="1:8">
      <c r="A404" s="3">
        <f>COUNTIF(C$2:C404,"&lt;&gt;")</f>
        <v>199</v>
      </c>
      <c r="B404" s="2"/>
      <c r="C404" s="1"/>
      <c r="D404" s="1"/>
      <c r="E404" s="1"/>
      <c r="F404" s="1"/>
      <c r="G404" s="1"/>
      <c r="H404" s="12"/>
    </row>
    <row r="405" spans="1:8">
      <c r="A405" s="3">
        <f>COUNTIF(C$2:C405,"&lt;&gt;")</f>
        <v>199</v>
      </c>
      <c r="B405" s="2"/>
      <c r="C405" s="1"/>
      <c r="D405" s="1"/>
      <c r="E405" s="1"/>
      <c r="F405" s="1"/>
      <c r="G405" s="1"/>
      <c r="H405" s="12"/>
    </row>
    <row r="406" spans="1:8">
      <c r="A406" s="3">
        <f>COUNTIF(C$2:C406,"&lt;&gt;")</f>
        <v>199</v>
      </c>
      <c r="B406" s="2"/>
      <c r="C406" s="1"/>
      <c r="D406" s="1"/>
      <c r="E406" s="1"/>
      <c r="F406" s="1"/>
      <c r="G406" s="1"/>
      <c r="H406" s="12"/>
    </row>
    <row r="407" spans="1:8">
      <c r="A407" s="3">
        <f>COUNTIF(C$2:C407,"&lt;&gt;")</f>
        <v>199</v>
      </c>
      <c r="B407" s="2"/>
      <c r="C407" s="1"/>
      <c r="D407" s="1"/>
      <c r="E407" s="1"/>
      <c r="F407" s="1"/>
      <c r="G407" s="1"/>
      <c r="H407" s="12"/>
    </row>
    <row r="408" spans="1:8">
      <c r="A408" s="3">
        <f>COUNTIF(C$2:C408,"&lt;&gt;")</f>
        <v>199</v>
      </c>
      <c r="B408" s="2"/>
      <c r="C408" s="1"/>
      <c r="D408" s="1"/>
      <c r="E408" s="1"/>
      <c r="F408" s="1"/>
      <c r="G408" s="1"/>
      <c r="H408" s="12"/>
    </row>
    <row r="409" spans="1:8">
      <c r="A409" s="3">
        <f>COUNTIF(C$2:C409,"&lt;&gt;")</f>
        <v>199</v>
      </c>
      <c r="B409" s="2"/>
      <c r="C409" s="1"/>
      <c r="D409" s="1"/>
      <c r="E409" s="1"/>
      <c r="F409" s="1"/>
      <c r="G409" s="1"/>
      <c r="H409" s="12"/>
    </row>
    <row r="410" spans="1:8">
      <c r="A410" s="3">
        <f>COUNTIF(C$2:C410,"&lt;&gt;")</f>
        <v>199</v>
      </c>
      <c r="B410" s="2"/>
      <c r="C410" s="1"/>
      <c r="D410" s="1"/>
      <c r="E410" s="1"/>
      <c r="F410" s="1"/>
      <c r="G410" s="1"/>
      <c r="H410" s="12"/>
    </row>
    <row r="411" spans="1:8">
      <c r="A411" s="3">
        <f>COUNTIF(C$2:C411,"&lt;&gt;")</f>
        <v>199</v>
      </c>
      <c r="B411" s="2"/>
      <c r="C411" s="1"/>
      <c r="D411" s="1"/>
      <c r="E411" s="1"/>
      <c r="F411" s="1"/>
      <c r="G411" s="1"/>
      <c r="H411" s="12"/>
    </row>
    <row r="412" spans="1:8">
      <c r="A412" s="3">
        <f>COUNTIF(C$2:C412,"&lt;&gt;")</f>
        <v>199</v>
      </c>
      <c r="B412" s="2"/>
      <c r="C412" s="1"/>
      <c r="D412" s="1"/>
      <c r="E412" s="1"/>
      <c r="F412" s="1"/>
      <c r="G412" s="1"/>
      <c r="H412" s="12"/>
    </row>
    <row r="413" spans="1:8">
      <c r="A413" s="3">
        <f>COUNTIF(C$2:C413,"&lt;&gt;")</f>
        <v>199</v>
      </c>
      <c r="B413" s="2"/>
      <c r="C413" s="1"/>
      <c r="D413" s="1"/>
      <c r="E413" s="1"/>
      <c r="F413" s="1"/>
      <c r="G413" s="1"/>
      <c r="H413" s="12"/>
    </row>
    <row r="414" spans="1:8">
      <c r="A414" s="3">
        <f>COUNTIF(C$2:C414,"&lt;&gt;")</f>
        <v>199</v>
      </c>
      <c r="B414" s="2"/>
      <c r="C414" s="1"/>
      <c r="D414" s="1"/>
      <c r="E414" s="1"/>
      <c r="F414" s="1"/>
      <c r="G414" s="1"/>
      <c r="H414" s="12"/>
    </row>
    <row r="415" spans="1:8">
      <c r="A415" s="3">
        <f>COUNTIF(C$2:C415,"&lt;&gt;")</f>
        <v>199</v>
      </c>
      <c r="B415" s="2"/>
      <c r="C415" s="1"/>
      <c r="D415" s="1"/>
      <c r="E415" s="1"/>
      <c r="F415" s="1"/>
      <c r="G415" s="1"/>
      <c r="H415" s="12"/>
    </row>
    <row r="416" spans="1:8">
      <c r="A416" s="3">
        <f>COUNTIF(C$2:C416,"&lt;&gt;")</f>
        <v>199</v>
      </c>
      <c r="B416" s="2"/>
      <c r="C416" s="1"/>
      <c r="D416" s="1"/>
      <c r="E416" s="1"/>
      <c r="F416" s="1"/>
      <c r="G416" s="1"/>
      <c r="H416" s="12"/>
    </row>
    <row r="417" spans="1:8">
      <c r="A417" s="3">
        <f>COUNTIF(C$2:C417,"&lt;&gt;")</f>
        <v>199</v>
      </c>
      <c r="B417" s="2"/>
      <c r="C417" s="1"/>
      <c r="D417" s="1"/>
      <c r="E417" s="1"/>
      <c r="F417" s="1"/>
      <c r="G417" s="1"/>
      <c r="H417" s="12"/>
    </row>
    <row r="418" spans="1:8">
      <c r="A418" s="3">
        <f>COUNTIF(C$2:C418,"&lt;&gt;")</f>
        <v>199</v>
      </c>
      <c r="B418" s="2"/>
      <c r="C418" s="1"/>
      <c r="D418" s="1"/>
      <c r="E418" s="1"/>
      <c r="F418" s="1"/>
      <c r="G418" s="1"/>
      <c r="H418" s="12"/>
    </row>
    <row r="419" spans="1:8">
      <c r="A419" s="3">
        <f>COUNTIF(C$2:C419,"&lt;&gt;")</f>
        <v>199</v>
      </c>
      <c r="B419" s="2"/>
      <c r="C419" s="1"/>
      <c r="D419" s="1"/>
      <c r="E419" s="1"/>
      <c r="F419" s="1"/>
      <c r="G419" s="1"/>
      <c r="H419" s="12"/>
    </row>
    <row r="420" spans="1:8">
      <c r="A420" s="3">
        <f>COUNTIF(C$2:C420,"&lt;&gt;")</f>
        <v>199</v>
      </c>
      <c r="B420" s="2"/>
      <c r="C420" s="1"/>
      <c r="D420" s="1"/>
      <c r="E420" s="1"/>
      <c r="F420" s="1"/>
      <c r="G420" s="1"/>
      <c r="H420" s="12"/>
    </row>
    <row r="421" spans="1:8">
      <c r="A421" s="3">
        <f>COUNTIF(C$2:C421,"&lt;&gt;")</f>
        <v>199</v>
      </c>
      <c r="B421" s="2"/>
      <c r="C421" s="1"/>
      <c r="D421" s="1"/>
      <c r="E421" s="1"/>
      <c r="F421" s="1"/>
      <c r="G421" s="1"/>
      <c r="H421" s="12"/>
    </row>
    <row r="422" spans="1:8">
      <c r="A422" s="3">
        <f>COUNTIF(C$2:C422,"&lt;&gt;")</f>
        <v>199</v>
      </c>
      <c r="B422" s="2"/>
      <c r="C422" s="1"/>
      <c r="D422" s="1"/>
      <c r="E422" s="1"/>
      <c r="F422" s="1"/>
      <c r="G422" s="1"/>
      <c r="H422" s="12"/>
    </row>
    <row r="423" spans="1:8">
      <c r="A423" s="3">
        <f>COUNTIF(C$2:C423,"&lt;&gt;")</f>
        <v>199</v>
      </c>
      <c r="B423" s="2"/>
      <c r="C423" s="1"/>
      <c r="D423" s="1"/>
      <c r="E423" s="1"/>
      <c r="F423" s="1"/>
      <c r="G423" s="1"/>
      <c r="H423" s="12"/>
    </row>
    <row r="424" spans="1:8">
      <c r="A424" s="3">
        <f>COUNTIF(C$2:C424,"&lt;&gt;")</f>
        <v>199</v>
      </c>
      <c r="B424" s="2"/>
      <c r="C424" s="1"/>
      <c r="D424" s="1"/>
      <c r="E424" s="1"/>
      <c r="F424" s="1"/>
      <c r="G424" s="1"/>
      <c r="H424" s="12"/>
    </row>
    <row r="425" spans="1:8">
      <c r="A425" s="3">
        <f>COUNTIF(C$2:C425,"&lt;&gt;")</f>
        <v>199</v>
      </c>
      <c r="B425" s="2"/>
      <c r="C425" s="1"/>
      <c r="D425" s="1"/>
      <c r="E425" s="1"/>
      <c r="F425" s="1"/>
      <c r="G425" s="1"/>
      <c r="H425" s="12"/>
    </row>
    <row r="426" spans="1:8">
      <c r="A426" s="3">
        <f>COUNTIF(C$2:C426,"&lt;&gt;")</f>
        <v>199</v>
      </c>
      <c r="B426" s="2"/>
      <c r="C426" s="1"/>
      <c r="D426" s="1"/>
      <c r="E426" s="1"/>
      <c r="F426" s="1"/>
      <c r="G426" s="1"/>
      <c r="H426" s="12"/>
    </row>
    <row r="427" spans="1:8">
      <c r="A427" s="3">
        <f>COUNTIF(C$2:C427,"&lt;&gt;")</f>
        <v>199</v>
      </c>
      <c r="B427" s="2"/>
      <c r="C427" s="1"/>
      <c r="D427" s="1"/>
      <c r="E427" s="1"/>
      <c r="F427" s="1"/>
      <c r="G427" s="1"/>
      <c r="H427" s="12"/>
    </row>
    <row r="428" spans="1:8">
      <c r="A428" s="3">
        <f>COUNTIF(C$2:C428,"&lt;&gt;")</f>
        <v>199</v>
      </c>
      <c r="B428" s="2"/>
      <c r="C428" s="1"/>
      <c r="D428" s="1"/>
      <c r="E428" s="1"/>
      <c r="F428" s="1"/>
      <c r="G428" s="1"/>
      <c r="H428" s="12"/>
    </row>
    <row r="429" spans="1:8">
      <c r="A429" s="3">
        <f>COUNTIF(C$2:C429,"&lt;&gt;")</f>
        <v>199</v>
      </c>
      <c r="B429" s="2"/>
      <c r="C429" s="1"/>
      <c r="D429" s="1"/>
      <c r="E429" s="1"/>
      <c r="F429" s="1"/>
      <c r="G429" s="1"/>
      <c r="H429" s="12"/>
    </row>
    <row r="430" spans="1:8">
      <c r="A430" s="3">
        <f>COUNTIF(C$2:C430,"&lt;&gt;")</f>
        <v>199</v>
      </c>
      <c r="B430" s="2"/>
      <c r="C430" s="1"/>
      <c r="D430" s="1"/>
      <c r="E430" s="1"/>
      <c r="F430" s="1"/>
      <c r="G430" s="1"/>
      <c r="H430" s="12"/>
    </row>
    <row r="431" spans="1:8">
      <c r="A431" s="3">
        <f>COUNTIF(C$2:C431,"&lt;&gt;")</f>
        <v>199</v>
      </c>
      <c r="B431" s="2"/>
      <c r="C431" s="1"/>
      <c r="D431" s="1"/>
      <c r="E431" s="1"/>
      <c r="F431" s="1"/>
      <c r="G431" s="1"/>
      <c r="H431" s="12"/>
    </row>
    <row r="432" spans="1:8">
      <c r="A432" s="3">
        <f>COUNTIF(C$2:C432,"&lt;&gt;")</f>
        <v>199</v>
      </c>
      <c r="B432" s="2"/>
      <c r="C432" s="1"/>
      <c r="D432" s="1"/>
      <c r="E432" s="1"/>
      <c r="F432" s="1"/>
      <c r="G432" s="1"/>
      <c r="H432" s="12"/>
    </row>
    <row r="433" spans="1:8">
      <c r="A433" s="3">
        <f>COUNTIF(C$2:C433,"&lt;&gt;")</f>
        <v>199</v>
      </c>
      <c r="B433" s="2"/>
      <c r="C433" s="1"/>
      <c r="D433" s="1"/>
      <c r="E433" s="1"/>
      <c r="F433" s="1"/>
      <c r="G433" s="1"/>
      <c r="H433" s="12"/>
    </row>
    <row r="434" spans="1:8">
      <c r="A434" s="3">
        <f>COUNTIF(C$2:C434,"&lt;&gt;")</f>
        <v>199</v>
      </c>
      <c r="B434" s="2"/>
      <c r="C434" s="1"/>
      <c r="D434" s="1"/>
      <c r="E434" s="1"/>
      <c r="F434" s="1"/>
      <c r="G434" s="1"/>
      <c r="H434" s="12"/>
    </row>
    <row r="435" spans="1:8">
      <c r="A435" s="3">
        <f>COUNTIF(C$2:C435,"&lt;&gt;")</f>
        <v>199</v>
      </c>
      <c r="B435" s="2"/>
      <c r="C435" s="1"/>
      <c r="D435" s="1"/>
      <c r="E435" s="1"/>
      <c r="F435" s="1"/>
      <c r="G435" s="1"/>
      <c r="H435" s="12"/>
    </row>
    <row r="436" spans="1:8">
      <c r="A436" s="7">
        <f>COUNTIF(C$2:C436,"&lt;&gt;")</f>
        <v>199</v>
      </c>
      <c r="B436" s="8"/>
      <c r="C436" s="1"/>
      <c r="D436" s="1"/>
      <c r="E436" s="1"/>
      <c r="F436" s="9"/>
      <c r="G436" s="9"/>
      <c r="H436" s="13"/>
    </row>
  </sheetData>
  <sheetProtection formatColumns="0" autoFilter="0"/>
  <phoneticPr fontId="1" type="noConversion"/>
  <dataValidations count="2">
    <dataValidation type="date" operator="greaterThanOrEqual" allowBlank="1" showInputMessage="1" showErrorMessage="1" sqref="B2:B139 B141:B436">
      <formula1>43192</formula1>
    </dataValidation>
    <dataValidation type="whole" operator="greaterThanOrEqual" allowBlank="1" showInputMessage="1" showErrorMessage="1" sqref="F2:F43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showZeros="0" workbookViewId="0">
      <pane xSplit="9" ySplit="1" topLeftCell="J236" activePane="bottomRight" state="frozen"/>
      <selection pane="topRight" activeCell="J1" sqref="J1"/>
      <selection pane="bottomLeft" activeCell="A2" sqref="A2"/>
      <selection pane="bottomRight" activeCell="B253" sqref="B253:D253"/>
    </sheetView>
  </sheetViews>
  <sheetFormatPr defaultColWidth="8.625" defaultRowHeight="13.5"/>
  <cols>
    <col min="1" max="1" width="9.5" bestFit="1" customWidth="1"/>
    <col min="2" max="2" width="22.125" bestFit="1" customWidth="1"/>
    <col min="3" max="3" width="17.375" bestFit="1" customWidth="1"/>
    <col min="4" max="5" width="9.5" bestFit="1" customWidth="1"/>
    <col min="6" max="6" width="22.375" bestFit="1" customWidth="1"/>
    <col min="7" max="8" width="11.5" bestFit="1" customWidth="1"/>
    <col min="9" max="9" width="9.5" bestFit="1" customWidth="1"/>
  </cols>
  <sheetData>
    <row r="1" spans="1:9">
      <c r="A1" s="33" t="s">
        <v>0</v>
      </c>
      <c r="B1" s="34" t="s">
        <v>1</v>
      </c>
      <c r="C1" s="34" t="s">
        <v>2</v>
      </c>
      <c r="D1" s="34" t="s">
        <v>3</v>
      </c>
      <c r="E1" s="34" t="s">
        <v>11</v>
      </c>
      <c r="F1" s="35" t="s">
        <v>324</v>
      </c>
      <c r="G1" s="34" t="s">
        <v>4</v>
      </c>
      <c r="H1" s="34" t="s">
        <v>5</v>
      </c>
      <c r="I1" s="34" t="s">
        <v>6</v>
      </c>
    </row>
    <row r="2" spans="1:9">
      <c r="A2" s="36">
        <f>COUNTIF(B$2:B2,"&lt;&gt;")</f>
        <v>1</v>
      </c>
      <c r="B2" s="37" t="s">
        <v>86</v>
      </c>
      <c r="C2" s="37" t="s">
        <v>443</v>
      </c>
      <c r="D2" s="37" t="s">
        <v>14</v>
      </c>
      <c r="E2" s="37" t="s">
        <v>244</v>
      </c>
      <c r="F2" s="37">
        <f>表5[[#This Row],[4月盘点数量]]</f>
        <v>10</v>
      </c>
      <c r="G2" s="37">
        <f>SUMPRODUCT((表1[物品]=库存总表!B2)*(表1[规格型号]=库存总表!C2)*(表1[单位]=库存总表!D2)*(表1[数量]))</f>
        <v>0</v>
      </c>
      <c r="H2" s="37">
        <f>SUMPRODUCT((表1_3[物品]=库存总表!B2)*(表1_3[规格型号]=库存总表!C2)*(表1_3[单位]=库存总表!D2)*(表1_3[数量]))</f>
        <v>0</v>
      </c>
      <c r="I2" s="37">
        <f>库存总表!$F2+库存总表!$G2-库存总表!$H2</f>
        <v>10</v>
      </c>
    </row>
    <row r="3" spans="1:9">
      <c r="A3" s="36">
        <f>COUNTIF(B$2:B3,"&lt;&gt;")</f>
        <v>2</v>
      </c>
      <c r="B3" s="37" t="s">
        <v>29</v>
      </c>
      <c r="C3" s="37" t="s">
        <v>37</v>
      </c>
      <c r="D3" s="37" t="s">
        <v>9</v>
      </c>
      <c r="E3" s="37" t="s">
        <v>244</v>
      </c>
      <c r="F3" s="37">
        <f>表5[[#This Row],[4月盘点数量]]</f>
        <v>50</v>
      </c>
      <c r="G3" s="37">
        <f>SUMPRODUCT((表1[物品]=库存总表!B3)*(表1[规格型号]=库存总表!C3)*(表1[单位]=库存总表!D3)*(表1[数量]))</f>
        <v>0</v>
      </c>
      <c r="H3" s="37">
        <f>SUMPRODUCT((表1_3[物品]=库存总表!B3)*(表1_3[规格型号]=库存总表!C3)*(表1_3[单位]=库存总表!D3)*(表1_3[数量]))</f>
        <v>0</v>
      </c>
      <c r="I3" s="37">
        <f>库存总表!$F3+库存总表!$G3-库存总表!$H3</f>
        <v>50</v>
      </c>
    </row>
    <row r="4" spans="1:9">
      <c r="A4" s="36">
        <f>COUNTIF(B$2:B4,"&lt;&gt;")</f>
        <v>3</v>
      </c>
      <c r="B4" s="37" t="s">
        <v>29</v>
      </c>
      <c r="C4" s="37" t="s">
        <v>38</v>
      </c>
      <c r="D4" s="37" t="s">
        <v>9</v>
      </c>
      <c r="E4" s="37" t="s">
        <v>244</v>
      </c>
      <c r="F4" s="37">
        <f>表5[[#This Row],[4月盘点数量]]</f>
        <v>50</v>
      </c>
      <c r="G4" s="37">
        <f>SUMPRODUCT((表1[物品]=库存总表!B4)*(表1[规格型号]=库存总表!C4)*(表1[单位]=库存总表!D4)*(表1[数量]))</f>
        <v>0</v>
      </c>
      <c r="H4" s="37">
        <f>SUMPRODUCT((表1_3[物品]=库存总表!B4)*(表1_3[规格型号]=库存总表!C4)*(表1_3[单位]=库存总表!D4)*(表1_3[数量]))</f>
        <v>0</v>
      </c>
      <c r="I4" s="37">
        <f>库存总表!$F4+库存总表!$G4-库存总表!$H4</f>
        <v>50</v>
      </c>
    </row>
    <row r="5" spans="1:9">
      <c r="A5" s="36">
        <f>COUNTIF(B$2:B5,"&lt;&gt;")</f>
        <v>4</v>
      </c>
      <c r="B5" s="37" t="s">
        <v>29</v>
      </c>
      <c r="C5" s="37" t="s">
        <v>87</v>
      </c>
      <c r="D5" s="37" t="s">
        <v>9</v>
      </c>
      <c r="E5" s="37" t="s">
        <v>244</v>
      </c>
      <c r="F5" s="37">
        <f>表5[[#This Row],[4月盘点数量]]</f>
        <v>49</v>
      </c>
      <c r="G5" s="37">
        <f>SUMPRODUCT((表1[物品]=库存总表!B5)*(表1[规格型号]=库存总表!C5)*(表1[单位]=库存总表!D5)*(表1[数量]))</f>
        <v>0</v>
      </c>
      <c r="H5" s="37">
        <f>SUMPRODUCT((表1_3[物品]=库存总表!B5)*(表1_3[规格型号]=库存总表!C5)*(表1_3[单位]=库存总表!D5)*(表1_3[数量]))</f>
        <v>0</v>
      </c>
      <c r="I5" s="37">
        <f>库存总表!$F5+库存总表!$G5-库存总表!$H5</f>
        <v>49</v>
      </c>
    </row>
    <row r="6" spans="1:9">
      <c r="A6" s="36">
        <f>COUNTIF(B$2:B6,"&lt;&gt;")</f>
        <v>5</v>
      </c>
      <c r="B6" s="37" t="s">
        <v>29</v>
      </c>
      <c r="C6" s="37" t="s">
        <v>88</v>
      </c>
      <c r="D6" s="37" t="s">
        <v>9</v>
      </c>
      <c r="E6" s="37" t="s">
        <v>244</v>
      </c>
      <c r="F6" s="37">
        <f>表5[[#This Row],[4月盘点数量]]</f>
        <v>49</v>
      </c>
      <c r="G6" s="37">
        <f>SUMPRODUCT((表1[物品]=库存总表!B6)*(表1[规格型号]=库存总表!C6)*(表1[单位]=库存总表!D6)*(表1[数量]))</f>
        <v>0</v>
      </c>
      <c r="H6" s="37">
        <f>SUMPRODUCT((表1_3[物品]=库存总表!B6)*(表1_3[规格型号]=库存总表!C6)*(表1_3[单位]=库存总表!D6)*(表1_3[数量]))</f>
        <v>0</v>
      </c>
      <c r="I6" s="37">
        <f>库存总表!$F6+库存总表!$G6-库存总表!$H6</f>
        <v>49</v>
      </c>
    </row>
    <row r="7" spans="1:9">
      <c r="A7" s="36">
        <f>COUNTIF(B$2:B7,"&lt;&gt;")</f>
        <v>6</v>
      </c>
      <c r="B7" s="37" t="s">
        <v>282</v>
      </c>
      <c r="C7" s="37" t="s">
        <v>283</v>
      </c>
      <c r="D7" s="37" t="s">
        <v>9</v>
      </c>
      <c r="E7" s="37" t="s">
        <v>244</v>
      </c>
      <c r="F7" s="37">
        <f>表5[[#This Row],[4月盘点数量]]</f>
        <v>9</v>
      </c>
      <c r="G7" s="37">
        <f>SUMPRODUCT((表1[物品]=库存总表!B7)*(表1[规格型号]=库存总表!C7)*(表1[单位]=库存总表!D7)*(表1[数量]))</f>
        <v>0</v>
      </c>
      <c r="H7" s="37">
        <f>SUMPRODUCT((表1_3[物品]=库存总表!B7)*(表1_3[规格型号]=库存总表!C7)*(表1_3[单位]=库存总表!D7)*(表1_3[数量]))</f>
        <v>1</v>
      </c>
      <c r="I7" s="37">
        <f>库存总表!$F7+库存总表!$G7-库存总表!$H7</f>
        <v>8</v>
      </c>
    </row>
    <row r="8" spans="1:9">
      <c r="A8" s="36">
        <f>COUNTIF(B$2:B8,"&lt;&gt;")</f>
        <v>7</v>
      </c>
      <c r="B8" s="37" t="s">
        <v>282</v>
      </c>
      <c r="C8" s="37" t="s">
        <v>284</v>
      </c>
      <c r="D8" s="37" t="s">
        <v>9</v>
      </c>
      <c r="E8" s="37" t="s">
        <v>244</v>
      </c>
      <c r="F8" s="37">
        <f>表5[[#This Row],[4月盘点数量]]</f>
        <v>7</v>
      </c>
      <c r="G8" s="37">
        <f>SUMPRODUCT((表1[物品]=库存总表!B8)*(表1[规格型号]=库存总表!C8)*(表1[单位]=库存总表!D8)*(表1[数量]))</f>
        <v>0</v>
      </c>
      <c r="H8" s="37">
        <f>SUMPRODUCT((表1_3[物品]=库存总表!B8)*(表1_3[规格型号]=库存总表!C8)*(表1_3[单位]=库存总表!D8)*(表1_3[数量]))</f>
        <v>0</v>
      </c>
      <c r="I8" s="37">
        <f>库存总表!$F8+库存总表!$G8-库存总表!$H8</f>
        <v>7</v>
      </c>
    </row>
    <row r="9" spans="1:9">
      <c r="A9" s="36">
        <f>COUNTIF(B$2:B9,"&lt;&gt;")</f>
        <v>8</v>
      </c>
      <c r="B9" s="37" t="s">
        <v>282</v>
      </c>
      <c r="C9" s="37" t="s">
        <v>285</v>
      </c>
      <c r="D9" s="37" t="s">
        <v>9</v>
      </c>
      <c r="E9" s="37" t="s">
        <v>244</v>
      </c>
      <c r="F9" s="37">
        <f>表5[[#This Row],[4月盘点数量]]</f>
        <v>9</v>
      </c>
      <c r="G9" s="37">
        <f>SUMPRODUCT((表1[物品]=库存总表!B9)*(表1[规格型号]=库存总表!C9)*(表1[单位]=库存总表!D9)*(表1[数量]))</f>
        <v>0</v>
      </c>
      <c r="H9" s="37">
        <f>SUMPRODUCT((表1_3[物品]=库存总表!B9)*(表1_3[规格型号]=库存总表!C9)*(表1_3[单位]=库存总表!D9)*(表1_3[数量]))</f>
        <v>1</v>
      </c>
      <c r="I9" s="37">
        <f>库存总表!$F9+库存总表!$G9-库存总表!$H9</f>
        <v>8</v>
      </c>
    </row>
    <row r="10" spans="1:9">
      <c r="A10" s="36">
        <f>COUNTIF(B$2:B10,"&lt;&gt;")</f>
        <v>9</v>
      </c>
      <c r="B10" s="37" t="s">
        <v>282</v>
      </c>
      <c r="C10" s="37" t="s">
        <v>286</v>
      </c>
      <c r="D10" s="37" t="s">
        <v>9</v>
      </c>
      <c r="E10" s="37" t="s">
        <v>244</v>
      </c>
      <c r="F10" s="37">
        <f>表5[[#This Row],[4月盘点数量]]</f>
        <v>8</v>
      </c>
      <c r="G10" s="37">
        <f>SUMPRODUCT((表1[物品]=库存总表!B10)*(表1[规格型号]=库存总表!C10)*(表1[单位]=库存总表!D10)*(表1[数量]))</f>
        <v>0</v>
      </c>
      <c r="H10" s="37">
        <f>SUMPRODUCT((表1_3[物品]=库存总表!B10)*(表1_3[规格型号]=库存总表!C10)*(表1_3[单位]=库存总表!D10)*(表1_3[数量]))</f>
        <v>0</v>
      </c>
      <c r="I10" s="37">
        <f>库存总表!$F10+库存总表!$G10-库存总表!$H10</f>
        <v>8</v>
      </c>
    </row>
    <row r="11" spans="1:9">
      <c r="A11" s="36">
        <f>COUNTIF(B$2:B11,"&lt;&gt;")</f>
        <v>10</v>
      </c>
      <c r="B11" s="37" t="s">
        <v>30</v>
      </c>
      <c r="C11" s="37" t="s">
        <v>278</v>
      </c>
      <c r="D11" s="37" t="s">
        <v>9</v>
      </c>
      <c r="E11" s="37" t="s">
        <v>244</v>
      </c>
      <c r="F11" s="37">
        <f>表5[[#This Row],[4月盘点数量]]</f>
        <v>75</v>
      </c>
      <c r="G11" s="37">
        <f>SUMPRODUCT((表1[物品]=库存总表!B11)*(表1[规格型号]=库存总表!C11)*(表1[单位]=库存总表!D11)*(表1[数量]))</f>
        <v>0</v>
      </c>
      <c r="H11" s="37">
        <f>SUMPRODUCT((表1_3[物品]=库存总表!B11)*(表1_3[规格型号]=库存总表!C11)*(表1_3[单位]=库存总表!D11)*(表1_3[数量]))</f>
        <v>0</v>
      </c>
      <c r="I11" s="37">
        <f>库存总表!$F11+库存总表!$G11-库存总表!$H11</f>
        <v>75</v>
      </c>
    </row>
    <row r="12" spans="1:9">
      <c r="A12" s="36">
        <f>COUNTIF(B$2:B12,"&lt;&gt;")</f>
        <v>11</v>
      </c>
      <c r="B12" s="37" t="s">
        <v>30</v>
      </c>
      <c r="C12" s="37" t="s">
        <v>279</v>
      </c>
      <c r="D12" s="37" t="s">
        <v>9</v>
      </c>
      <c r="E12" s="37" t="s">
        <v>244</v>
      </c>
      <c r="F12" s="37">
        <f>表5[[#This Row],[4月盘点数量]]</f>
        <v>83</v>
      </c>
      <c r="G12" s="37">
        <f>SUMPRODUCT((表1[物品]=库存总表!B12)*(表1[规格型号]=库存总表!C12)*(表1[单位]=库存总表!D12)*(表1[数量]))</f>
        <v>0</v>
      </c>
      <c r="H12" s="37">
        <f>SUMPRODUCT((表1_3[物品]=库存总表!B12)*(表1_3[规格型号]=库存总表!C12)*(表1_3[单位]=库存总表!D12)*(表1_3[数量]))</f>
        <v>4</v>
      </c>
      <c r="I12" s="37">
        <f>库存总表!$F12+库存总表!$G12-库存总表!$H12</f>
        <v>79</v>
      </c>
    </row>
    <row r="13" spans="1:9">
      <c r="A13" s="36">
        <f>COUNTIF(B$2:B13,"&lt;&gt;")</f>
        <v>12</v>
      </c>
      <c r="B13" s="37" t="s">
        <v>30</v>
      </c>
      <c r="C13" s="37" t="s">
        <v>31</v>
      </c>
      <c r="D13" s="37" t="s">
        <v>9</v>
      </c>
      <c r="E13" s="37" t="s">
        <v>244</v>
      </c>
      <c r="F13" s="37">
        <f>表5[[#This Row],[4月盘点数量]]</f>
        <v>0</v>
      </c>
      <c r="G13" s="37">
        <f>SUMPRODUCT((表1[物品]=库存总表!B13)*(表1[规格型号]=库存总表!C13)*(表1[单位]=库存总表!D13)*(表1[数量]))</f>
        <v>0</v>
      </c>
      <c r="H13" s="37">
        <f>SUMPRODUCT((表1_3[物品]=库存总表!B13)*(表1_3[规格型号]=库存总表!C13)*(表1_3[单位]=库存总表!D13)*(表1_3[数量]))</f>
        <v>0</v>
      </c>
      <c r="I13" s="37">
        <f>库存总表!$F13+库存总表!$G13-库存总表!$H13</f>
        <v>0</v>
      </c>
    </row>
    <row r="14" spans="1:9">
      <c r="A14" s="36">
        <f>COUNTIF(B$2:B14,"&lt;&gt;")</f>
        <v>13</v>
      </c>
      <c r="B14" s="37" t="s">
        <v>30</v>
      </c>
      <c r="C14" s="37" t="s">
        <v>277</v>
      </c>
      <c r="D14" s="37" t="s">
        <v>9</v>
      </c>
      <c r="E14" s="37" t="s">
        <v>244</v>
      </c>
      <c r="F14" s="37">
        <f>表5[[#This Row],[4月盘点数量]]</f>
        <v>58</v>
      </c>
      <c r="G14" s="37">
        <f>SUMPRODUCT((表1[物品]=库存总表!B14)*(表1[规格型号]=库存总表!C14)*(表1[单位]=库存总表!D14)*(表1[数量]))</f>
        <v>0</v>
      </c>
      <c r="H14" s="37">
        <f>SUMPRODUCT((表1_3[物品]=库存总表!B14)*(表1_3[规格型号]=库存总表!C14)*(表1_3[单位]=库存总表!D14)*(表1_3[数量]))</f>
        <v>0</v>
      </c>
      <c r="I14" s="37">
        <f>库存总表!$F14+库存总表!$G14-库存总表!$H14</f>
        <v>58</v>
      </c>
    </row>
    <row r="15" spans="1:9">
      <c r="A15" s="36">
        <f>COUNTIF(B$2:B15,"&lt;&gt;")</f>
        <v>14</v>
      </c>
      <c r="B15" s="37" t="s">
        <v>404</v>
      </c>
      <c r="C15" s="37" t="s">
        <v>405</v>
      </c>
      <c r="D15" s="37" t="s">
        <v>406</v>
      </c>
      <c r="E15" s="37" t="s">
        <v>407</v>
      </c>
      <c r="F15" s="37">
        <f>表5[[#This Row],[4月盘点数量]]</f>
        <v>0</v>
      </c>
      <c r="G15" s="37">
        <f>SUMPRODUCT((表1[物品]=库存总表!B15)*(表1[规格型号]=库存总表!C15)*(表1[单位]=库存总表!D15)*(表1[数量]))</f>
        <v>100</v>
      </c>
      <c r="H15" s="37">
        <f>SUMPRODUCT((表1_3[物品]=库存总表!B15)*(表1_3[规格型号]=库存总表!C15)*(表1_3[单位]=库存总表!D15)*(表1_3[数量]))</f>
        <v>0</v>
      </c>
      <c r="I15" s="37">
        <f>库存总表!$F15+库存总表!$G15-库存总表!$H15</f>
        <v>100</v>
      </c>
    </row>
    <row r="16" spans="1:9">
      <c r="A16" s="36">
        <f>COUNTIF(B$2:B16,"&lt;&gt;")</f>
        <v>15</v>
      </c>
      <c r="B16" s="37" t="s">
        <v>54</v>
      </c>
      <c r="C16" s="37" t="s">
        <v>33</v>
      </c>
      <c r="D16" s="37" t="s">
        <v>9</v>
      </c>
      <c r="E16" s="37" t="s">
        <v>244</v>
      </c>
      <c r="F16" s="37">
        <f>表5[[#This Row],[4月盘点数量]]</f>
        <v>51</v>
      </c>
      <c r="G16" s="37">
        <f>SUMPRODUCT((表1[物品]=库存总表!B16)*(表1[规格型号]=库存总表!C16)*(表1[单位]=库存总表!D16)*(表1[数量]))</f>
        <v>0</v>
      </c>
      <c r="H16" s="37">
        <f>SUMPRODUCT((表1_3[物品]=库存总表!B16)*(表1_3[规格型号]=库存总表!C16)*(表1_3[单位]=库存总表!D16)*(表1_3[数量]))</f>
        <v>0</v>
      </c>
      <c r="I16" s="37">
        <f>库存总表!$F16+库存总表!$G16-库存总表!$H16</f>
        <v>51</v>
      </c>
    </row>
    <row r="17" spans="1:9">
      <c r="A17" s="36">
        <f>COUNTIF(B$2:B17,"&lt;&gt;")</f>
        <v>16</v>
      </c>
      <c r="B17" s="37" t="s">
        <v>54</v>
      </c>
      <c r="C17" s="37" t="s">
        <v>34</v>
      </c>
      <c r="D17" s="37" t="s">
        <v>9</v>
      </c>
      <c r="E17" s="37" t="s">
        <v>244</v>
      </c>
      <c r="F17" s="37">
        <f>表5[[#This Row],[4月盘点数量]]</f>
        <v>49</v>
      </c>
      <c r="G17" s="37">
        <f>SUMPRODUCT((表1[物品]=库存总表!B17)*(表1[规格型号]=库存总表!C17)*(表1[单位]=库存总表!D17)*(表1[数量]))</f>
        <v>0</v>
      </c>
      <c r="H17" s="37">
        <f>SUMPRODUCT((表1_3[物品]=库存总表!B17)*(表1_3[规格型号]=库存总表!C17)*(表1_3[单位]=库存总表!D17)*(表1_3[数量]))</f>
        <v>0</v>
      </c>
      <c r="I17" s="37">
        <f>库存总表!$F17+库存总表!$G17-库存总表!$H17</f>
        <v>49</v>
      </c>
    </row>
    <row r="18" spans="1:9">
      <c r="A18" s="36">
        <f>COUNTIF(B$2:B18,"&lt;&gt;")</f>
        <v>17</v>
      </c>
      <c r="B18" s="37" t="s">
        <v>39</v>
      </c>
      <c r="C18" s="37" t="s">
        <v>40</v>
      </c>
      <c r="D18" s="37" t="s">
        <v>89</v>
      </c>
      <c r="E18" s="37" t="s">
        <v>245</v>
      </c>
      <c r="F18" s="37">
        <f>表5[[#This Row],[4月盘点数量]]</f>
        <v>24</v>
      </c>
      <c r="G18" s="37">
        <f>SUMPRODUCT((表1[物品]=库存总表!B18)*(表1[规格型号]=库存总表!C18)*(表1[单位]=库存总表!D18)*(表1[数量]))</f>
        <v>0</v>
      </c>
      <c r="H18" s="37">
        <f>SUMPRODUCT((表1_3[物品]=库存总表!B18)*(表1_3[规格型号]=库存总表!C18)*(表1_3[单位]=库存总表!D18)*(表1_3[数量]))</f>
        <v>0</v>
      </c>
      <c r="I18" s="37">
        <f>库存总表!$F18+库存总表!$G18-库存总表!$H18</f>
        <v>24</v>
      </c>
    </row>
    <row r="19" spans="1:9">
      <c r="A19" s="36">
        <f>COUNTIF(B$2:B19,"&lt;&gt;")</f>
        <v>18</v>
      </c>
      <c r="B19" s="37" t="s">
        <v>39</v>
      </c>
      <c r="C19" s="37" t="s">
        <v>41</v>
      </c>
      <c r="D19" s="37" t="s">
        <v>89</v>
      </c>
      <c r="E19" s="37" t="s">
        <v>245</v>
      </c>
      <c r="F19" s="37">
        <f>表5[[#This Row],[4月盘点数量]]</f>
        <v>0</v>
      </c>
      <c r="G19" s="37">
        <f>SUMPRODUCT((表1[物品]=库存总表!B19)*(表1[规格型号]=库存总表!C19)*(表1[单位]=库存总表!D19)*(表1[数量]))</f>
        <v>0</v>
      </c>
      <c r="H19" s="37">
        <f>SUMPRODUCT((表1_3[物品]=库存总表!B19)*(表1_3[规格型号]=库存总表!C19)*(表1_3[单位]=库存总表!D19)*(表1_3[数量]))</f>
        <v>0</v>
      </c>
      <c r="I19" s="37">
        <f>库存总表!$F19+库存总表!$G19-库存总表!$H19</f>
        <v>0</v>
      </c>
    </row>
    <row r="20" spans="1:9">
      <c r="A20" s="36">
        <f>COUNTIF(B$2:B20,"&lt;&gt;")</f>
        <v>19</v>
      </c>
      <c r="B20" s="37" t="s">
        <v>39</v>
      </c>
      <c r="C20" s="37" t="s">
        <v>42</v>
      </c>
      <c r="D20" s="37" t="s">
        <v>89</v>
      </c>
      <c r="E20" s="37" t="s">
        <v>245</v>
      </c>
      <c r="F20" s="37">
        <f>表5[[#This Row],[4月盘点数量]]</f>
        <v>3</v>
      </c>
      <c r="G20" s="37">
        <f>SUMPRODUCT((表1[物品]=库存总表!B20)*(表1[规格型号]=库存总表!C20)*(表1[单位]=库存总表!D20)*(表1[数量]))</f>
        <v>0</v>
      </c>
      <c r="H20" s="37">
        <f>SUMPRODUCT((表1_3[物品]=库存总表!B20)*(表1_3[规格型号]=库存总表!C20)*(表1_3[单位]=库存总表!D20)*(表1_3[数量]))</f>
        <v>0</v>
      </c>
      <c r="I20" s="37">
        <f>库存总表!$F20+库存总表!$G20-库存总表!$H20</f>
        <v>3</v>
      </c>
    </row>
    <row r="21" spans="1:9">
      <c r="A21" s="36">
        <f>COUNTIF(B$2:B21,"&lt;&gt;")</f>
        <v>20</v>
      </c>
      <c r="B21" s="37" t="s">
        <v>39</v>
      </c>
      <c r="C21" s="37" t="s">
        <v>43</v>
      </c>
      <c r="D21" s="37" t="s">
        <v>89</v>
      </c>
      <c r="E21" s="37" t="s">
        <v>245</v>
      </c>
      <c r="F21" s="37">
        <f>表5[[#This Row],[4月盘点数量]]</f>
        <v>0</v>
      </c>
      <c r="G21" s="37">
        <f>SUMPRODUCT((表1[物品]=库存总表!B21)*(表1[规格型号]=库存总表!C21)*(表1[单位]=库存总表!D21)*(表1[数量]))</f>
        <v>0</v>
      </c>
      <c r="H21" s="37">
        <f>SUMPRODUCT((表1_3[物品]=库存总表!B21)*(表1_3[规格型号]=库存总表!C21)*(表1_3[单位]=库存总表!D21)*(表1_3[数量]))</f>
        <v>0</v>
      </c>
      <c r="I21" s="37">
        <f>库存总表!$F21+库存总表!$G21-库存总表!$H21</f>
        <v>0</v>
      </c>
    </row>
    <row r="22" spans="1:9">
      <c r="A22" s="36">
        <f>COUNTIF(B$2:B22,"&lt;&gt;")</f>
        <v>21</v>
      </c>
      <c r="B22" s="37" t="s">
        <v>39</v>
      </c>
      <c r="C22" s="37" t="s">
        <v>44</v>
      </c>
      <c r="D22" s="37" t="s">
        <v>89</v>
      </c>
      <c r="E22" s="37" t="s">
        <v>245</v>
      </c>
      <c r="F22" s="37">
        <f>表5[[#This Row],[4月盘点数量]]</f>
        <v>0</v>
      </c>
      <c r="G22" s="37">
        <f>SUMPRODUCT((表1[物品]=库存总表!B22)*(表1[规格型号]=库存总表!C22)*(表1[单位]=库存总表!D22)*(表1[数量]))</f>
        <v>0</v>
      </c>
      <c r="H22" s="37">
        <f>SUMPRODUCT((表1_3[物品]=库存总表!B22)*(表1_3[规格型号]=库存总表!C22)*(表1_3[单位]=库存总表!D22)*(表1_3[数量]))</f>
        <v>0</v>
      </c>
      <c r="I22" s="37">
        <f>库存总表!$F22+库存总表!$G22-库存总表!$H22</f>
        <v>0</v>
      </c>
    </row>
    <row r="23" spans="1:9">
      <c r="A23" s="36">
        <f>COUNTIF(B$2:B23,"&lt;&gt;")</f>
        <v>22</v>
      </c>
      <c r="B23" s="37" t="s">
        <v>39</v>
      </c>
      <c r="C23" s="37" t="s">
        <v>45</v>
      </c>
      <c r="D23" s="37" t="s">
        <v>89</v>
      </c>
      <c r="E23" s="37" t="s">
        <v>245</v>
      </c>
      <c r="F23" s="37">
        <f>表5[[#This Row],[4月盘点数量]]</f>
        <v>0</v>
      </c>
      <c r="G23" s="37">
        <f>SUMPRODUCT((表1[物品]=库存总表!B23)*(表1[规格型号]=库存总表!C23)*(表1[单位]=库存总表!D23)*(表1[数量]))</f>
        <v>0</v>
      </c>
      <c r="H23" s="37">
        <f>SUMPRODUCT((表1_3[物品]=库存总表!B23)*(表1_3[规格型号]=库存总表!C23)*(表1_3[单位]=库存总表!D23)*(表1_3[数量]))</f>
        <v>0</v>
      </c>
      <c r="I23" s="37">
        <f>库存总表!$F23+库存总表!$G23-库存总表!$H23</f>
        <v>0</v>
      </c>
    </row>
    <row r="24" spans="1:9">
      <c r="A24" s="36">
        <f>COUNTIF(B$2:B24,"&lt;&gt;")</f>
        <v>23</v>
      </c>
      <c r="B24" s="37" t="s">
        <v>39</v>
      </c>
      <c r="C24" s="37" t="s">
        <v>46</v>
      </c>
      <c r="D24" s="37" t="s">
        <v>89</v>
      </c>
      <c r="E24" s="37" t="s">
        <v>245</v>
      </c>
      <c r="F24" s="37">
        <f>表5[[#This Row],[4月盘点数量]]</f>
        <v>0</v>
      </c>
      <c r="G24" s="37">
        <f>SUMPRODUCT((表1[物品]=库存总表!B24)*(表1[规格型号]=库存总表!C24)*(表1[单位]=库存总表!D24)*(表1[数量]))</f>
        <v>0</v>
      </c>
      <c r="H24" s="37">
        <f>SUMPRODUCT((表1_3[物品]=库存总表!B24)*(表1_3[规格型号]=库存总表!C24)*(表1_3[单位]=库存总表!D24)*(表1_3[数量]))</f>
        <v>0</v>
      </c>
      <c r="I24" s="37">
        <f>库存总表!$F24+库存总表!$G24-库存总表!$H24</f>
        <v>0</v>
      </c>
    </row>
    <row r="25" spans="1:9">
      <c r="A25" s="36">
        <f>COUNTIF(B$2:B25,"&lt;&gt;")</f>
        <v>24</v>
      </c>
      <c r="B25" s="37" t="s">
        <v>39</v>
      </c>
      <c r="C25" s="37" t="s">
        <v>47</v>
      </c>
      <c r="D25" s="37" t="s">
        <v>89</v>
      </c>
      <c r="E25" s="37" t="s">
        <v>245</v>
      </c>
      <c r="F25" s="37">
        <f>表5[[#This Row],[4月盘点数量]]</f>
        <v>0</v>
      </c>
      <c r="G25" s="37">
        <f>SUMPRODUCT((表1[物品]=库存总表!B25)*(表1[规格型号]=库存总表!C25)*(表1[单位]=库存总表!D25)*(表1[数量]))</f>
        <v>0</v>
      </c>
      <c r="H25" s="37">
        <f>SUMPRODUCT((表1_3[物品]=库存总表!B25)*(表1_3[规格型号]=库存总表!C25)*(表1_3[单位]=库存总表!D25)*(表1_3[数量]))</f>
        <v>0</v>
      </c>
      <c r="I25" s="37">
        <f>库存总表!$F25+库存总表!$G25-库存总表!$H25</f>
        <v>0</v>
      </c>
    </row>
    <row r="26" spans="1:9">
      <c r="A26" s="36">
        <f>COUNTIF(B$2:B26,"&lt;&gt;")</f>
        <v>25</v>
      </c>
      <c r="B26" s="37" t="s">
        <v>39</v>
      </c>
      <c r="C26" s="37" t="s">
        <v>48</v>
      </c>
      <c r="D26" s="37" t="s">
        <v>89</v>
      </c>
      <c r="E26" s="37" t="s">
        <v>245</v>
      </c>
      <c r="F26" s="37">
        <f>表5[[#This Row],[4月盘点数量]]</f>
        <v>0</v>
      </c>
      <c r="G26" s="37">
        <f>SUMPRODUCT((表1[物品]=库存总表!B26)*(表1[规格型号]=库存总表!C26)*(表1[单位]=库存总表!D26)*(表1[数量]))</f>
        <v>0</v>
      </c>
      <c r="H26" s="37">
        <f>SUMPRODUCT((表1_3[物品]=库存总表!B26)*(表1_3[规格型号]=库存总表!C26)*(表1_3[单位]=库存总表!D26)*(表1_3[数量]))</f>
        <v>0</v>
      </c>
      <c r="I26" s="37">
        <f>库存总表!$F26+库存总表!$G26-库存总表!$H26</f>
        <v>0</v>
      </c>
    </row>
    <row r="27" spans="1:9">
      <c r="A27" s="36">
        <f>COUNTIF(B$2:B27,"&lt;&gt;")</f>
        <v>26</v>
      </c>
      <c r="B27" s="37" t="s">
        <v>332</v>
      </c>
      <c r="C27" s="37" t="s">
        <v>331</v>
      </c>
      <c r="D27" s="37" t="s">
        <v>89</v>
      </c>
      <c r="E27" s="37" t="s">
        <v>334</v>
      </c>
      <c r="F27" s="37">
        <f>表5[[#This Row],[4月盘点数量]]</f>
        <v>0</v>
      </c>
      <c r="G27" s="37">
        <f>SUMPRODUCT((表1[物品]=库存总表!B27)*(表1[规格型号]=库存总表!C27)*(表1[单位]=库存总表!D27)*(表1[数量]))</f>
        <v>200</v>
      </c>
      <c r="H27" s="37">
        <f>SUMPRODUCT((表1_3[物品]=库存总表!B27)*(表1_3[规格型号]=库存总表!C27)*(表1_3[单位]=库存总表!D27)*(表1_3[数量]))</f>
        <v>1</v>
      </c>
      <c r="I27" s="37">
        <f>库存总表!$F27+库存总表!$G27-库存总表!$H27</f>
        <v>199</v>
      </c>
    </row>
    <row r="28" spans="1:9">
      <c r="A28" s="36">
        <f>COUNTIF(B$2:B28,"&lt;&gt;")</f>
        <v>27</v>
      </c>
      <c r="B28" s="37" t="s">
        <v>329</v>
      </c>
      <c r="C28" s="37" t="s">
        <v>443</v>
      </c>
      <c r="D28" s="37" t="s">
        <v>9</v>
      </c>
      <c r="E28" s="37" t="s">
        <v>334</v>
      </c>
      <c r="F28" s="37">
        <f>表5[[#This Row],[4月盘点数量]]</f>
        <v>0</v>
      </c>
      <c r="G28" s="37">
        <f>SUMPRODUCT((表1[物品]=库存总表!B28)*(表1[规格型号]=库存总表!C28)*(表1[单位]=库存总表!D28)*(表1[数量]))</f>
        <v>200</v>
      </c>
      <c r="H28" s="37">
        <f>SUMPRODUCT((表1_3[物品]=库存总表!B28)*(表1_3[规格型号]=库存总表!C28)*(表1_3[单位]=库存总表!D28)*(表1_3[数量]))</f>
        <v>0</v>
      </c>
      <c r="I28" s="37">
        <f>库存总表!$F28+库存总表!$G28-库存总表!$H28</f>
        <v>200</v>
      </c>
    </row>
    <row r="29" spans="1:9">
      <c r="A29" s="36">
        <f>COUNTIF(B$2:B29,"&lt;&gt;")</f>
        <v>28</v>
      </c>
      <c r="B29" s="37" t="s">
        <v>289</v>
      </c>
      <c r="C29" s="37" t="s">
        <v>291</v>
      </c>
      <c r="D29" s="37" t="s">
        <v>14</v>
      </c>
      <c r="E29" s="37" t="s">
        <v>246</v>
      </c>
      <c r="F29" s="37">
        <f>表5[[#This Row],[4月盘点数量]]</f>
        <v>92</v>
      </c>
      <c r="G29" s="37">
        <f>SUMPRODUCT((表1[物品]=库存总表!B29)*(表1[规格型号]=库存总表!C29)*(表1[单位]=库存总表!D29)*(表1[数量]))</f>
        <v>0</v>
      </c>
      <c r="H29" s="37">
        <f>SUMPRODUCT((表1_3[物品]=库存总表!B29)*(表1_3[规格型号]=库存总表!C29)*(表1_3[单位]=库存总表!D29)*(表1_3[数量]))</f>
        <v>2</v>
      </c>
      <c r="I29" s="37">
        <f>库存总表!$F29+库存总表!$G29-库存总表!$H29</f>
        <v>90</v>
      </c>
    </row>
    <row r="30" spans="1:9">
      <c r="A30" s="36">
        <f>COUNTIF(B$2:B30,"&lt;&gt;")</f>
        <v>29</v>
      </c>
      <c r="B30" s="37" t="s">
        <v>289</v>
      </c>
      <c r="C30" s="37" t="s">
        <v>290</v>
      </c>
      <c r="D30" s="37" t="s">
        <v>14</v>
      </c>
      <c r="E30" s="37" t="s">
        <v>246</v>
      </c>
      <c r="F30" s="37">
        <f>表5[[#This Row],[4月盘点数量]]</f>
        <v>48</v>
      </c>
      <c r="G30" s="37">
        <f>SUMPRODUCT((表1[物品]=库存总表!B30)*(表1[规格型号]=库存总表!C30)*(表1[单位]=库存总表!D30)*(表1[数量]))</f>
        <v>0</v>
      </c>
      <c r="H30" s="37">
        <f>SUMPRODUCT((表1_3[物品]=库存总表!B30)*(表1_3[规格型号]=库存总表!C30)*(表1_3[单位]=库存总表!D30)*(表1_3[数量]))</f>
        <v>5</v>
      </c>
      <c r="I30" s="37">
        <f>库存总表!$F30+库存总表!$G30-库存总表!$H30</f>
        <v>43</v>
      </c>
    </row>
    <row r="31" spans="1:9">
      <c r="A31" s="36">
        <f>COUNTIF(B$2:B31,"&lt;&gt;")</f>
        <v>30</v>
      </c>
      <c r="B31" s="37" t="s">
        <v>292</v>
      </c>
      <c r="C31" s="37" t="s">
        <v>293</v>
      </c>
      <c r="D31" s="37" t="s">
        <v>14</v>
      </c>
      <c r="E31" s="37" t="s">
        <v>246</v>
      </c>
      <c r="F31" s="37">
        <f>表5[[#This Row],[4月盘点数量]]</f>
        <v>2</v>
      </c>
      <c r="G31" s="37">
        <f>SUMPRODUCT((表1[物品]=库存总表!B31)*(表1[规格型号]=库存总表!C31)*(表1[单位]=库存总表!D31)*(表1[数量]))</f>
        <v>0</v>
      </c>
      <c r="H31" s="37">
        <f>SUMPRODUCT((表1_3[物品]=库存总表!B31)*(表1_3[规格型号]=库存总表!C31)*(表1_3[单位]=库存总表!D31)*(表1_3[数量]))</f>
        <v>0</v>
      </c>
      <c r="I31" s="37">
        <f>库存总表!$F31+库存总表!$G31-库存总表!$H31</f>
        <v>2</v>
      </c>
    </row>
    <row r="32" spans="1:9">
      <c r="A32" s="36">
        <f>COUNTIF(B$2:B32,"&lt;&gt;")</f>
        <v>31</v>
      </c>
      <c r="B32" s="37" t="s">
        <v>294</v>
      </c>
      <c r="C32" s="37" t="s">
        <v>295</v>
      </c>
      <c r="D32" s="37" t="s">
        <v>14</v>
      </c>
      <c r="E32" s="37" t="s">
        <v>246</v>
      </c>
      <c r="F32" s="37">
        <f>表5[[#This Row],[4月盘点数量]]</f>
        <v>37</v>
      </c>
      <c r="G32" s="37">
        <f>SUMPRODUCT((表1[物品]=库存总表!B32)*(表1[规格型号]=库存总表!C32)*(表1[单位]=库存总表!D32)*(表1[数量]))</f>
        <v>0</v>
      </c>
      <c r="H32" s="37">
        <f>SUMPRODUCT((表1_3[物品]=库存总表!B32)*(表1_3[规格型号]=库存总表!C32)*(表1_3[单位]=库存总表!D32)*(表1_3[数量]))</f>
        <v>0</v>
      </c>
      <c r="I32" s="37">
        <f>库存总表!$F32+库存总表!$G32-库存总表!$H32</f>
        <v>37</v>
      </c>
    </row>
    <row r="33" spans="1:9">
      <c r="A33" s="36">
        <f>COUNTIF(B$2:B33,"&lt;&gt;")</f>
        <v>32</v>
      </c>
      <c r="B33" s="37" t="s">
        <v>90</v>
      </c>
      <c r="C33" s="37" t="s">
        <v>443</v>
      </c>
      <c r="D33" s="37" t="s">
        <v>14</v>
      </c>
      <c r="E33" s="37" t="s">
        <v>246</v>
      </c>
      <c r="F33" s="37">
        <f>表5[[#This Row],[4月盘点数量]]</f>
        <v>14</v>
      </c>
      <c r="G33" s="37">
        <f>SUMPRODUCT((表1[物品]=库存总表!B33)*(表1[规格型号]=库存总表!C33)*(表1[单位]=库存总表!D33)*(表1[数量]))</f>
        <v>0</v>
      </c>
      <c r="H33" s="37">
        <f>SUMPRODUCT((表1_3[物品]=库存总表!B33)*(表1_3[规格型号]=库存总表!C33)*(表1_3[单位]=库存总表!D33)*(表1_3[数量]))</f>
        <v>0</v>
      </c>
      <c r="I33" s="37">
        <f>库存总表!$F33+库存总表!$G33-库存总表!$H33</f>
        <v>14</v>
      </c>
    </row>
    <row r="34" spans="1:9">
      <c r="A34" s="36">
        <f>COUNTIF(B$2:B34,"&lt;&gt;")</f>
        <v>33</v>
      </c>
      <c r="B34" s="37" t="s">
        <v>91</v>
      </c>
      <c r="C34" s="37" t="s">
        <v>443</v>
      </c>
      <c r="D34" s="37" t="s">
        <v>89</v>
      </c>
      <c r="E34" s="37" t="s">
        <v>246</v>
      </c>
      <c r="F34" s="37">
        <f>表5[[#This Row],[4月盘点数量]]</f>
        <v>51</v>
      </c>
      <c r="G34" s="37">
        <f>SUMPRODUCT((表1[物品]=库存总表!B34)*(表1[规格型号]=库存总表!C34)*(表1[单位]=库存总表!D34)*(表1[数量]))</f>
        <v>0</v>
      </c>
      <c r="H34" s="37">
        <f>SUMPRODUCT((表1_3[物品]=库存总表!B34)*(表1_3[规格型号]=库存总表!C34)*(表1_3[单位]=库存总表!D34)*(表1_3[数量]))</f>
        <v>1</v>
      </c>
      <c r="I34" s="37">
        <f>库存总表!$F34+库存总表!$G34-库存总表!$H34</f>
        <v>50</v>
      </c>
    </row>
    <row r="35" spans="1:9">
      <c r="A35" s="36">
        <f>COUNTIF(B$2:B35,"&lt;&gt;")</f>
        <v>34</v>
      </c>
      <c r="B35" s="37" t="s">
        <v>91</v>
      </c>
      <c r="C35" s="37" t="s">
        <v>92</v>
      </c>
      <c r="D35" s="37" t="s">
        <v>89</v>
      </c>
      <c r="E35" s="37" t="s">
        <v>246</v>
      </c>
      <c r="F35" s="37">
        <f>表5[[#This Row],[4月盘点数量]]</f>
        <v>3</v>
      </c>
      <c r="G35" s="37">
        <f>SUMPRODUCT((表1[物品]=库存总表!B35)*(表1[规格型号]=库存总表!C35)*(表1[单位]=库存总表!D35)*(表1[数量]))</f>
        <v>0</v>
      </c>
      <c r="H35" s="37">
        <f>SUMPRODUCT((表1_3[物品]=库存总表!B35)*(表1_3[规格型号]=库存总表!C35)*(表1_3[单位]=库存总表!D35)*(表1_3[数量]))</f>
        <v>0</v>
      </c>
      <c r="I35" s="37">
        <f>库存总表!$F35+库存总表!$G35-库存总表!$H35</f>
        <v>3</v>
      </c>
    </row>
    <row r="36" spans="1:9">
      <c r="A36" s="36">
        <f>COUNTIF(B$2:B36,"&lt;&gt;")</f>
        <v>35</v>
      </c>
      <c r="B36" s="37" t="s">
        <v>93</v>
      </c>
      <c r="C36" s="37" t="s">
        <v>94</v>
      </c>
      <c r="D36" s="37" t="s">
        <v>89</v>
      </c>
      <c r="E36" s="37" t="s">
        <v>246</v>
      </c>
      <c r="F36" s="37">
        <f>表5[[#This Row],[4月盘点数量]]</f>
        <v>1</v>
      </c>
      <c r="G36" s="37">
        <f>SUMPRODUCT((表1[物品]=库存总表!B36)*(表1[规格型号]=库存总表!C36)*(表1[单位]=库存总表!D36)*(表1[数量]))</f>
        <v>0</v>
      </c>
      <c r="H36" s="37">
        <f>SUMPRODUCT((表1_3[物品]=库存总表!B36)*(表1_3[规格型号]=库存总表!C36)*(表1_3[单位]=库存总表!D36)*(表1_3[数量]))</f>
        <v>0</v>
      </c>
      <c r="I36" s="37">
        <f>库存总表!$F36+库存总表!$G36-库存总表!$H36</f>
        <v>1</v>
      </c>
    </row>
    <row r="37" spans="1:9">
      <c r="A37" s="36">
        <f>COUNTIF(B$2:B37,"&lt;&gt;")</f>
        <v>36</v>
      </c>
      <c r="B37" s="37" t="s">
        <v>26</v>
      </c>
      <c r="C37" s="37" t="s">
        <v>28</v>
      </c>
      <c r="D37" s="37" t="s">
        <v>27</v>
      </c>
      <c r="E37" s="37" t="s">
        <v>250</v>
      </c>
      <c r="F37" s="37">
        <f>表5[[#This Row],[4月盘点数量]]</f>
        <v>3</v>
      </c>
      <c r="G37" s="37">
        <f>SUMPRODUCT((表1[物品]=库存总表!B37)*(表1[规格型号]=库存总表!C37)*(表1[单位]=库存总表!D37)*(表1[数量]))</f>
        <v>0</v>
      </c>
      <c r="H37" s="37">
        <f>SUMPRODUCT((表1_3[物品]=库存总表!B37)*(表1_3[规格型号]=库存总表!C37)*(表1_3[单位]=库存总表!D37)*(表1_3[数量]))</f>
        <v>2</v>
      </c>
      <c r="I37" s="37">
        <f>库存总表!$F37+库存总表!$G37-库存总表!$H37</f>
        <v>1</v>
      </c>
    </row>
    <row r="38" spans="1:9">
      <c r="A38" s="36">
        <f>COUNTIF(B$2:B38,"&lt;&gt;")</f>
        <v>37</v>
      </c>
      <c r="B38" s="37" t="s">
        <v>438</v>
      </c>
      <c r="C38" s="37" t="s">
        <v>439</v>
      </c>
      <c r="D38" s="37" t="s">
        <v>27</v>
      </c>
      <c r="E38" s="37" t="s">
        <v>250</v>
      </c>
      <c r="F38" s="37">
        <f>表5[[#This Row],[4月盘点数量]]</f>
        <v>0</v>
      </c>
      <c r="G38" s="37">
        <f>SUMPRODUCT((表1[物品]=库存总表!B38)*(表1[规格型号]=库存总表!C38)*(表1[单位]=库存总表!D38)*(表1[数量]))</f>
        <v>1</v>
      </c>
      <c r="H38" s="37">
        <f>SUMPRODUCT((表1_3[物品]=库存总表!B38)*(表1_3[规格型号]=库存总表!C38)*(表1_3[单位]=库存总表!D38)*(表1_3[数量]))</f>
        <v>1</v>
      </c>
      <c r="I38" s="37">
        <f>库存总表!$F38+库存总表!$G38-库存总表!$H38</f>
        <v>0</v>
      </c>
    </row>
    <row r="39" spans="1:9">
      <c r="A39" s="36">
        <f>COUNTIF(B$2:B39,"&lt;&gt;")</f>
        <v>38</v>
      </c>
      <c r="B39" s="37" t="s">
        <v>442</v>
      </c>
      <c r="C39" s="37" t="s">
        <v>325</v>
      </c>
      <c r="D39" s="37" t="s">
        <v>444</v>
      </c>
      <c r="E39" s="37" t="s">
        <v>250</v>
      </c>
      <c r="F39" s="37">
        <f>表5[[#This Row],[4月盘点数量]]</f>
        <v>0</v>
      </c>
      <c r="G39" s="37">
        <f>SUMPRODUCT((表1[物品]=库存总表!B39)*(表1[规格型号]=库存总表!C39)*(表1[单位]=库存总表!D39)*(表1[数量]))</f>
        <v>10</v>
      </c>
      <c r="H39" s="37">
        <f>SUMPRODUCT((表1_3[物品]=库存总表!B39)*(表1_3[规格型号]=库存总表!C39)*(表1_3[单位]=库存总表!D39)*(表1_3[数量]))</f>
        <v>2</v>
      </c>
      <c r="I39" s="37">
        <f>库存总表!$F39+库存总表!$G39-库存总表!$H39</f>
        <v>8</v>
      </c>
    </row>
    <row r="40" spans="1:9">
      <c r="A40" s="36">
        <f>COUNTIF(B$2:B40,"&lt;&gt;")</f>
        <v>39</v>
      </c>
      <c r="B40" s="37" t="s">
        <v>348</v>
      </c>
      <c r="C40" s="37" t="s">
        <v>95</v>
      </c>
      <c r="D40" s="37" t="s">
        <v>89</v>
      </c>
      <c r="E40" s="37">
        <v>1</v>
      </c>
      <c r="F40" s="37">
        <f>表5[[#This Row],[4月盘点数量]]</f>
        <v>4</v>
      </c>
      <c r="G40" s="37">
        <f>SUMPRODUCT((表1[物品]=库存总表!B40)*(表1[规格型号]=库存总表!C40)*(表1[单位]=库存总表!D40)*(表1[数量]))</f>
        <v>60</v>
      </c>
      <c r="H40" s="37">
        <f>SUMPRODUCT((表1_3[物品]=库存总表!B40)*(表1_3[规格型号]=库存总表!C40)*(表1_3[单位]=库存总表!D40)*(表1_3[数量]))</f>
        <v>18</v>
      </c>
      <c r="I40" s="37">
        <f>库存总表!$F40+库存总表!$G40-库存总表!$H40</f>
        <v>46</v>
      </c>
    </row>
    <row r="41" spans="1:9">
      <c r="A41" s="36">
        <f>COUNTIF(B$2:B41,"&lt;&gt;")</f>
        <v>40</v>
      </c>
      <c r="B41" s="37" t="s">
        <v>348</v>
      </c>
      <c r="C41" s="37" t="s">
        <v>96</v>
      </c>
      <c r="D41" s="37" t="s">
        <v>89</v>
      </c>
      <c r="E41" s="37">
        <v>1</v>
      </c>
      <c r="F41" s="37">
        <f>表5[[#This Row],[4月盘点数量]]</f>
        <v>10</v>
      </c>
      <c r="G41" s="37">
        <f>SUMPRODUCT((表1[物品]=库存总表!B41)*(表1[规格型号]=库存总表!C41)*(表1[单位]=库存总表!D41)*(表1[数量]))</f>
        <v>52</v>
      </c>
      <c r="H41" s="37">
        <f>SUMPRODUCT((表1_3[物品]=库存总表!B41)*(表1_3[规格型号]=库存总表!C41)*(表1_3[单位]=库存总表!D41)*(表1_3[数量]))</f>
        <v>22</v>
      </c>
      <c r="I41" s="37">
        <f>库存总表!$F41+库存总表!$G41-库存总表!$H41</f>
        <v>40</v>
      </c>
    </row>
    <row r="42" spans="1:9">
      <c r="A42" s="36">
        <f>COUNTIF(B$2:B42,"&lt;&gt;")</f>
        <v>41</v>
      </c>
      <c r="B42" s="1" t="s">
        <v>362</v>
      </c>
      <c r="C42" s="37" t="s">
        <v>443</v>
      </c>
      <c r="D42" s="1" t="s">
        <v>360</v>
      </c>
      <c r="E42" s="37">
        <v>1</v>
      </c>
      <c r="F42" s="37">
        <f>表5[[#This Row],[4月盘点数量]]</f>
        <v>0</v>
      </c>
      <c r="G42" s="37">
        <f>SUMPRODUCT((表1[物品]=库存总表!B42)*(表1[规格型号]=库存总表!C42)*(表1[单位]=库存总表!D42)*(表1[数量]))</f>
        <v>6</v>
      </c>
      <c r="H42" s="37">
        <f>SUMPRODUCT((表1_3[物品]=库存总表!B42)*(表1_3[规格型号]=库存总表!C42)*(表1_3[单位]=库存总表!D42)*(表1_3[数量]))</f>
        <v>4</v>
      </c>
      <c r="I42" s="37">
        <f>库存总表!$F42+库存总表!$G42-库存总表!$H42</f>
        <v>2</v>
      </c>
    </row>
    <row r="43" spans="1:9">
      <c r="A43" s="36">
        <f>COUNTIF(B$2:B43,"&lt;&gt;")</f>
        <v>42</v>
      </c>
      <c r="B43" s="37" t="s">
        <v>97</v>
      </c>
      <c r="C43" s="37" t="s">
        <v>443</v>
      </c>
      <c r="D43" s="37" t="s">
        <v>89</v>
      </c>
      <c r="E43" s="37" t="s">
        <v>334</v>
      </c>
      <c r="F43" s="37">
        <f>表5[[#This Row],[4月盘点数量]]</f>
        <v>14</v>
      </c>
      <c r="G43" s="37">
        <f>SUMPRODUCT((表1[物品]=库存总表!B43)*(表1[规格型号]=库存总表!C43)*(表1[单位]=库存总表!D43)*(表1[数量]))</f>
        <v>8</v>
      </c>
      <c r="H43" s="37">
        <f>SUMPRODUCT((表1_3[物品]=库存总表!B43)*(表1_3[规格型号]=库存总表!C43)*(表1_3[单位]=库存总表!D43)*(表1_3[数量]))</f>
        <v>8</v>
      </c>
      <c r="I43" s="37">
        <f>库存总表!$F43+库存总表!$G43-库存总表!$H43</f>
        <v>14</v>
      </c>
    </row>
    <row r="44" spans="1:9">
      <c r="A44" s="36">
        <f>COUNTIF(B$2:B44,"&lt;&gt;")</f>
        <v>43</v>
      </c>
      <c r="B44" s="37" t="s">
        <v>98</v>
      </c>
      <c r="C44" s="37" t="s">
        <v>601</v>
      </c>
      <c r="D44" s="37" t="s">
        <v>15</v>
      </c>
      <c r="E44" s="37">
        <v>3</v>
      </c>
      <c r="F44" s="37">
        <f>表5[[#This Row],[4月盘点数量]]</f>
        <v>6</v>
      </c>
      <c r="G44" s="37">
        <f>SUMPRODUCT((表1[物品]=库存总表!B44)*(表1[规格型号]=库存总表!C44)*(表1[单位]=库存总表!D44)*(表1[数量]))</f>
        <v>0</v>
      </c>
      <c r="H44" s="37">
        <f>SUMPRODUCT((表1_3[物品]=库存总表!B44)*(表1_3[规格型号]=库存总表!C44)*(表1_3[单位]=库存总表!D44)*(表1_3[数量]))</f>
        <v>2</v>
      </c>
      <c r="I44" s="37">
        <f>库存总表!$F44+库存总表!$G44-库存总表!$H44</f>
        <v>4</v>
      </c>
    </row>
    <row r="45" spans="1:9">
      <c r="A45" s="36">
        <f>COUNTIF(B$2:B45,"&lt;&gt;")</f>
        <v>44</v>
      </c>
      <c r="B45" s="37" t="s">
        <v>98</v>
      </c>
      <c r="C45" s="37" t="s">
        <v>99</v>
      </c>
      <c r="D45" s="37" t="s">
        <v>15</v>
      </c>
      <c r="E45" s="37">
        <v>3</v>
      </c>
      <c r="F45" s="37">
        <f>表5[[#This Row],[4月盘点数量]]</f>
        <v>8</v>
      </c>
      <c r="G45" s="37">
        <f>SUMPRODUCT((表1[物品]=库存总表!B45)*(表1[规格型号]=库存总表!C45)*(表1[单位]=库存总表!D45)*(表1[数量]))</f>
        <v>0</v>
      </c>
      <c r="H45" s="37">
        <f>SUMPRODUCT((表1_3[物品]=库存总表!B45)*(表1_3[规格型号]=库存总表!C45)*(表1_3[单位]=库存总表!D45)*(表1_3[数量]))</f>
        <v>0</v>
      </c>
      <c r="I45" s="37">
        <f>库存总表!$F45+库存总表!$G45-库存总表!$H45</f>
        <v>8</v>
      </c>
    </row>
    <row r="46" spans="1:9">
      <c r="A46" s="36">
        <f>COUNTIF(B$2:B46,"&lt;&gt;")</f>
        <v>45</v>
      </c>
      <c r="B46" s="37" t="s">
        <v>98</v>
      </c>
      <c r="C46" s="37" t="s">
        <v>100</v>
      </c>
      <c r="D46" s="37" t="s">
        <v>101</v>
      </c>
      <c r="E46" s="37">
        <v>3</v>
      </c>
      <c r="F46" s="37">
        <f>表5[[#This Row],[4月盘点数量]]</f>
        <v>1</v>
      </c>
      <c r="G46" s="37">
        <f>SUMPRODUCT((表1[物品]=库存总表!B46)*(表1[规格型号]=库存总表!C46)*(表1[单位]=库存总表!D46)*(表1[数量]))</f>
        <v>0</v>
      </c>
      <c r="H46" s="37">
        <f>SUMPRODUCT((表1_3[物品]=库存总表!B46)*(表1_3[规格型号]=库存总表!C46)*(表1_3[单位]=库存总表!D46)*(表1_3[数量]))</f>
        <v>0</v>
      </c>
      <c r="I46" s="37">
        <f>库存总表!$F46+库存总表!$G46-库存总表!$H46</f>
        <v>1</v>
      </c>
    </row>
    <row r="47" spans="1:9">
      <c r="A47" s="36">
        <f>COUNTIF(B$2:B47,"&lt;&gt;")</f>
        <v>46</v>
      </c>
      <c r="B47" s="37" t="s">
        <v>98</v>
      </c>
      <c r="C47" s="37" t="s">
        <v>102</v>
      </c>
      <c r="D47" s="37" t="s">
        <v>15</v>
      </c>
      <c r="E47" s="37">
        <v>4</v>
      </c>
      <c r="F47" s="37">
        <f>表5[[#This Row],[4月盘点数量]]</f>
        <v>22</v>
      </c>
      <c r="G47" s="37">
        <f>SUMPRODUCT((表1[物品]=库存总表!B47)*(表1[规格型号]=库存总表!C47)*(表1[单位]=库存总表!D47)*(表1[数量]))</f>
        <v>0</v>
      </c>
      <c r="H47" s="37">
        <f>SUMPRODUCT((表1_3[物品]=库存总表!B47)*(表1_3[规格型号]=库存总表!C47)*(表1_3[单位]=库存总表!D47)*(表1_3[数量]))</f>
        <v>3</v>
      </c>
      <c r="I47" s="37">
        <f>库存总表!$F47+库存总表!$G47-库存总表!$H47</f>
        <v>19</v>
      </c>
    </row>
    <row r="48" spans="1:9">
      <c r="A48" s="36">
        <f>COUNTIF(B$2:B48,"&lt;&gt;")</f>
        <v>47</v>
      </c>
      <c r="B48" s="37" t="s">
        <v>98</v>
      </c>
      <c r="C48" s="37" t="s">
        <v>603</v>
      </c>
      <c r="D48" s="37" t="s">
        <v>15</v>
      </c>
      <c r="E48" s="37">
        <v>4</v>
      </c>
      <c r="F48" s="37">
        <f>表5[[#This Row],[4月盘点数量]]</f>
        <v>17</v>
      </c>
      <c r="G48" s="37">
        <f>SUMPRODUCT((表1[物品]=库存总表!B48)*(表1[规格型号]=库存总表!C48)*(表1[单位]=库存总表!D48)*(表1[数量]))</f>
        <v>0</v>
      </c>
      <c r="H48" s="37">
        <f>SUMPRODUCT((表1_3[物品]=库存总表!B48)*(表1_3[规格型号]=库存总表!C48)*(表1_3[单位]=库存总表!D48)*(表1_3[数量]))</f>
        <v>1</v>
      </c>
      <c r="I48" s="37">
        <f>库存总表!$F48+库存总表!$G48-库存总表!$H48</f>
        <v>16</v>
      </c>
    </row>
    <row r="49" spans="1:9">
      <c r="A49" s="36">
        <f>COUNTIF(B$2:B49,"&lt;&gt;")</f>
        <v>48</v>
      </c>
      <c r="B49" s="37" t="s">
        <v>103</v>
      </c>
      <c r="C49" s="37" t="s">
        <v>443</v>
      </c>
      <c r="D49" s="37" t="s">
        <v>104</v>
      </c>
      <c r="E49" s="37">
        <v>5</v>
      </c>
      <c r="F49" s="37">
        <f>表5[[#This Row],[4月盘点数量]]</f>
        <v>59</v>
      </c>
      <c r="G49" s="37">
        <f>SUMPRODUCT((表1[物品]=库存总表!B49)*(表1[规格型号]=库存总表!C49)*(表1[单位]=库存总表!D49)*(表1[数量]))</f>
        <v>0</v>
      </c>
      <c r="H49" s="37">
        <f>SUMPRODUCT((表1_3[物品]=库存总表!B49)*(表1_3[规格型号]=库存总表!C49)*(表1_3[单位]=库存总表!D49)*(表1_3[数量]))</f>
        <v>0</v>
      </c>
      <c r="I49" s="37">
        <f>库存总表!$F49+库存总表!$G49-库存总表!$H49</f>
        <v>59</v>
      </c>
    </row>
    <row r="50" spans="1:9">
      <c r="A50" s="36">
        <f>COUNTIF(B$2:B50,"&lt;&gt;")</f>
        <v>49</v>
      </c>
      <c r="B50" s="37" t="s">
        <v>105</v>
      </c>
      <c r="C50" s="37" t="s">
        <v>443</v>
      </c>
      <c r="D50" s="37" t="s">
        <v>89</v>
      </c>
      <c r="E50" s="37">
        <v>5</v>
      </c>
      <c r="F50" s="37">
        <f>表5[[#This Row],[4月盘点数量]]</f>
        <v>10</v>
      </c>
      <c r="G50" s="37">
        <f>SUMPRODUCT((表1[物品]=库存总表!B50)*(表1[规格型号]=库存总表!C50)*(表1[单位]=库存总表!D50)*(表1[数量]))</f>
        <v>0</v>
      </c>
      <c r="H50" s="37">
        <f>SUMPRODUCT((表1_3[物品]=库存总表!B50)*(表1_3[规格型号]=库存总表!C50)*(表1_3[单位]=库存总表!D50)*(表1_3[数量]))</f>
        <v>0</v>
      </c>
      <c r="I50" s="37">
        <f>库存总表!$F50+库存总表!$G50-库存总表!$H50</f>
        <v>10</v>
      </c>
    </row>
    <row r="51" spans="1:9">
      <c r="A51" s="36">
        <f>COUNTIF(B$2:B51,"&lt;&gt;")</f>
        <v>50</v>
      </c>
      <c r="B51" s="37" t="s">
        <v>106</v>
      </c>
      <c r="C51" s="37" t="s">
        <v>443</v>
      </c>
      <c r="D51" s="37"/>
      <c r="E51" s="37">
        <v>5</v>
      </c>
      <c r="F51" s="37">
        <f>表5[[#This Row],[4月盘点数量]]</f>
        <v>12</v>
      </c>
      <c r="G51" s="37">
        <f>SUMPRODUCT((表1[物品]=库存总表!B51)*(表1[规格型号]=库存总表!C51)*(表1[单位]=库存总表!D51)*(表1[数量]))</f>
        <v>0</v>
      </c>
      <c r="H51" s="37">
        <f>SUMPRODUCT((表1_3[物品]=库存总表!B51)*(表1_3[规格型号]=库存总表!C51)*(表1_3[单位]=库存总表!D51)*(表1_3[数量]))</f>
        <v>0</v>
      </c>
      <c r="I51" s="37">
        <f>库存总表!$F51+库存总表!$G51-库存总表!$H51</f>
        <v>12</v>
      </c>
    </row>
    <row r="52" spans="1:9">
      <c r="A52" s="36">
        <f>COUNTIF(B$2:B52,"&lt;&gt;")</f>
        <v>51</v>
      </c>
      <c r="B52" s="37" t="s">
        <v>107</v>
      </c>
      <c r="C52" s="37" t="s">
        <v>443</v>
      </c>
      <c r="D52" s="37" t="s">
        <v>9</v>
      </c>
      <c r="E52" s="37">
        <v>5</v>
      </c>
      <c r="F52" s="37">
        <f>表5[[#This Row],[4月盘点数量]]</f>
        <v>2</v>
      </c>
      <c r="G52" s="37">
        <f>SUMPRODUCT((表1[物品]=库存总表!B52)*(表1[规格型号]=库存总表!C52)*(表1[单位]=库存总表!D52)*(表1[数量]))</f>
        <v>1</v>
      </c>
      <c r="H52" s="37">
        <f>SUMPRODUCT((表1_3[物品]=库存总表!B52)*(表1_3[规格型号]=库存总表!C52)*(表1_3[单位]=库存总表!D52)*(表1_3[数量]))</f>
        <v>0</v>
      </c>
      <c r="I52" s="37">
        <f>库存总表!$F52+库存总表!$G52-库存总表!$H52</f>
        <v>3</v>
      </c>
    </row>
    <row r="53" spans="1:9">
      <c r="A53" s="36">
        <f>COUNTIF(B$2:B53,"&lt;&gt;")</f>
        <v>52</v>
      </c>
      <c r="B53" s="37" t="s">
        <v>108</v>
      </c>
      <c r="C53" s="37" t="s">
        <v>109</v>
      </c>
      <c r="D53" s="37" t="s">
        <v>262</v>
      </c>
      <c r="E53" s="37">
        <v>7</v>
      </c>
      <c r="F53" s="37">
        <f>表5[[#This Row],[4月盘点数量]]</f>
        <v>78</v>
      </c>
      <c r="G53" s="37">
        <f>SUMPRODUCT((表1[物品]=库存总表!B53)*(表1[规格型号]=库存总表!C53)*(表1[单位]=库存总表!D53)*(表1[数量]))</f>
        <v>0</v>
      </c>
      <c r="H53" s="37">
        <f>SUMPRODUCT((表1_3[物品]=库存总表!B53)*(表1_3[规格型号]=库存总表!C53)*(表1_3[单位]=库存总表!D53)*(表1_3[数量]))</f>
        <v>0</v>
      </c>
      <c r="I53" s="37">
        <f>库存总表!$F53+库存总表!$G53-库存总表!$H53</f>
        <v>78</v>
      </c>
    </row>
    <row r="54" spans="1:9">
      <c r="A54" s="36">
        <f>COUNTIF(B$2:B54,"&lt;&gt;")</f>
        <v>53</v>
      </c>
      <c r="B54" s="37" t="s">
        <v>108</v>
      </c>
      <c r="C54" s="37" t="s">
        <v>111</v>
      </c>
      <c r="D54" s="37" t="s">
        <v>262</v>
      </c>
      <c r="E54" s="37">
        <v>7</v>
      </c>
      <c r="F54" s="37">
        <f>表5[[#This Row],[4月盘点数量]]</f>
        <v>1060</v>
      </c>
      <c r="G54" s="37">
        <f>SUMPRODUCT((表1[物品]=库存总表!B54)*(表1[规格型号]=库存总表!C54)*(表1[单位]=库存总表!D54)*(表1[数量]))</f>
        <v>0</v>
      </c>
      <c r="H54" s="37">
        <f>SUMPRODUCT((表1_3[物品]=库存总表!B54)*(表1_3[规格型号]=库存总表!C54)*(表1_3[单位]=库存总表!D54)*(表1_3[数量]))</f>
        <v>0</v>
      </c>
      <c r="I54" s="37">
        <f>库存总表!$F54+库存总表!$G54-库存总表!$H54</f>
        <v>1060</v>
      </c>
    </row>
    <row r="55" spans="1:9">
      <c r="A55" s="36">
        <f>COUNTIF(B$2:B55,"&lt;&gt;")</f>
        <v>54</v>
      </c>
      <c r="B55" s="37" t="s">
        <v>17</v>
      </c>
      <c r="C55" s="37" t="s">
        <v>112</v>
      </c>
      <c r="D55" s="37" t="s">
        <v>89</v>
      </c>
      <c r="E55" s="37">
        <v>8</v>
      </c>
      <c r="F55" s="37">
        <f>表5[[#This Row],[4月盘点数量]]</f>
        <v>8</v>
      </c>
      <c r="G55" s="37">
        <f>SUMPRODUCT((表1[物品]=库存总表!B55)*(表1[规格型号]=库存总表!C55)*(表1[单位]=库存总表!D55)*(表1[数量]))</f>
        <v>0</v>
      </c>
      <c r="H55" s="37">
        <f>SUMPRODUCT((表1_3[物品]=库存总表!B55)*(表1_3[规格型号]=库存总表!C55)*(表1_3[单位]=库存总表!D55)*(表1_3[数量]))</f>
        <v>0</v>
      </c>
      <c r="I55" s="37">
        <f>库存总表!$F55+库存总表!$G55-库存总表!$H55</f>
        <v>8</v>
      </c>
    </row>
    <row r="56" spans="1:9">
      <c r="A56" s="36">
        <f>COUNTIF(B$2:B56,"&lt;&gt;")</f>
        <v>55</v>
      </c>
      <c r="B56" s="37" t="s">
        <v>17</v>
      </c>
      <c r="C56" s="37" t="s">
        <v>32</v>
      </c>
      <c r="D56" s="37" t="s">
        <v>89</v>
      </c>
      <c r="E56" s="37">
        <v>8</v>
      </c>
      <c r="F56" s="37">
        <f>表5[[#This Row],[4月盘点数量]]</f>
        <v>0</v>
      </c>
      <c r="G56" s="37">
        <f>SUMPRODUCT((表1[物品]=库存总表!B56)*(表1[规格型号]=库存总表!C56)*(表1[单位]=库存总表!D56)*(表1[数量]))</f>
        <v>0</v>
      </c>
      <c r="H56" s="37">
        <f>SUMPRODUCT((表1_3[物品]=库存总表!B56)*(表1_3[规格型号]=库存总表!C56)*(表1_3[单位]=库存总表!D56)*(表1_3[数量]))</f>
        <v>0</v>
      </c>
      <c r="I56" s="37">
        <f>库存总表!$F56+库存总表!$G56-库存总表!$H56</f>
        <v>0</v>
      </c>
    </row>
    <row r="57" spans="1:9">
      <c r="A57" s="36">
        <f>COUNTIF(B$2:B57,"&lt;&gt;")</f>
        <v>56</v>
      </c>
      <c r="B57" s="37" t="s">
        <v>53</v>
      </c>
      <c r="C57" s="37" t="s">
        <v>49</v>
      </c>
      <c r="D57" s="37" t="s">
        <v>15</v>
      </c>
      <c r="E57" s="37">
        <v>9</v>
      </c>
      <c r="F57" s="37">
        <f>表5[[#This Row],[4月盘点数量]]</f>
        <v>13</v>
      </c>
      <c r="G57" s="37">
        <f>SUMPRODUCT((表1[物品]=库存总表!B57)*(表1[规格型号]=库存总表!C57)*(表1[单位]=库存总表!D57)*(表1[数量]))</f>
        <v>0</v>
      </c>
      <c r="H57" s="37">
        <f>SUMPRODUCT((表1_3[物品]=库存总表!B57)*(表1_3[规格型号]=库存总表!C57)*(表1_3[单位]=库存总表!D57)*(表1_3[数量]))</f>
        <v>0</v>
      </c>
      <c r="I57" s="37">
        <f>库存总表!$F57+库存总表!$G57-库存总表!$H57</f>
        <v>13</v>
      </c>
    </row>
    <row r="58" spans="1:9">
      <c r="A58" s="36">
        <f>COUNTIF(B$2:B58,"&lt;&gt;")</f>
        <v>57</v>
      </c>
      <c r="B58" s="37" t="s">
        <v>53</v>
      </c>
      <c r="C58" s="37" t="s">
        <v>50</v>
      </c>
      <c r="D58" s="37" t="s">
        <v>15</v>
      </c>
      <c r="E58" s="37">
        <v>9</v>
      </c>
      <c r="F58" s="37">
        <f>表5[[#This Row],[4月盘点数量]]</f>
        <v>4</v>
      </c>
      <c r="G58" s="37">
        <f>SUMPRODUCT((表1[物品]=库存总表!B58)*(表1[规格型号]=库存总表!C58)*(表1[单位]=库存总表!D58)*(表1[数量]))</f>
        <v>0</v>
      </c>
      <c r="H58" s="37">
        <f>SUMPRODUCT((表1_3[物品]=库存总表!B58)*(表1_3[规格型号]=库存总表!C58)*(表1_3[单位]=库存总表!D58)*(表1_3[数量]))</f>
        <v>0</v>
      </c>
      <c r="I58" s="37">
        <f>库存总表!$F58+库存总表!$G58-库存总表!$H58</f>
        <v>4</v>
      </c>
    </row>
    <row r="59" spans="1:9">
      <c r="A59" s="36">
        <f>COUNTIF(B$2:B59,"&lt;&gt;")</f>
        <v>58</v>
      </c>
      <c r="B59" s="37" t="s">
        <v>53</v>
      </c>
      <c r="C59" s="37" t="s">
        <v>51</v>
      </c>
      <c r="D59" s="37" t="s">
        <v>15</v>
      </c>
      <c r="E59" s="37">
        <v>9</v>
      </c>
      <c r="F59" s="37">
        <f>表5[[#This Row],[4月盘点数量]]</f>
        <v>4</v>
      </c>
      <c r="G59" s="37">
        <f>SUMPRODUCT((表1[物品]=库存总表!B59)*(表1[规格型号]=库存总表!C59)*(表1[单位]=库存总表!D59)*(表1[数量]))</f>
        <v>0</v>
      </c>
      <c r="H59" s="37">
        <f>SUMPRODUCT((表1_3[物品]=库存总表!B59)*(表1_3[规格型号]=库存总表!C59)*(表1_3[单位]=库存总表!D59)*(表1_3[数量]))</f>
        <v>0</v>
      </c>
      <c r="I59" s="37">
        <f>库存总表!$F59+库存总表!$G59-库存总表!$H59</f>
        <v>4</v>
      </c>
    </row>
    <row r="60" spans="1:9">
      <c r="A60" s="36">
        <f>COUNTIF(B$2:B60,"&lt;&gt;")</f>
        <v>59</v>
      </c>
      <c r="B60" s="37" t="s">
        <v>53</v>
      </c>
      <c r="C60" s="37" t="s">
        <v>52</v>
      </c>
      <c r="D60" s="37" t="s">
        <v>15</v>
      </c>
      <c r="E60" s="37">
        <v>9</v>
      </c>
      <c r="F60" s="37">
        <f>表5[[#This Row],[4月盘点数量]]</f>
        <v>4</v>
      </c>
      <c r="G60" s="37">
        <f>SUMPRODUCT((表1[物品]=库存总表!B60)*(表1[规格型号]=库存总表!C60)*(表1[单位]=库存总表!D60)*(表1[数量]))</f>
        <v>0</v>
      </c>
      <c r="H60" s="37">
        <f>SUMPRODUCT((表1_3[物品]=库存总表!B60)*(表1_3[规格型号]=库存总表!C60)*(表1_3[单位]=库存总表!D60)*(表1_3[数量]))</f>
        <v>0</v>
      </c>
      <c r="I60" s="37">
        <f>库存总表!$F60+库存总表!$G60-库存总表!$H60</f>
        <v>4</v>
      </c>
    </row>
    <row r="61" spans="1:9">
      <c r="A61" s="36">
        <f>COUNTIF(B$2:B61,"&lt;&gt;")</f>
        <v>60</v>
      </c>
      <c r="B61" s="37" t="s">
        <v>113</v>
      </c>
      <c r="C61" s="37" t="s">
        <v>114</v>
      </c>
      <c r="D61" s="37" t="s">
        <v>115</v>
      </c>
      <c r="E61" s="37">
        <v>11</v>
      </c>
      <c r="F61" s="37">
        <f>表5[[#This Row],[4月盘点数量]]</f>
        <v>22</v>
      </c>
      <c r="G61" s="37">
        <f>SUMPRODUCT((表1[物品]=库存总表!B61)*(表1[规格型号]=库存总表!C61)*(表1[单位]=库存总表!D61)*(表1[数量]))</f>
        <v>0</v>
      </c>
      <c r="H61" s="37">
        <f>SUMPRODUCT((表1_3[物品]=库存总表!B61)*(表1_3[规格型号]=库存总表!C61)*(表1_3[单位]=库存总表!D61)*(表1_3[数量]))</f>
        <v>0</v>
      </c>
      <c r="I61" s="37">
        <f>库存总表!$F61+库存总表!$G61-库存总表!$H61</f>
        <v>22</v>
      </c>
    </row>
    <row r="62" spans="1:9">
      <c r="A62" s="36">
        <f>COUNTIF(B$2:B62,"&lt;&gt;")</f>
        <v>61</v>
      </c>
      <c r="B62" s="37" t="s">
        <v>116</v>
      </c>
      <c r="C62" s="37" t="s">
        <v>117</v>
      </c>
      <c r="D62" s="37" t="s">
        <v>15</v>
      </c>
      <c r="E62" s="37">
        <v>11</v>
      </c>
      <c r="F62" s="37">
        <f>表5[[#This Row],[4月盘点数量]]</f>
        <v>20</v>
      </c>
      <c r="G62" s="37">
        <f>SUMPRODUCT((表1[物品]=库存总表!B62)*(表1[规格型号]=库存总表!C62)*(表1[单位]=库存总表!D62)*(表1[数量]))</f>
        <v>0</v>
      </c>
      <c r="H62" s="37">
        <f>SUMPRODUCT((表1_3[物品]=库存总表!B62)*(表1_3[规格型号]=库存总表!C62)*(表1_3[单位]=库存总表!D62)*(表1_3[数量]))</f>
        <v>12</v>
      </c>
      <c r="I62" s="37">
        <f>库存总表!$F62+库存总表!$G62-库存总表!$H62</f>
        <v>8</v>
      </c>
    </row>
    <row r="63" spans="1:9">
      <c r="A63" s="36">
        <f>COUNTIF(B$2:B63,"&lt;&gt;")</f>
        <v>62</v>
      </c>
      <c r="B63" s="37" t="s">
        <v>118</v>
      </c>
      <c r="C63" s="37" t="s">
        <v>443</v>
      </c>
      <c r="D63" s="37" t="s">
        <v>89</v>
      </c>
      <c r="E63" s="37">
        <v>11</v>
      </c>
      <c r="F63" s="37">
        <f>表5[[#This Row],[4月盘点数量]]</f>
        <v>0</v>
      </c>
      <c r="G63" s="37">
        <f>SUMPRODUCT((表1[物品]=库存总表!B63)*(表1[规格型号]=库存总表!C63)*(表1[单位]=库存总表!D63)*(表1[数量]))</f>
        <v>0</v>
      </c>
      <c r="H63" s="37">
        <f>SUMPRODUCT((表1_3[物品]=库存总表!B63)*(表1_3[规格型号]=库存总表!C63)*(表1_3[单位]=库存总表!D63)*(表1_3[数量]))</f>
        <v>0</v>
      </c>
      <c r="I63" s="37">
        <f>库存总表!$F63+库存总表!$G63-库存总表!$H63</f>
        <v>0</v>
      </c>
    </row>
    <row r="64" spans="1:9">
      <c r="A64" s="36">
        <f>COUNTIF(B$2:B64,"&lt;&gt;")</f>
        <v>63</v>
      </c>
      <c r="B64" s="37" t="s">
        <v>119</v>
      </c>
      <c r="C64" s="37" t="s">
        <v>443</v>
      </c>
      <c r="D64" s="37" t="s">
        <v>120</v>
      </c>
      <c r="E64" s="37">
        <v>11</v>
      </c>
      <c r="F64" s="37">
        <f>表5[[#This Row],[4月盘点数量]]</f>
        <v>60</v>
      </c>
      <c r="G64" s="37">
        <f>SUMPRODUCT((表1[物品]=库存总表!B64)*(表1[规格型号]=库存总表!C64)*(表1[单位]=库存总表!D64)*(表1[数量]))</f>
        <v>0</v>
      </c>
      <c r="H64" s="37">
        <f>SUMPRODUCT((表1_3[物品]=库存总表!B64)*(表1_3[规格型号]=库存总表!C64)*(表1_3[单位]=库存总表!D64)*(表1_3[数量]))</f>
        <v>1</v>
      </c>
      <c r="I64" s="37">
        <f>库存总表!$F64+库存总表!$G64-库存总表!$H64</f>
        <v>59</v>
      </c>
    </row>
    <row r="65" spans="1:9">
      <c r="A65" s="36">
        <f>COUNTIF(B$2:B65,"&lt;&gt;")</f>
        <v>64</v>
      </c>
      <c r="B65" s="37" t="s">
        <v>121</v>
      </c>
      <c r="C65" s="37" t="s">
        <v>443</v>
      </c>
      <c r="D65" s="37" t="s">
        <v>15</v>
      </c>
      <c r="E65" s="37">
        <v>11</v>
      </c>
      <c r="F65" s="37">
        <f>表5[[#This Row],[4月盘点数量]]</f>
        <v>2</v>
      </c>
      <c r="G65" s="37">
        <f>SUMPRODUCT((表1[物品]=库存总表!B65)*(表1[规格型号]=库存总表!C65)*(表1[单位]=库存总表!D65)*(表1[数量]))</f>
        <v>0</v>
      </c>
      <c r="H65" s="37">
        <f>SUMPRODUCT((表1_3[物品]=库存总表!B65)*(表1_3[规格型号]=库存总表!C65)*(表1_3[单位]=库存总表!D65)*(表1_3[数量]))</f>
        <v>1</v>
      </c>
      <c r="I65" s="37">
        <f>库存总表!$F65+库存总表!$G65-库存总表!$H65</f>
        <v>1</v>
      </c>
    </row>
    <row r="66" spans="1:9">
      <c r="A66" s="36">
        <f>COUNTIF(B$2:B66,"&lt;&gt;")</f>
        <v>65</v>
      </c>
      <c r="B66" s="37" t="s">
        <v>122</v>
      </c>
      <c r="C66" s="37" t="s">
        <v>443</v>
      </c>
      <c r="D66" s="37" t="s">
        <v>89</v>
      </c>
      <c r="E66" s="37">
        <v>11</v>
      </c>
      <c r="F66" s="37">
        <f>表5[[#This Row],[4月盘点数量]]</f>
        <v>5</v>
      </c>
      <c r="G66" s="37">
        <f>SUMPRODUCT((表1[物品]=库存总表!B66)*(表1[规格型号]=库存总表!C66)*(表1[单位]=库存总表!D66)*(表1[数量]))</f>
        <v>0</v>
      </c>
      <c r="H66" s="37">
        <f>SUMPRODUCT((表1_3[物品]=库存总表!B66)*(表1_3[规格型号]=库存总表!C66)*(表1_3[单位]=库存总表!D66)*(表1_3[数量]))</f>
        <v>0</v>
      </c>
      <c r="I66" s="37">
        <f>库存总表!$F66+库存总表!$G66-库存总表!$H66</f>
        <v>5</v>
      </c>
    </row>
    <row r="67" spans="1:9">
      <c r="A67" s="36">
        <f>COUNTIF(B$2:B67,"&lt;&gt;")</f>
        <v>66</v>
      </c>
      <c r="B67" s="37" t="s">
        <v>123</v>
      </c>
      <c r="C67" s="37" t="s">
        <v>443</v>
      </c>
      <c r="D67" s="37" t="s">
        <v>15</v>
      </c>
      <c r="E67" s="37">
        <v>11</v>
      </c>
      <c r="F67" s="37">
        <f>表5[[#This Row],[4月盘点数量]]</f>
        <v>1</v>
      </c>
      <c r="G67" s="37">
        <f>SUMPRODUCT((表1[物品]=库存总表!B67)*(表1[规格型号]=库存总表!C67)*(表1[单位]=库存总表!D67)*(表1[数量]))</f>
        <v>0</v>
      </c>
      <c r="H67" s="37">
        <f>SUMPRODUCT((表1_3[物品]=库存总表!B67)*(表1_3[规格型号]=库存总表!C67)*(表1_3[单位]=库存总表!D67)*(表1_3[数量]))</f>
        <v>0</v>
      </c>
      <c r="I67" s="37">
        <f>库存总表!$F67+库存总表!$G67-库存总表!$H67</f>
        <v>1</v>
      </c>
    </row>
    <row r="68" spans="1:9">
      <c r="A68" s="36">
        <f>COUNTIF(B$2:B68,"&lt;&gt;")</f>
        <v>67</v>
      </c>
      <c r="B68" s="37" t="s">
        <v>124</v>
      </c>
      <c r="C68" s="37" t="s">
        <v>55</v>
      </c>
      <c r="D68" s="37" t="s">
        <v>15</v>
      </c>
      <c r="E68" s="37">
        <v>11</v>
      </c>
      <c r="F68" s="37">
        <f>表5[[#This Row],[4月盘点数量]]</f>
        <v>46</v>
      </c>
      <c r="G68" s="37">
        <f>SUMPRODUCT((表1[物品]=库存总表!B68)*(表1[规格型号]=库存总表!C68)*(表1[单位]=库存总表!D68)*(表1[数量]))</f>
        <v>0</v>
      </c>
      <c r="H68" s="37">
        <f>SUMPRODUCT((表1_3[物品]=库存总表!B68)*(表1_3[规格型号]=库存总表!C68)*(表1_3[单位]=库存总表!D68)*(表1_3[数量]))</f>
        <v>1</v>
      </c>
      <c r="I68" s="37">
        <f>库存总表!$F68+库存总表!$G68-库存总表!$H68</f>
        <v>45</v>
      </c>
    </row>
    <row r="69" spans="1:9">
      <c r="A69" s="36">
        <f>COUNTIF(B$2:B69,"&lt;&gt;")</f>
        <v>68</v>
      </c>
      <c r="B69" s="37" t="s">
        <v>124</v>
      </c>
      <c r="C69" s="37" t="s">
        <v>32</v>
      </c>
      <c r="D69" s="37" t="s">
        <v>15</v>
      </c>
      <c r="E69" s="37">
        <v>11</v>
      </c>
      <c r="F69" s="37">
        <f>表5[[#This Row],[4月盘点数量]]</f>
        <v>1</v>
      </c>
      <c r="G69" s="37">
        <f>SUMPRODUCT((表1[物品]=库存总表!B69)*(表1[规格型号]=库存总表!C69)*(表1[单位]=库存总表!D69)*(表1[数量]))</f>
        <v>0</v>
      </c>
      <c r="H69" s="37">
        <f>SUMPRODUCT((表1_3[物品]=库存总表!B69)*(表1_3[规格型号]=库存总表!C69)*(表1_3[单位]=库存总表!D69)*(表1_3[数量]))</f>
        <v>0</v>
      </c>
      <c r="I69" s="37">
        <f>库存总表!$F69+库存总表!$G69-库存总表!$H69</f>
        <v>1</v>
      </c>
    </row>
    <row r="70" spans="1:9">
      <c r="A70" s="36">
        <f>COUNTIF(B$2:B70,"&lt;&gt;")</f>
        <v>69</v>
      </c>
      <c r="B70" s="37" t="s">
        <v>125</v>
      </c>
      <c r="C70" s="37" t="s">
        <v>443</v>
      </c>
      <c r="D70" s="37" t="s">
        <v>15</v>
      </c>
      <c r="E70" s="37">
        <v>11</v>
      </c>
      <c r="F70" s="37">
        <f>表5[[#This Row],[4月盘点数量]]</f>
        <v>13</v>
      </c>
      <c r="G70" s="37">
        <f>SUMPRODUCT((表1[物品]=库存总表!B70)*(表1[规格型号]=库存总表!C70)*(表1[单位]=库存总表!D70)*(表1[数量]))</f>
        <v>0</v>
      </c>
      <c r="H70" s="37">
        <f>SUMPRODUCT((表1_3[物品]=库存总表!B70)*(表1_3[规格型号]=库存总表!C70)*(表1_3[单位]=库存总表!D70)*(表1_3[数量]))</f>
        <v>2</v>
      </c>
      <c r="I70" s="37">
        <f>库存总表!$F70+库存总表!$G70-库存总表!$H70</f>
        <v>11</v>
      </c>
    </row>
    <row r="71" spans="1:9">
      <c r="A71" s="36">
        <f>COUNTIF(B$2:B71,"&lt;&gt;")</f>
        <v>70</v>
      </c>
      <c r="B71" s="37" t="s">
        <v>126</v>
      </c>
      <c r="C71" s="37" t="s">
        <v>443</v>
      </c>
      <c r="D71" s="37" t="s">
        <v>15</v>
      </c>
      <c r="E71" s="37">
        <v>11</v>
      </c>
      <c r="F71" s="37">
        <f>表5[[#This Row],[4月盘点数量]]</f>
        <v>1</v>
      </c>
      <c r="G71" s="37">
        <f>SUMPRODUCT((表1[物品]=库存总表!B71)*(表1[规格型号]=库存总表!C71)*(表1[单位]=库存总表!D71)*(表1[数量]))</f>
        <v>0</v>
      </c>
      <c r="H71" s="37">
        <f>SUMPRODUCT((表1_3[物品]=库存总表!B71)*(表1_3[规格型号]=库存总表!C71)*(表1_3[单位]=库存总表!D71)*(表1_3[数量]))</f>
        <v>0</v>
      </c>
      <c r="I71" s="37">
        <f>库存总表!$F71+库存总表!$G71-库存总表!$H71</f>
        <v>1</v>
      </c>
    </row>
    <row r="72" spans="1:9">
      <c r="A72" s="36">
        <f>COUNTIF(B$2:B72,"&lt;&gt;")</f>
        <v>71</v>
      </c>
      <c r="B72" s="37" t="s">
        <v>127</v>
      </c>
      <c r="C72" s="37" t="s">
        <v>443</v>
      </c>
      <c r="D72" s="37" t="s">
        <v>89</v>
      </c>
      <c r="E72" s="37">
        <v>12</v>
      </c>
      <c r="F72" s="37">
        <f>表5[[#This Row],[4月盘点数量]]</f>
        <v>13</v>
      </c>
      <c r="G72" s="37">
        <f>SUMPRODUCT((表1[物品]=库存总表!B72)*(表1[规格型号]=库存总表!C72)*(表1[单位]=库存总表!D72)*(表1[数量]))</f>
        <v>0</v>
      </c>
      <c r="H72" s="37">
        <f>SUMPRODUCT((表1_3[物品]=库存总表!B72)*(表1_3[规格型号]=库存总表!C72)*(表1_3[单位]=库存总表!D72)*(表1_3[数量]))</f>
        <v>3</v>
      </c>
      <c r="I72" s="37">
        <f>库存总表!$F72+库存总表!$G72-库存总表!$H72</f>
        <v>10</v>
      </c>
    </row>
    <row r="73" spans="1:9">
      <c r="A73" s="36">
        <f>COUNTIF(B$2:B73,"&lt;&gt;")</f>
        <v>72</v>
      </c>
      <c r="B73" s="37" t="s">
        <v>339</v>
      </c>
      <c r="C73" s="37" t="s">
        <v>340</v>
      </c>
      <c r="D73" s="37" t="s">
        <v>89</v>
      </c>
      <c r="E73" s="37">
        <v>12</v>
      </c>
      <c r="F73" s="37">
        <f>表5[[#This Row],[4月盘点数量]]</f>
        <v>25</v>
      </c>
      <c r="G73" s="37">
        <f>SUMPRODUCT((表1[物品]=库存总表!B73)*(表1[规格型号]=库存总表!C73)*(表1[单位]=库存总表!D73)*(表1[数量]))</f>
        <v>0</v>
      </c>
      <c r="H73" s="37">
        <f>SUMPRODUCT((表1_3[物品]=库存总表!B73)*(表1_3[规格型号]=库存总表!C73)*(表1_3[单位]=库存总表!D73)*(表1_3[数量]))</f>
        <v>4</v>
      </c>
      <c r="I73" s="37">
        <f>库存总表!$F73+库存总表!$G73-库存总表!$H73</f>
        <v>21</v>
      </c>
    </row>
    <row r="74" spans="1:9">
      <c r="A74" s="36">
        <f>COUNTIF(B$2:B74,"&lt;&gt;")</f>
        <v>73</v>
      </c>
      <c r="B74" s="37" t="s">
        <v>128</v>
      </c>
      <c r="C74" s="37" t="s">
        <v>443</v>
      </c>
      <c r="D74" s="37" t="s">
        <v>89</v>
      </c>
      <c r="E74" s="37">
        <v>12</v>
      </c>
      <c r="F74" s="37">
        <f>表5[[#This Row],[4月盘点数量]]</f>
        <v>123</v>
      </c>
      <c r="G74" s="37">
        <f>SUMPRODUCT((表1[物品]=库存总表!B74)*(表1[规格型号]=库存总表!C74)*(表1[单位]=库存总表!D74)*(表1[数量]))</f>
        <v>0</v>
      </c>
      <c r="H74" s="37">
        <f>SUMPRODUCT((表1_3[物品]=库存总表!B74)*(表1_3[规格型号]=库存总表!C74)*(表1_3[单位]=库存总表!D74)*(表1_3[数量]))</f>
        <v>0</v>
      </c>
      <c r="I74" s="37">
        <f>库存总表!$F74+库存总表!$G74-库存总表!$H74</f>
        <v>123</v>
      </c>
    </row>
    <row r="75" spans="1:9">
      <c r="A75" s="36">
        <f>COUNTIF(B$2:B75,"&lt;&gt;")</f>
        <v>74</v>
      </c>
      <c r="B75" s="37" t="s">
        <v>79</v>
      </c>
      <c r="C75" s="37" t="s">
        <v>32</v>
      </c>
      <c r="D75" s="37" t="s">
        <v>13</v>
      </c>
      <c r="E75" s="37">
        <v>12</v>
      </c>
      <c r="F75" s="37">
        <f>表5[[#This Row],[4月盘点数量]]</f>
        <v>42</v>
      </c>
      <c r="G75" s="37">
        <f>SUMPRODUCT((表1[物品]=库存总表!B75)*(表1[规格型号]=库存总表!C75)*(表1[单位]=库存总表!D75)*(表1[数量]))</f>
        <v>0</v>
      </c>
      <c r="H75" s="37">
        <f>SUMPRODUCT((表1_3[物品]=库存总表!B75)*(表1_3[规格型号]=库存总表!C75)*(表1_3[单位]=库存总表!D75)*(表1_3[数量]))</f>
        <v>0</v>
      </c>
      <c r="I75" s="37">
        <f>库存总表!$F75+库存总表!$G75-库存总表!$H75</f>
        <v>42</v>
      </c>
    </row>
    <row r="76" spans="1:9">
      <c r="A76" s="36">
        <f>COUNTIF(B$2:B76,"&lt;&gt;")</f>
        <v>75</v>
      </c>
      <c r="B76" s="37" t="s">
        <v>79</v>
      </c>
      <c r="C76" s="37" t="s">
        <v>55</v>
      </c>
      <c r="D76" s="37" t="s">
        <v>13</v>
      </c>
      <c r="E76" s="37">
        <v>12</v>
      </c>
      <c r="F76" s="37">
        <f>表5[[#This Row],[4月盘点数量]]</f>
        <v>5</v>
      </c>
      <c r="G76" s="37">
        <f>SUMPRODUCT((表1[物品]=库存总表!B76)*(表1[规格型号]=库存总表!C76)*(表1[单位]=库存总表!D76)*(表1[数量]))</f>
        <v>0</v>
      </c>
      <c r="H76" s="37">
        <f>SUMPRODUCT((表1_3[物品]=库存总表!B76)*(表1_3[规格型号]=库存总表!C76)*(表1_3[单位]=库存总表!D76)*(表1_3[数量]))</f>
        <v>0</v>
      </c>
      <c r="I76" s="37">
        <f>库存总表!$F76+库存总表!$G76-库存总表!$H76</f>
        <v>5</v>
      </c>
    </row>
    <row r="77" spans="1:9">
      <c r="A77" s="36">
        <f>COUNTIF(B$2:B77,"&lt;&gt;")</f>
        <v>76</v>
      </c>
      <c r="B77" s="37" t="s">
        <v>129</v>
      </c>
      <c r="C77" s="37" t="s">
        <v>443</v>
      </c>
      <c r="D77" s="37" t="s">
        <v>14</v>
      </c>
      <c r="E77" s="37">
        <v>12</v>
      </c>
      <c r="F77" s="37">
        <f>表5[[#This Row],[4月盘点数量]]</f>
        <v>1</v>
      </c>
      <c r="G77" s="37">
        <f>SUMPRODUCT((表1[物品]=库存总表!B77)*(表1[规格型号]=库存总表!C77)*(表1[单位]=库存总表!D77)*(表1[数量]))</f>
        <v>0</v>
      </c>
      <c r="H77" s="37">
        <f>SUMPRODUCT((表1_3[物品]=库存总表!B77)*(表1_3[规格型号]=库存总表!C77)*(表1_3[单位]=库存总表!D77)*(表1_3[数量]))</f>
        <v>0</v>
      </c>
      <c r="I77" s="37">
        <f>库存总表!$F77+库存总表!$G77-库存总表!$H77</f>
        <v>1</v>
      </c>
    </row>
    <row r="78" spans="1:9">
      <c r="A78" s="36">
        <f>COUNTIF(B$2:B78,"&lt;&gt;")</f>
        <v>77</v>
      </c>
      <c r="B78" s="37" t="s">
        <v>130</v>
      </c>
      <c r="C78" s="37" t="s">
        <v>443</v>
      </c>
      <c r="D78" s="37" t="s">
        <v>15</v>
      </c>
      <c r="E78" s="37">
        <v>12</v>
      </c>
      <c r="F78" s="37">
        <f>表5[[#This Row],[4月盘点数量]]</f>
        <v>4</v>
      </c>
      <c r="G78" s="37">
        <f>SUMPRODUCT((表1[物品]=库存总表!B78)*(表1[规格型号]=库存总表!C78)*(表1[单位]=库存总表!D78)*(表1[数量]))</f>
        <v>0</v>
      </c>
      <c r="H78" s="37">
        <f>SUMPRODUCT((表1_3[物品]=库存总表!B78)*(表1_3[规格型号]=库存总表!C78)*(表1_3[单位]=库存总表!D78)*(表1_3[数量]))</f>
        <v>0</v>
      </c>
      <c r="I78" s="37">
        <f>库存总表!$F78+库存总表!$G78-库存总表!$H78</f>
        <v>4</v>
      </c>
    </row>
    <row r="79" spans="1:9">
      <c r="A79" s="36">
        <f>COUNTIF(B$2:B79,"&lt;&gt;")</f>
        <v>78</v>
      </c>
      <c r="B79" s="37" t="s">
        <v>131</v>
      </c>
      <c r="C79" s="37" t="s">
        <v>443</v>
      </c>
      <c r="D79" s="37" t="s">
        <v>13</v>
      </c>
      <c r="E79" s="37">
        <v>12</v>
      </c>
      <c r="F79" s="37">
        <f>表5[[#This Row],[4月盘点数量]]</f>
        <v>4</v>
      </c>
      <c r="G79" s="37">
        <f>SUMPRODUCT((表1[物品]=库存总表!B79)*(表1[规格型号]=库存总表!C79)*(表1[单位]=库存总表!D79)*(表1[数量]))</f>
        <v>32</v>
      </c>
      <c r="H79" s="37">
        <f>SUMPRODUCT((表1_3[物品]=库存总表!B79)*(表1_3[规格型号]=库存总表!C79)*(表1_3[单位]=库存总表!D79)*(表1_3[数量]))</f>
        <v>1</v>
      </c>
      <c r="I79" s="37">
        <f>库存总表!$F79+库存总表!$G79-库存总表!$H79</f>
        <v>35</v>
      </c>
    </row>
    <row r="80" spans="1:9">
      <c r="A80" s="36">
        <f>COUNTIF(B$2:B80,"&lt;&gt;")</f>
        <v>79</v>
      </c>
      <c r="B80" s="1" t="s">
        <v>616</v>
      </c>
      <c r="C80" s="1" t="s">
        <v>615</v>
      </c>
      <c r="D80" s="1" t="s">
        <v>375</v>
      </c>
      <c r="E80" s="37">
        <v>12</v>
      </c>
      <c r="F80" s="37">
        <f>表5[[#This Row],[4月盘点数量]]</f>
        <v>0</v>
      </c>
      <c r="G80" s="37">
        <f>SUMPRODUCT((表1[物品]=库存总表!B80)*(表1[规格型号]=库存总表!C80)*(表1[单位]=库存总表!D80)*(表1[数量]))</f>
        <v>16</v>
      </c>
      <c r="H80" s="37">
        <f>SUMPRODUCT((表1_3[物品]=库存总表!B80)*(表1_3[规格型号]=库存总表!C80)*(表1_3[单位]=库存总表!D80)*(表1_3[数量]))</f>
        <v>0</v>
      </c>
      <c r="I80" s="37">
        <f>库存总表!$F80+库存总表!$G80-库存总表!$H80</f>
        <v>16</v>
      </c>
    </row>
    <row r="81" spans="1:9">
      <c r="A81" s="36">
        <f>COUNTIF(B$2:B81,"&lt;&gt;")</f>
        <v>80</v>
      </c>
      <c r="B81" s="37" t="s">
        <v>132</v>
      </c>
      <c r="C81" s="37" t="s">
        <v>443</v>
      </c>
      <c r="D81" s="37" t="s">
        <v>27</v>
      </c>
      <c r="E81" s="37">
        <v>13</v>
      </c>
      <c r="F81" s="37">
        <f>表5[[#This Row],[4月盘点数量]]</f>
        <v>9</v>
      </c>
      <c r="G81" s="37">
        <f>SUMPRODUCT((表1[物品]=库存总表!B81)*(表1[规格型号]=库存总表!C81)*(表1[单位]=库存总表!D81)*(表1[数量]))</f>
        <v>0</v>
      </c>
      <c r="H81" s="37">
        <f>SUMPRODUCT((表1_3[物品]=库存总表!B81)*(表1_3[规格型号]=库存总表!C81)*(表1_3[单位]=库存总表!D81)*(表1_3[数量]))</f>
        <v>4</v>
      </c>
      <c r="I81" s="37">
        <f>库存总表!$F81+库存总表!$G81-库存总表!$H81</f>
        <v>5</v>
      </c>
    </row>
    <row r="82" spans="1:9">
      <c r="A82" s="36">
        <f>COUNTIF(B$2:B82,"&lt;&gt;")</f>
        <v>81</v>
      </c>
      <c r="B82" s="37" t="s">
        <v>645</v>
      </c>
      <c r="C82" s="37" t="s">
        <v>646</v>
      </c>
      <c r="D82" s="37" t="s">
        <v>27</v>
      </c>
      <c r="E82" s="37">
        <v>13</v>
      </c>
      <c r="F82" s="37">
        <f>表5[[#This Row],[4月盘点数量]]</f>
        <v>0</v>
      </c>
      <c r="G82" s="37">
        <f>SUMPRODUCT((表1[物品]=库存总表!B82)*(表1[规格型号]=库存总表!C82)*(表1[单位]=库存总表!D82)*(表1[数量]))</f>
        <v>2</v>
      </c>
      <c r="H82" s="37">
        <f>SUMPRODUCT((表1_3[物品]=库存总表!B82)*(表1_3[规格型号]=库存总表!C82)*(表1_3[单位]=库存总表!D82)*(表1_3[数量]))</f>
        <v>0</v>
      </c>
      <c r="I82" s="37">
        <f>库存总表!$F82+库存总表!$G82-库存总表!$H82</f>
        <v>2</v>
      </c>
    </row>
    <row r="83" spans="1:9">
      <c r="A83" s="36">
        <f>COUNTIF(B$2:B83,"&lt;&gt;")</f>
        <v>82</v>
      </c>
      <c r="B83" s="37" t="s">
        <v>133</v>
      </c>
      <c r="C83" s="37" t="s">
        <v>443</v>
      </c>
      <c r="D83" s="37" t="s">
        <v>27</v>
      </c>
      <c r="E83" s="37">
        <v>13</v>
      </c>
      <c r="F83" s="37">
        <f>表5[[#This Row],[4月盘点数量]]</f>
        <v>1</v>
      </c>
      <c r="G83" s="37">
        <f>SUMPRODUCT((表1[物品]=库存总表!B83)*(表1[规格型号]=库存总表!C83)*(表1[单位]=库存总表!D83)*(表1[数量]))</f>
        <v>6</v>
      </c>
      <c r="H83" s="37">
        <f>SUMPRODUCT((表1_3[物品]=库存总表!B83)*(表1_3[规格型号]=库存总表!C83)*(表1_3[单位]=库存总表!D83)*(表1_3[数量]))</f>
        <v>5</v>
      </c>
      <c r="I83" s="37">
        <f>库存总表!$F83+库存总表!$G83-库存总表!$H83</f>
        <v>2</v>
      </c>
    </row>
    <row r="84" spans="1:9">
      <c r="A84" s="36">
        <f>COUNTIF(B$2:B84,"&lt;&gt;")</f>
        <v>83</v>
      </c>
      <c r="B84" s="37" t="s">
        <v>134</v>
      </c>
      <c r="C84" s="37" t="s">
        <v>55</v>
      </c>
      <c r="D84" s="37" t="s">
        <v>27</v>
      </c>
      <c r="E84" s="37">
        <v>13</v>
      </c>
      <c r="F84" s="37">
        <f>表5[[#This Row],[4月盘点数量]]</f>
        <v>2</v>
      </c>
      <c r="G84" s="37">
        <f>SUMPRODUCT((表1[物品]=库存总表!B84)*(表1[规格型号]=库存总表!C84)*(表1[单位]=库存总表!D84)*(表1[数量]))</f>
        <v>0</v>
      </c>
      <c r="H84" s="37">
        <f>SUMPRODUCT((表1_3[物品]=库存总表!B84)*(表1_3[规格型号]=库存总表!C84)*(表1_3[单位]=库存总表!D84)*(表1_3[数量]))</f>
        <v>0</v>
      </c>
      <c r="I84" s="37">
        <f>库存总表!$F84+库存总表!$G84-库存总表!$H84</f>
        <v>2</v>
      </c>
    </row>
    <row r="85" spans="1:9">
      <c r="A85" s="36">
        <f>COUNTIF(B$2:B85,"&lt;&gt;")</f>
        <v>84</v>
      </c>
      <c r="B85" s="37" t="s">
        <v>134</v>
      </c>
      <c r="C85" s="37" t="s">
        <v>32</v>
      </c>
      <c r="D85" s="37" t="s">
        <v>27</v>
      </c>
      <c r="E85" s="37">
        <v>13</v>
      </c>
      <c r="F85" s="37">
        <f>表5[[#This Row],[4月盘点数量]]</f>
        <v>2</v>
      </c>
      <c r="G85" s="37">
        <f>SUMPRODUCT((表1[物品]=库存总表!B85)*(表1[规格型号]=库存总表!C85)*(表1[单位]=库存总表!D85)*(表1[数量]))</f>
        <v>0</v>
      </c>
      <c r="H85" s="37">
        <f>SUMPRODUCT((表1_3[物品]=库存总表!B85)*(表1_3[规格型号]=库存总表!C85)*(表1_3[单位]=库存总表!D85)*(表1_3[数量]))</f>
        <v>0</v>
      </c>
      <c r="I85" s="37">
        <f>库存总表!$F85+库存总表!$G85-库存总表!$H85</f>
        <v>2</v>
      </c>
    </row>
    <row r="86" spans="1:9">
      <c r="A86" s="36">
        <f>COUNTIF(B$2:B86,"&lt;&gt;")</f>
        <v>85</v>
      </c>
      <c r="B86" s="37" t="s">
        <v>135</v>
      </c>
      <c r="C86" s="37" t="s">
        <v>443</v>
      </c>
      <c r="D86" s="37" t="s">
        <v>136</v>
      </c>
      <c r="E86" s="37">
        <v>13</v>
      </c>
      <c r="F86" s="37">
        <f>表5[[#This Row],[4月盘点数量]]</f>
        <v>2</v>
      </c>
      <c r="G86" s="37">
        <f>SUMPRODUCT((表1[物品]=库存总表!B86)*(表1[规格型号]=库存总表!C86)*(表1[单位]=库存总表!D86)*(表1[数量]))</f>
        <v>0</v>
      </c>
      <c r="H86" s="37">
        <f>SUMPRODUCT((表1_3[物品]=库存总表!B86)*(表1_3[规格型号]=库存总表!C86)*(表1_3[单位]=库存总表!D86)*(表1_3[数量]))</f>
        <v>0</v>
      </c>
      <c r="I86" s="37">
        <f>库存总表!$F86+库存总表!$G86-库存总表!$H86</f>
        <v>2</v>
      </c>
    </row>
    <row r="87" spans="1:9">
      <c r="A87" s="36">
        <f>COUNTIF(B$2:B87,"&lt;&gt;")</f>
        <v>86</v>
      </c>
      <c r="B87" s="37" t="s">
        <v>137</v>
      </c>
      <c r="C87" s="37" t="s">
        <v>443</v>
      </c>
      <c r="D87" s="37" t="s">
        <v>27</v>
      </c>
      <c r="E87" s="37">
        <v>13</v>
      </c>
      <c r="F87" s="37">
        <f>表5[[#This Row],[4月盘点数量]]</f>
        <v>1</v>
      </c>
      <c r="G87" s="37">
        <f>SUMPRODUCT((表1[物品]=库存总表!B87)*(表1[规格型号]=库存总表!C87)*(表1[单位]=库存总表!D87)*(表1[数量]))</f>
        <v>0</v>
      </c>
      <c r="H87" s="37">
        <f>SUMPRODUCT((表1_3[物品]=库存总表!B87)*(表1_3[规格型号]=库存总表!C87)*(表1_3[单位]=库存总表!D87)*(表1_3[数量]))</f>
        <v>0</v>
      </c>
      <c r="I87" s="37">
        <f>库存总表!$F87+库存总表!$G87-库存总表!$H87</f>
        <v>1</v>
      </c>
    </row>
    <row r="88" spans="1:9">
      <c r="A88" s="36">
        <f>COUNTIF(B$2:B88,"&lt;&gt;")</f>
        <v>87</v>
      </c>
      <c r="B88" s="37" t="s">
        <v>138</v>
      </c>
      <c r="C88" s="37" t="s">
        <v>443</v>
      </c>
      <c r="D88" s="37" t="s">
        <v>104</v>
      </c>
      <c r="E88" s="37">
        <v>16</v>
      </c>
      <c r="F88" s="37">
        <f>表5[[#This Row],[4月盘点数量]]</f>
        <v>0</v>
      </c>
      <c r="G88" s="37">
        <f>SUMPRODUCT((表1[物品]=库存总表!B88)*(表1[规格型号]=库存总表!C88)*(表1[单位]=库存总表!D88)*(表1[数量]))</f>
        <v>0</v>
      </c>
      <c r="H88" s="37">
        <f>SUMPRODUCT((表1_3[物品]=库存总表!B88)*(表1_3[规格型号]=库存总表!C88)*(表1_3[单位]=库存总表!D88)*(表1_3[数量]))</f>
        <v>0</v>
      </c>
      <c r="I88" s="37">
        <f>库存总表!$F88+库存总表!$G88-库存总表!$H88</f>
        <v>0</v>
      </c>
    </row>
    <row r="89" spans="1:9">
      <c r="A89" s="36">
        <f>COUNTIF(B$2:B89,"&lt;&gt;")</f>
        <v>88</v>
      </c>
      <c r="B89" s="37" t="s">
        <v>139</v>
      </c>
      <c r="C89" s="37" t="s">
        <v>264</v>
      </c>
      <c r="D89" s="37" t="s">
        <v>89</v>
      </c>
      <c r="E89" s="37">
        <v>16</v>
      </c>
      <c r="F89" s="37">
        <f>表5[[#This Row],[4月盘点数量]]</f>
        <v>1</v>
      </c>
      <c r="G89" s="37">
        <f>SUMPRODUCT((表1[物品]=库存总表!B89)*(表1[规格型号]=库存总表!C89)*(表1[单位]=库存总表!D89)*(表1[数量]))</f>
        <v>0</v>
      </c>
      <c r="H89" s="37">
        <f>SUMPRODUCT((表1_3[物品]=库存总表!B89)*(表1_3[规格型号]=库存总表!C89)*(表1_3[单位]=库存总表!D89)*(表1_3[数量]))</f>
        <v>1</v>
      </c>
      <c r="I89" s="37">
        <f>库存总表!$F89+库存总表!$G89-库存总表!$H89</f>
        <v>0</v>
      </c>
    </row>
    <row r="90" spans="1:9">
      <c r="A90" s="36">
        <f>COUNTIF(B$2:B90,"&lt;&gt;")</f>
        <v>89</v>
      </c>
      <c r="B90" s="37" t="s">
        <v>140</v>
      </c>
      <c r="C90" s="37" t="s">
        <v>443</v>
      </c>
      <c r="D90" s="37" t="s">
        <v>141</v>
      </c>
      <c r="E90" s="37">
        <v>16</v>
      </c>
      <c r="F90" s="37">
        <f>表5[[#This Row],[4月盘点数量]]</f>
        <v>1</v>
      </c>
      <c r="G90" s="37">
        <f>SUMPRODUCT((表1[物品]=库存总表!B90)*(表1[规格型号]=库存总表!C90)*(表1[单位]=库存总表!D90)*(表1[数量]))</f>
        <v>0</v>
      </c>
      <c r="H90" s="37">
        <f>SUMPRODUCT((表1_3[物品]=库存总表!B90)*(表1_3[规格型号]=库存总表!C90)*(表1_3[单位]=库存总表!D90)*(表1_3[数量]))</f>
        <v>0</v>
      </c>
      <c r="I90" s="37">
        <f>库存总表!$F90+库存总表!$G90-库存总表!$H90</f>
        <v>1</v>
      </c>
    </row>
    <row r="91" spans="1:9">
      <c r="A91" s="36">
        <f>COUNTIF(B$2:B91,"&lt;&gt;")</f>
        <v>90</v>
      </c>
      <c r="B91" s="37" t="s">
        <v>18</v>
      </c>
      <c r="C91" s="37" t="s">
        <v>142</v>
      </c>
      <c r="D91" s="37" t="s">
        <v>89</v>
      </c>
      <c r="E91" s="37">
        <v>16</v>
      </c>
      <c r="F91" s="37">
        <f>表5[[#This Row],[4月盘点数量]]</f>
        <v>7</v>
      </c>
      <c r="G91" s="37">
        <f>SUMPRODUCT((表1[物品]=库存总表!B91)*(表1[规格型号]=库存总表!C91)*(表1[单位]=库存总表!D91)*(表1[数量]))</f>
        <v>0</v>
      </c>
      <c r="H91" s="37">
        <f>SUMPRODUCT((表1_3[物品]=库存总表!B91)*(表1_3[规格型号]=库存总表!C91)*(表1_3[单位]=库存总表!D91)*(表1_3[数量]))</f>
        <v>0</v>
      </c>
      <c r="I91" s="37">
        <f>库存总表!$F91+库存总表!$G91-库存总表!$H91</f>
        <v>7</v>
      </c>
    </row>
    <row r="92" spans="1:9">
      <c r="A92" s="36">
        <f>COUNTIF(B$2:B92,"&lt;&gt;")</f>
        <v>91</v>
      </c>
      <c r="B92" s="37" t="s">
        <v>18</v>
      </c>
      <c r="C92" s="37" t="s">
        <v>143</v>
      </c>
      <c r="D92" s="37" t="s">
        <v>89</v>
      </c>
      <c r="E92" s="37">
        <v>16</v>
      </c>
      <c r="F92" s="37">
        <f>表5[[#This Row],[4月盘点数量]]</f>
        <v>8</v>
      </c>
      <c r="G92" s="37">
        <f>SUMPRODUCT((表1[物品]=库存总表!B92)*(表1[规格型号]=库存总表!C92)*(表1[单位]=库存总表!D92)*(表1[数量]))</f>
        <v>0</v>
      </c>
      <c r="H92" s="37">
        <f>SUMPRODUCT((表1_3[物品]=库存总表!B92)*(表1_3[规格型号]=库存总表!C92)*(表1_3[单位]=库存总表!D92)*(表1_3[数量]))</f>
        <v>0</v>
      </c>
      <c r="I92" s="37">
        <f>库存总表!$F92+库存总表!$G92-库存总表!$H92</f>
        <v>8</v>
      </c>
    </row>
    <row r="93" spans="1:9">
      <c r="A93" s="36">
        <f>COUNTIF(B$2:B93,"&lt;&gt;")</f>
        <v>92</v>
      </c>
      <c r="B93" s="37" t="s">
        <v>144</v>
      </c>
      <c r="C93" s="37" t="s">
        <v>443</v>
      </c>
      <c r="D93" s="37" t="s">
        <v>89</v>
      </c>
      <c r="E93" s="37">
        <v>16</v>
      </c>
      <c r="F93" s="37">
        <f>表5[[#This Row],[4月盘点数量]]</f>
        <v>4</v>
      </c>
      <c r="G93" s="37">
        <f>SUMPRODUCT((表1[物品]=库存总表!B93)*(表1[规格型号]=库存总表!C93)*(表1[单位]=库存总表!D93)*(表1[数量]))</f>
        <v>0</v>
      </c>
      <c r="H93" s="37">
        <f>SUMPRODUCT((表1_3[物品]=库存总表!B93)*(表1_3[规格型号]=库存总表!C93)*(表1_3[单位]=库存总表!D93)*(表1_3[数量]))</f>
        <v>0</v>
      </c>
      <c r="I93" s="37">
        <f>库存总表!$F93+库存总表!$G93-库存总表!$H93</f>
        <v>4</v>
      </c>
    </row>
    <row r="94" spans="1:9">
      <c r="A94" s="36">
        <f>COUNTIF(B$2:B94,"&lt;&gt;")</f>
        <v>93</v>
      </c>
      <c r="B94" s="37" t="s">
        <v>145</v>
      </c>
      <c r="C94" s="37" t="s">
        <v>443</v>
      </c>
      <c r="D94" s="37" t="s">
        <v>146</v>
      </c>
      <c r="E94" s="37">
        <v>16</v>
      </c>
      <c r="F94" s="37">
        <f>表5[[#This Row],[4月盘点数量]]</f>
        <v>1</v>
      </c>
      <c r="G94" s="37">
        <f>SUMPRODUCT((表1[物品]=库存总表!B94)*(表1[规格型号]=库存总表!C94)*(表1[单位]=库存总表!D94)*(表1[数量]))</f>
        <v>0</v>
      </c>
      <c r="H94" s="37">
        <f>SUMPRODUCT((表1_3[物品]=库存总表!B94)*(表1_3[规格型号]=库存总表!C94)*(表1_3[单位]=库存总表!D94)*(表1_3[数量]))</f>
        <v>0</v>
      </c>
      <c r="I94" s="37">
        <f>库存总表!$F94+库存总表!$G94-库存总表!$H94</f>
        <v>1</v>
      </c>
    </row>
    <row r="95" spans="1:9">
      <c r="A95" s="36">
        <f>COUNTIF(B$2:B95,"&lt;&gt;")</f>
        <v>94</v>
      </c>
      <c r="B95" s="37" t="s">
        <v>147</v>
      </c>
      <c r="C95" s="37" t="s">
        <v>443</v>
      </c>
      <c r="D95" s="37" t="s">
        <v>120</v>
      </c>
      <c r="E95" s="37">
        <v>16</v>
      </c>
      <c r="F95" s="37">
        <f>表5[[#This Row],[4月盘点数量]]</f>
        <v>1</v>
      </c>
      <c r="G95" s="37">
        <f>SUMPRODUCT((表1[物品]=库存总表!B95)*(表1[规格型号]=库存总表!C95)*(表1[单位]=库存总表!D95)*(表1[数量]))</f>
        <v>0</v>
      </c>
      <c r="H95" s="37">
        <f>SUMPRODUCT((表1_3[物品]=库存总表!B95)*(表1_3[规格型号]=库存总表!C95)*(表1_3[单位]=库存总表!D95)*(表1_3[数量]))</f>
        <v>0</v>
      </c>
      <c r="I95" s="37">
        <f>库存总表!$F95+库存总表!$G95-库存总表!$H95</f>
        <v>1</v>
      </c>
    </row>
    <row r="96" spans="1:9">
      <c r="A96" s="36">
        <f>COUNTIF(B$2:B96,"&lt;&gt;")</f>
        <v>95</v>
      </c>
      <c r="B96" s="37" t="s">
        <v>148</v>
      </c>
      <c r="C96" s="37" t="s">
        <v>443</v>
      </c>
      <c r="D96" s="37" t="s">
        <v>120</v>
      </c>
      <c r="E96" s="37">
        <v>12</v>
      </c>
      <c r="F96" s="37">
        <f>表5[[#This Row],[4月盘点数量]]</f>
        <v>1</v>
      </c>
      <c r="G96" s="37">
        <f>SUMPRODUCT((表1[物品]=库存总表!B96)*(表1[规格型号]=库存总表!C96)*(表1[单位]=库存总表!D96)*(表1[数量]))</f>
        <v>12</v>
      </c>
      <c r="H96" s="37">
        <f>SUMPRODUCT((表1_3[物品]=库存总表!B96)*(表1_3[规格型号]=库存总表!C96)*(表1_3[单位]=库存总表!D96)*(表1_3[数量]))</f>
        <v>5</v>
      </c>
      <c r="I96" s="37">
        <f>库存总表!$F96+库存总表!$G96-库存总表!$H96</f>
        <v>8</v>
      </c>
    </row>
    <row r="97" spans="1:9">
      <c r="A97" s="36">
        <f>COUNTIF(B$2:B97,"&lt;&gt;")</f>
        <v>96</v>
      </c>
      <c r="B97" s="37" t="s">
        <v>149</v>
      </c>
      <c r="C97" s="37" t="s">
        <v>443</v>
      </c>
      <c r="D97" s="37" t="s">
        <v>365</v>
      </c>
      <c r="E97" s="37">
        <v>12</v>
      </c>
      <c r="F97" s="37">
        <f>表5[[#This Row],[4月盘点数量]]</f>
        <v>10</v>
      </c>
      <c r="G97" s="37">
        <f>SUMPRODUCT((表1[物品]=库存总表!B97)*(表1[规格型号]=库存总表!C97)*(表1[单位]=库存总表!D97)*(表1[数量]))</f>
        <v>30</v>
      </c>
      <c r="H97" s="37">
        <f>SUMPRODUCT((表1_3[物品]=库存总表!B97)*(表1_3[规格型号]=库存总表!C97)*(表1_3[单位]=库存总表!D97)*(表1_3[数量]))</f>
        <v>0</v>
      </c>
      <c r="I97" s="37">
        <f>库存总表!$F97+库存总表!$G97-库存总表!$H97</f>
        <v>40</v>
      </c>
    </row>
    <row r="98" spans="1:9">
      <c r="A98" s="36">
        <f>COUNTIF(B$2:B98,"&lt;&gt;")</f>
        <v>97</v>
      </c>
      <c r="B98" s="37" t="s">
        <v>150</v>
      </c>
      <c r="C98" s="37" t="s">
        <v>443</v>
      </c>
      <c r="D98" s="37" t="s">
        <v>89</v>
      </c>
      <c r="E98" s="37">
        <v>16</v>
      </c>
      <c r="F98" s="37">
        <f>表5[[#This Row],[4月盘点数量]]</f>
        <v>0</v>
      </c>
      <c r="G98" s="37">
        <f>SUMPRODUCT((表1[物品]=库存总表!B98)*(表1[规格型号]=库存总表!C98)*(表1[单位]=库存总表!D98)*(表1[数量]))</f>
        <v>0</v>
      </c>
      <c r="H98" s="37">
        <f>SUMPRODUCT((表1_3[物品]=库存总表!B98)*(表1_3[规格型号]=库存总表!C98)*(表1_3[单位]=库存总表!D98)*(表1_3[数量]))</f>
        <v>0</v>
      </c>
      <c r="I98" s="37">
        <f>库存总表!$F98+库存总表!$G98-库存总表!$H98</f>
        <v>0</v>
      </c>
    </row>
    <row r="99" spans="1:9">
      <c r="A99" s="36">
        <f>COUNTIF(B$2:B99,"&lt;&gt;")</f>
        <v>98</v>
      </c>
      <c r="B99" s="37" t="s">
        <v>151</v>
      </c>
      <c r="C99" s="37" t="s">
        <v>443</v>
      </c>
      <c r="D99" s="37"/>
      <c r="E99" s="37">
        <v>17</v>
      </c>
      <c r="F99" s="37">
        <f>表5[[#This Row],[4月盘点数量]]</f>
        <v>0</v>
      </c>
      <c r="G99" s="37">
        <f>SUMPRODUCT((表1[物品]=库存总表!B99)*(表1[规格型号]=库存总表!C99)*(表1[单位]=库存总表!D99)*(表1[数量]))</f>
        <v>0</v>
      </c>
      <c r="H99" s="37">
        <f>SUMPRODUCT((表1_3[物品]=库存总表!B99)*(表1_3[规格型号]=库存总表!C99)*(表1_3[单位]=库存总表!D99)*(表1_3[数量]))</f>
        <v>0</v>
      </c>
      <c r="I99" s="37">
        <f>库存总表!$F99+库存总表!$G99-库存总表!$H99</f>
        <v>0</v>
      </c>
    </row>
    <row r="100" spans="1:9">
      <c r="A100" s="36">
        <f>COUNTIF(B$2:B100,"&lt;&gt;")</f>
        <v>99</v>
      </c>
      <c r="B100" s="37" t="s">
        <v>152</v>
      </c>
      <c r="C100" s="37" t="s">
        <v>443</v>
      </c>
      <c r="D100" s="37"/>
      <c r="E100" s="37">
        <v>17</v>
      </c>
      <c r="F100" s="37">
        <f>表5[[#This Row],[4月盘点数量]]</f>
        <v>0</v>
      </c>
      <c r="G100" s="37">
        <f>SUMPRODUCT((表1[物品]=库存总表!B100)*(表1[规格型号]=库存总表!C100)*(表1[单位]=库存总表!D100)*(表1[数量]))</f>
        <v>0</v>
      </c>
      <c r="H100" s="37">
        <f>SUMPRODUCT((表1_3[物品]=库存总表!B100)*(表1_3[规格型号]=库存总表!C100)*(表1_3[单位]=库存总表!D100)*(表1_3[数量]))</f>
        <v>0</v>
      </c>
      <c r="I100" s="37">
        <f>库存总表!$F100+库存总表!$G100-库存总表!$H100</f>
        <v>0</v>
      </c>
    </row>
    <row r="101" spans="1:9">
      <c r="A101" s="36">
        <f>COUNTIF(B$2:B101,"&lt;&gt;")</f>
        <v>100</v>
      </c>
      <c r="B101" s="37" t="s">
        <v>151</v>
      </c>
      <c r="C101" s="37" t="s">
        <v>443</v>
      </c>
      <c r="D101" s="37"/>
      <c r="E101" s="37">
        <v>18</v>
      </c>
      <c r="F101" s="37">
        <f>表5[[#This Row],[4月盘点数量]]</f>
        <v>0</v>
      </c>
      <c r="G101" s="37">
        <f>SUMPRODUCT((表1[物品]=库存总表!B101)*(表1[规格型号]=库存总表!C101)*(表1[单位]=库存总表!D101)*(表1[数量]))</f>
        <v>0</v>
      </c>
      <c r="H101" s="37">
        <f>SUMPRODUCT((表1_3[物品]=库存总表!B101)*(表1_3[规格型号]=库存总表!C101)*(表1_3[单位]=库存总表!D101)*(表1_3[数量]))</f>
        <v>0</v>
      </c>
      <c r="I101" s="37">
        <f>库存总表!$F101+库存总表!$G101-库存总表!$H101</f>
        <v>0</v>
      </c>
    </row>
    <row r="102" spans="1:9">
      <c r="A102" s="36">
        <f>COUNTIF(B$2:B102,"&lt;&gt;")</f>
        <v>101</v>
      </c>
      <c r="B102" s="37" t="s">
        <v>311</v>
      </c>
      <c r="C102" s="37" t="s">
        <v>312</v>
      </c>
      <c r="D102" s="37" t="s">
        <v>115</v>
      </c>
      <c r="E102" s="37">
        <v>22</v>
      </c>
      <c r="F102" s="37">
        <f>表5[[#This Row],[4月盘点数量]]</f>
        <v>3</v>
      </c>
      <c r="G102" s="37">
        <f>SUMPRODUCT((表1[物品]=库存总表!B102)*(表1[规格型号]=库存总表!C102)*(表1[单位]=库存总表!D102)*(表1[数量]))</f>
        <v>0</v>
      </c>
      <c r="H102" s="37">
        <f>SUMPRODUCT((表1_3[物品]=库存总表!B102)*(表1_3[规格型号]=库存总表!C102)*(表1_3[单位]=库存总表!D102)*(表1_3[数量]))</f>
        <v>0</v>
      </c>
      <c r="I102" s="37">
        <f>库存总表!$F102+库存总表!$G102-库存总表!$H102</f>
        <v>3</v>
      </c>
    </row>
    <row r="103" spans="1:9">
      <c r="A103" s="36">
        <f>COUNTIF(B$2:B103,"&lt;&gt;")</f>
        <v>102</v>
      </c>
      <c r="B103" s="37" t="s">
        <v>296</v>
      </c>
      <c r="C103" s="37" t="s">
        <v>301</v>
      </c>
      <c r="D103" s="37" t="s">
        <v>12</v>
      </c>
      <c r="E103" s="37">
        <v>22</v>
      </c>
      <c r="F103" s="37">
        <f>表5[[#This Row],[4月盘点数量]]</f>
        <v>25</v>
      </c>
      <c r="G103" s="37">
        <f>SUMPRODUCT((表1[物品]=库存总表!B103)*(表1[规格型号]=库存总表!C103)*(表1[单位]=库存总表!D103)*(表1[数量]))</f>
        <v>0</v>
      </c>
      <c r="H103" s="37">
        <f>SUMPRODUCT((表1_3[物品]=库存总表!B103)*(表1_3[规格型号]=库存总表!C103)*(表1_3[单位]=库存总表!D103)*(表1_3[数量]))</f>
        <v>0</v>
      </c>
      <c r="I103" s="37">
        <f>库存总表!$F103+库存总表!$G103-库存总表!$H103</f>
        <v>25</v>
      </c>
    </row>
    <row r="104" spans="1:9">
      <c r="A104" s="36">
        <f>COUNTIF(B$2:B104,"&lt;&gt;")</f>
        <v>103</v>
      </c>
      <c r="B104" s="37" t="s">
        <v>297</v>
      </c>
      <c r="C104" s="37" t="s">
        <v>395</v>
      </c>
      <c r="D104" s="37" t="s">
        <v>12</v>
      </c>
      <c r="E104" s="37">
        <v>22</v>
      </c>
      <c r="F104" s="37">
        <f>表5[[#This Row],[4月盘点数量]]</f>
        <v>18</v>
      </c>
      <c r="G104" s="37">
        <f>SUMPRODUCT((表1[物品]=库存总表!B104)*(表1[规格型号]=库存总表!C104)*(表1[单位]=库存总表!D104)*(表1[数量]))</f>
        <v>0</v>
      </c>
      <c r="H104" s="37">
        <f>SUMPRODUCT((表1_3[物品]=库存总表!B104)*(表1_3[规格型号]=库存总表!C104)*(表1_3[单位]=库存总表!D104)*(表1_3[数量]))</f>
        <v>3</v>
      </c>
      <c r="I104" s="37">
        <f>库存总表!$F104+库存总表!$G104-库存总表!$H104</f>
        <v>15</v>
      </c>
    </row>
    <row r="105" spans="1:9">
      <c r="A105" s="36">
        <f>COUNTIF(B$2:B105,"&lt;&gt;")</f>
        <v>104</v>
      </c>
      <c r="B105" s="37" t="s">
        <v>296</v>
      </c>
      <c r="C105" s="37" t="s">
        <v>299</v>
      </c>
      <c r="D105" s="37" t="s">
        <v>12</v>
      </c>
      <c r="E105" s="37">
        <v>22</v>
      </c>
      <c r="F105" s="37">
        <f>表5[[#This Row],[4月盘点数量]]</f>
        <v>21</v>
      </c>
      <c r="G105" s="37">
        <f>SUMPRODUCT((表1[物品]=库存总表!B105)*(表1[规格型号]=库存总表!C105)*(表1[单位]=库存总表!D105)*(表1[数量]))</f>
        <v>0</v>
      </c>
      <c r="H105" s="37">
        <f>SUMPRODUCT((表1_3[物品]=库存总表!B105)*(表1_3[规格型号]=库存总表!C105)*(表1_3[单位]=库存总表!D105)*(表1_3[数量]))</f>
        <v>0</v>
      </c>
      <c r="I105" s="37">
        <f>库存总表!$F105+库存总表!$G105-库存总表!$H105</f>
        <v>21</v>
      </c>
    </row>
    <row r="106" spans="1:9">
      <c r="A106" s="36">
        <f>COUNTIF(B$2:B106,"&lt;&gt;")</f>
        <v>105</v>
      </c>
      <c r="B106" s="37" t="s">
        <v>296</v>
      </c>
      <c r="C106" s="37" t="s">
        <v>300</v>
      </c>
      <c r="D106" s="37" t="s">
        <v>12</v>
      </c>
      <c r="E106" s="37">
        <v>22</v>
      </c>
      <c r="F106" s="37">
        <f>表5[[#This Row],[4月盘点数量]]</f>
        <v>23</v>
      </c>
      <c r="G106" s="37">
        <f>SUMPRODUCT((表1[物品]=库存总表!B106)*(表1[规格型号]=库存总表!C106)*(表1[单位]=库存总表!D106)*(表1[数量]))</f>
        <v>0</v>
      </c>
      <c r="H106" s="37">
        <f>SUMPRODUCT((表1_3[物品]=库存总表!B106)*(表1_3[规格型号]=库存总表!C106)*(表1_3[单位]=库存总表!D106)*(表1_3[数量]))</f>
        <v>1</v>
      </c>
      <c r="I106" s="37">
        <f>库存总表!$F106+库存总表!$G106-库存总表!$H106</f>
        <v>22</v>
      </c>
    </row>
    <row r="107" spans="1:9">
      <c r="A107" s="36">
        <f>COUNTIF(B$2:B107,"&lt;&gt;")</f>
        <v>106</v>
      </c>
      <c r="B107" s="37" t="s">
        <v>302</v>
      </c>
      <c r="C107" s="37" t="s">
        <v>275</v>
      </c>
      <c r="D107" s="37" t="s">
        <v>12</v>
      </c>
      <c r="E107" s="37">
        <v>22</v>
      </c>
      <c r="F107" s="37">
        <f>表5[[#This Row],[4月盘点数量]]</f>
        <v>46</v>
      </c>
      <c r="G107" s="37">
        <f>SUMPRODUCT((表1[物品]=库存总表!B107)*(表1[规格型号]=库存总表!C107)*(表1[单位]=库存总表!D107)*(表1[数量]))</f>
        <v>0</v>
      </c>
      <c r="H107" s="37">
        <f>SUMPRODUCT((表1_3[物品]=库存总表!B107)*(表1_3[规格型号]=库存总表!C107)*(表1_3[单位]=库存总表!D107)*(表1_3[数量]))</f>
        <v>5</v>
      </c>
      <c r="I107" s="37">
        <f>库存总表!$F107+库存总表!$G107-库存总表!$H107</f>
        <v>41</v>
      </c>
    </row>
    <row r="108" spans="1:9">
      <c r="A108" s="36">
        <f>COUNTIF(B$2:B108,"&lt;&gt;")</f>
        <v>107</v>
      </c>
      <c r="B108" s="37" t="s">
        <v>302</v>
      </c>
      <c r="C108" s="37" t="s">
        <v>298</v>
      </c>
      <c r="D108" s="37" t="s">
        <v>12</v>
      </c>
      <c r="E108" s="37">
        <v>22</v>
      </c>
      <c r="F108" s="37">
        <f>表5[[#This Row],[4月盘点数量]]</f>
        <v>27</v>
      </c>
      <c r="G108" s="37">
        <f>SUMPRODUCT((表1[物品]=库存总表!B108)*(表1[规格型号]=库存总表!C108)*(表1[单位]=库存总表!D108)*(表1[数量]))</f>
        <v>0</v>
      </c>
      <c r="H108" s="37">
        <f>SUMPRODUCT((表1_3[物品]=库存总表!B108)*(表1_3[规格型号]=库存总表!C108)*(表1_3[单位]=库存总表!D108)*(表1_3[数量]))</f>
        <v>2</v>
      </c>
      <c r="I108" s="37">
        <f>库存总表!$F108+库存总表!$G108-库存总表!$H108</f>
        <v>25</v>
      </c>
    </row>
    <row r="109" spans="1:9">
      <c r="A109" s="36">
        <f>COUNTIF(B$2:B109,"&lt;&gt;")</f>
        <v>108</v>
      </c>
      <c r="B109" s="37" t="s">
        <v>302</v>
      </c>
      <c r="C109" s="37" t="s">
        <v>303</v>
      </c>
      <c r="D109" s="37" t="s">
        <v>12</v>
      </c>
      <c r="E109" s="37">
        <v>22</v>
      </c>
      <c r="F109" s="37">
        <f>表5[[#This Row],[4月盘点数量]]</f>
        <v>6</v>
      </c>
      <c r="G109" s="37">
        <f>SUMPRODUCT((表1[物品]=库存总表!B109)*(表1[规格型号]=库存总表!C109)*(表1[单位]=库存总表!D109)*(表1[数量]))</f>
        <v>0</v>
      </c>
      <c r="H109" s="37">
        <f>SUMPRODUCT((表1_3[物品]=库存总表!B109)*(表1_3[规格型号]=库存总表!C109)*(表1_3[单位]=库存总表!D109)*(表1_3[数量]))</f>
        <v>1</v>
      </c>
      <c r="I109" s="37">
        <f>库存总表!$F109+库存总表!$G109-库存总表!$H109</f>
        <v>5</v>
      </c>
    </row>
    <row r="110" spans="1:9">
      <c r="A110" s="36">
        <f>COUNTIF(B$2:B110,"&lt;&gt;")</f>
        <v>109</v>
      </c>
      <c r="B110" s="37" t="s">
        <v>304</v>
      </c>
      <c r="C110" s="37" t="s">
        <v>298</v>
      </c>
      <c r="D110" s="37" t="s">
        <v>12</v>
      </c>
      <c r="E110" s="37">
        <v>22</v>
      </c>
      <c r="F110" s="37">
        <f>表5[[#This Row],[4月盘点数量]]</f>
        <v>10</v>
      </c>
      <c r="G110" s="37">
        <f>SUMPRODUCT((表1[物品]=库存总表!B110)*(表1[规格型号]=库存总表!C110)*(表1[单位]=库存总表!D110)*(表1[数量]))</f>
        <v>0</v>
      </c>
      <c r="H110" s="37">
        <f>SUMPRODUCT((表1_3[物品]=库存总表!B110)*(表1_3[规格型号]=库存总表!C110)*(表1_3[单位]=库存总表!D110)*(表1_3[数量]))</f>
        <v>1</v>
      </c>
      <c r="I110" s="37">
        <f>库存总表!$F110+库存总表!$G110-库存总表!$H110</f>
        <v>9</v>
      </c>
    </row>
    <row r="111" spans="1:9">
      <c r="A111" s="36">
        <f>COUNTIF(B$2:B111,"&lt;&gt;")</f>
        <v>110</v>
      </c>
      <c r="B111" s="37" t="s">
        <v>304</v>
      </c>
      <c r="C111" s="37" t="s">
        <v>303</v>
      </c>
      <c r="D111" s="37" t="s">
        <v>12</v>
      </c>
      <c r="E111" s="37">
        <v>22</v>
      </c>
      <c r="F111" s="37">
        <f>表5[[#This Row],[4月盘点数量]]</f>
        <v>2</v>
      </c>
      <c r="G111" s="37">
        <f>SUMPRODUCT((表1[物品]=库存总表!B111)*(表1[规格型号]=库存总表!C111)*(表1[单位]=库存总表!D111)*(表1[数量]))</f>
        <v>0</v>
      </c>
      <c r="H111" s="37">
        <f>SUMPRODUCT((表1_3[物品]=库存总表!B111)*(表1_3[规格型号]=库存总表!C111)*(表1_3[单位]=库存总表!D111)*(表1_3[数量]))</f>
        <v>0</v>
      </c>
      <c r="I111" s="37">
        <f>库存总表!$F111+库存总表!$G111-库存总表!$H111</f>
        <v>2</v>
      </c>
    </row>
    <row r="112" spans="1:9">
      <c r="A112" s="36">
        <f>COUNTIF(B$2:B112,"&lt;&gt;")</f>
        <v>111</v>
      </c>
      <c r="B112" s="37" t="s">
        <v>304</v>
      </c>
      <c r="C112" s="37" t="s">
        <v>305</v>
      </c>
      <c r="D112" s="37" t="s">
        <v>12</v>
      </c>
      <c r="E112" s="37">
        <v>22</v>
      </c>
      <c r="F112" s="37">
        <f>表5[[#This Row],[4月盘点数量]]</f>
        <v>11</v>
      </c>
      <c r="G112" s="37">
        <f>SUMPRODUCT((表1[物品]=库存总表!B112)*(表1[规格型号]=库存总表!C112)*(表1[单位]=库存总表!D112)*(表1[数量]))</f>
        <v>0</v>
      </c>
      <c r="H112" s="37">
        <f>SUMPRODUCT((表1_3[物品]=库存总表!B112)*(表1_3[规格型号]=库存总表!C112)*(表1_3[单位]=库存总表!D112)*(表1_3[数量]))</f>
        <v>0</v>
      </c>
      <c r="I112" s="37">
        <f>库存总表!$F112+库存总表!$G112-库存总表!$H112</f>
        <v>11</v>
      </c>
    </row>
    <row r="113" spans="1:9">
      <c r="A113" s="36">
        <f>COUNTIF(B$2:B113,"&lt;&gt;")</f>
        <v>112</v>
      </c>
      <c r="B113" s="37" t="s">
        <v>306</v>
      </c>
      <c r="C113" s="37" t="s">
        <v>307</v>
      </c>
      <c r="D113" s="37" t="s">
        <v>12</v>
      </c>
      <c r="E113" s="37">
        <v>22</v>
      </c>
      <c r="F113" s="37">
        <f>表5[[#This Row],[4月盘点数量]]</f>
        <v>10</v>
      </c>
      <c r="G113" s="37">
        <f>SUMPRODUCT((表1[物品]=库存总表!B113)*(表1[规格型号]=库存总表!C113)*(表1[单位]=库存总表!D113)*(表1[数量]))</f>
        <v>10</v>
      </c>
      <c r="H113" s="37">
        <f>SUMPRODUCT((表1_3[物品]=库存总表!B113)*(表1_3[规格型号]=库存总表!C113)*(表1_3[单位]=库存总表!D113)*(表1_3[数量]))</f>
        <v>9</v>
      </c>
      <c r="I113" s="37">
        <f>库存总表!$F113+库存总表!$G113-库存总表!$H113</f>
        <v>11</v>
      </c>
    </row>
    <row r="114" spans="1:9">
      <c r="A114" s="36">
        <f>COUNTIF(B$2:B114,"&lt;&gt;")</f>
        <v>113</v>
      </c>
      <c r="B114" s="37" t="s">
        <v>308</v>
      </c>
      <c r="C114" s="37" t="s">
        <v>298</v>
      </c>
      <c r="D114" s="37" t="s">
        <v>12</v>
      </c>
      <c r="E114" s="37">
        <v>22</v>
      </c>
      <c r="F114" s="37">
        <f>表5[[#This Row],[4月盘点数量]]</f>
        <v>6</v>
      </c>
      <c r="G114" s="37">
        <f>SUMPRODUCT((表1[物品]=库存总表!B114)*(表1[规格型号]=库存总表!C114)*(表1[单位]=库存总表!D114)*(表1[数量]))</f>
        <v>0</v>
      </c>
      <c r="H114" s="37">
        <f>SUMPRODUCT((表1_3[物品]=库存总表!B114)*(表1_3[规格型号]=库存总表!C114)*(表1_3[单位]=库存总表!D114)*(表1_3[数量]))</f>
        <v>4</v>
      </c>
      <c r="I114" s="37">
        <f>库存总表!$F114+库存总表!$G114-库存总表!$H114</f>
        <v>2</v>
      </c>
    </row>
    <row r="115" spans="1:9">
      <c r="A115" s="36">
        <f>COUNTIF(B$2:B115,"&lt;&gt;")</f>
        <v>114</v>
      </c>
      <c r="B115" s="37" t="s">
        <v>309</v>
      </c>
      <c r="C115" s="37" t="s">
        <v>310</v>
      </c>
      <c r="D115" s="37" t="s">
        <v>12</v>
      </c>
      <c r="E115" s="37">
        <v>22</v>
      </c>
      <c r="F115" s="37">
        <f>表5[[#This Row],[4月盘点数量]]</f>
        <v>10</v>
      </c>
      <c r="G115" s="37">
        <f>SUMPRODUCT((表1[物品]=库存总表!B115)*(表1[规格型号]=库存总表!C115)*(表1[单位]=库存总表!D115)*(表1[数量]))</f>
        <v>0</v>
      </c>
      <c r="H115" s="37">
        <f>SUMPRODUCT((表1_3[物品]=库存总表!B115)*(表1_3[规格型号]=库存总表!C115)*(表1_3[单位]=库存总表!D115)*(表1_3[数量]))</f>
        <v>0</v>
      </c>
      <c r="I115" s="37">
        <f>库存总表!$F115+库存总表!$G115-库存总表!$H115</f>
        <v>10</v>
      </c>
    </row>
    <row r="116" spans="1:9">
      <c r="A116" s="36">
        <f>COUNTIF(B$2:B116,"&lt;&gt;")</f>
        <v>115</v>
      </c>
      <c r="B116" s="37" t="s">
        <v>313</v>
      </c>
      <c r="C116" s="37" t="s">
        <v>443</v>
      </c>
      <c r="D116" s="37" t="s">
        <v>314</v>
      </c>
      <c r="E116" s="37">
        <v>22</v>
      </c>
      <c r="F116" s="37">
        <f>表5[[#This Row],[4月盘点数量]]</f>
        <v>1</v>
      </c>
      <c r="G116" s="37">
        <f>SUMPRODUCT((表1[物品]=库存总表!B116)*(表1[规格型号]=库存总表!C116)*(表1[单位]=库存总表!D116)*(表1[数量]))</f>
        <v>0</v>
      </c>
      <c r="H116" s="37">
        <f>SUMPRODUCT((表1_3[物品]=库存总表!B116)*(表1_3[规格型号]=库存总表!C116)*(表1_3[单位]=库存总表!D116)*(表1_3[数量]))</f>
        <v>0</v>
      </c>
      <c r="I116" s="37">
        <f>库存总表!$F116+库存总表!$G116-库存总表!$H116</f>
        <v>1</v>
      </c>
    </row>
    <row r="117" spans="1:9">
      <c r="A117" s="36">
        <f>COUNTIF(B$2:B117,"&lt;&gt;")</f>
        <v>116</v>
      </c>
      <c r="B117" s="37" t="s">
        <v>315</v>
      </c>
      <c r="C117" s="37" t="s">
        <v>316</v>
      </c>
      <c r="D117" s="37" t="s">
        <v>12</v>
      </c>
      <c r="E117" s="37">
        <v>22</v>
      </c>
      <c r="F117" s="37">
        <f>表5[[#This Row],[4月盘点数量]]</f>
        <v>10</v>
      </c>
      <c r="G117" s="37">
        <f>SUMPRODUCT((表1[物品]=库存总表!B117)*(表1[规格型号]=库存总表!C117)*(表1[单位]=库存总表!D117)*(表1[数量]))</f>
        <v>0</v>
      </c>
      <c r="H117" s="37">
        <f>SUMPRODUCT((表1_3[物品]=库存总表!B117)*(表1_3[规格型号]=库存总表!C117)*(表1_3[单位]=库存总表!D117)*(表1_3[数量]))</f>
        <v>4</v>
      </c>
      <c r="I117" s="37">
        <f>库存总表!$F117+库存总表!$G117-库存总表!$H117</f>
        <v>6</v>
      </c>
    </row>
    <row r="118" spans="1:9">
      <c r="A118" s="36">
        <f>COUNTIF(B$2:B118,"&lt;&gt;")</f>
        <v>117</v>
      </c>
      <c r="B118" s="37" t="s">
        <v>317</v>
      </c>
      <c r="C118" s="37" t="s">
        <v>307</v>
      </c>
      <c r="D118" s="37" t="s">
        <v>12</v>
      </c>
      <c r="E118" s="37">
        <v>22</v>
      </c>
      <c r="F118" s="37">
        <f>表5[[#This Row],[4月盘点数量]]</f>
        <v>10</v>
      </c>
      <c r="G118" s="37">
        <f>SUMPRODUCT((表1[物品]=库存总表!B118)*(表1[规格型号]=库存总表!C118)*(表1[单位]=库存总表!D118)*(表1[数量]))</f>
        <v>0</v>
      </c>
      <c r="H118" s="37">
        <f>SUMPRODUCT((表1_3[物品]=库存总表!B118)*(表1_3[规格型号]=库存总表!C118)*(表1_3[单位]=库存总表!D118)*(表1_3[数量]))</f>
        <v>0</v>
      </c>
      <c r="I118" s="37">
        <f>库存总表!$F118+库存总表!$G118-库存总表!$H118</f>
        <v>10</v>
      </c>
    </row>
    <row r="119" spans="1:9">
      <c r="A119" s="36">
        <f>COUNTIF(B$2:B119,"&lt;&gt;")</f>
        <v>118</v>
      </c>
      <c r="B119" s="37" t="s">
        <v>318</v>
      </c>
      <c r="C119" s="37" t="s">
        <v>307</v>
      </c>
      <c r="D119" s="37" t="s">
        <v>12</v>
      </c>
      <c r="E119" s="37">
        <v>22</v>
      </c>
      <c r="F119" s="37">
        <f>表5[[#This Row],[4月盘点数量]]</f>
        <v>5</v>
      </c>
      <c r="G119" s="37">
        <f>SUMPRODUCT((表1[物品]=库存总表!B119)*(表1[规格型号]=库存总表!C119)*(表1[单位]=库存总表!D119)*(表1[数量]))</f>
        <v>0</v>
      </c>
      <c r="H119" s="37">
        <f>SUMPRODUCT((表1_3[物品]=库存总表!B119)*(表1_3[规格型号]=库存总表!C119)*(表1_3[单位]=库存总表!D119)*(表1_3[数量]))</f>
        <v>0</v>
      </c>
      <c r="I119" s="37">
        <f>库存总表!$F119+库存总表!$G119-库存总表!$H119</f>
        <v>5</v>
      </c>
    </row>
    <row r="120" spans="1:9">
      <c r="A120" s="36">
        <f>COUNTIF(B$2:B120,"&lt;&gt;")</f>
        <v>119</v>
      </c>
      <c r="B120" s="37" t="s">
        <v>614</v>
      </c>
      <c r="C120" s="37" t="s">
        <v>307</v>
      </c>
      <c r="D120" s="37" t="s">
        <v>12</v>
      </c>
      <c r="E120" s="37">
        <v>22</v>
      </c>
      <c r="F120" s="37">
        <f>表5[[#This Row],[4月盘点数量]]</f>
        <v>0</v>
      </c>
      <c r="G120" s="37">
        <f>SUMPRODUCT((表1[物品]=库存总表!B120)*(表1[规格型号]=库存总表!C120)*(表1[单位]=库存总表!D120)*(表1[数量]))</f>
        <v>12</v>
      </c>
      <c r="H120" s="37">
        <f>SUMPRODUCT((表1_3[物品]=库存总表!B120)*(表1_3[规格型号]=库存总表!C120)*(表1_3[单位]=库存总表!D120)*(表1_3[数量]))</f>
        <v>0</v>
      </c>
      <c r="I120" s="37">
        <f>库存总表!$F120+库存总表!$G120-库存总表!$H120</f>
        <v>12</v>
      </c>
    </row>
    <row r="121" spans="1:9">
      <c r="A121" s="36">
        <f>COUNTIF(B$2:B121,"&lt;&gt;")</f>
        <v>120</v>
      </c>
      <c r="B121" s="37" t="s">
        <v>80</v>
      </c>
      <c r="C121" s="37" t="s">
        <v>57</v>
      </c>
      <c r="D121" s="37" t="s">
        <v>13</v>
      </c>
      <c r="E121" s="37">
        <v>22</v>
      </c>
      <c r="F121" s="37">
        <f>表5[[#This Row],[4月盘点数量]]</f>
        <v>1</v>
      </c>
      <c r="G121" s="37">
        <f>SUMPRODUCT((表1[物品]=库存总表!B121)*(表1[规格型号]=库存总表!C121)*(表1[单位]=库存总表!D121)*(表1[数量]))</f>
        <v>0</v>
      </c>
      <c r="H121" s="37">
        <f>SUMPRODUCT((表1_3[物品]=库存总表!B121)*(表1_3[规格型号]=库存总表!C121)*(表1_3[单位]=库存总表!D121)*(表1_3[数量]))</f>
        <v>0</v>
      </c>
      <c r="I121" s="37">
        <f>库存总表!$F121+库存总表!$G121-库存总表!$H121</f>
        <v>1</v>
      </c>
    </row>
    <row r="122" spans="1:9">
      <c r="A122" s="36">
        <f>COUNTIF(B$2:B122,"&lt;&gt;")</f>
        <v>121</v>
      </c>
      <c r="B122" s="37" t="s">
        <v>80</v>
      </c>
      <c r="C122" s="37" t="s">
        <v>58</v>
      </c>
      <c r="D122" s="37" t="s">
        <v>13</v>
      </c>
      <c r="E122" s="37">
        <v>22</v>
      </c>
      <c r="F122" s="37">
        <f>表5[[#This Row],[4月盘点数量]]</f>
        <v>1</v>
      </c>
      <c r="G122" s="37">
        <f>SUMPRODUCT((表1[物品]=库存总表!B122)*(表1[规格型号]=库存总表!C122)*(表1[单位]=库存总表!D122)*(表1[数量]))</f>
        <v>0</v>
      </c>
      <c r="H122" s="37">
        <f>SUMPRODUCT((表1_3[物品]=库存总表!B122)*(表1_3[规格型号]=库存总表!C122)*(表1_3[单位]=库存总表!D122)*(表1_3[数量]))</f>
        <v>0</v>
      </c>
      <c r="I122" s="37">
        <f>库存总表!$F122+库存总表!$G122-库存总表!$H122</f>
        <v>1</v>
      </c>
    </row>
    <row r="123" spans="1:9">
      <c r="A123" s="36">
        <f>COUNTIF(B$2:B123,"&lt;&gt;")</f>
        <v>122</v>
      </c>
      <c r="B123" s="37" t="s">
        <v>80</v>
      </c>
      <c r="C123" s="37" t="s">
        <v>59</v>
      </c>
      <c r="D123" s="37" t="s">
        <v>13</v>
      </c>
      <c r="E123" s="37">
        <v>22</v>
      </c>
      <c r="F123" s="37">
        <f>表5[[#This Row],[4月盘点数量]]</f>
        <v>1</v>
      </c>
      <c r="G123" s="37">
        <f>SUMPRODUCT((表1[物品]=库存总表!B123)*(表1[规格型号]=库存总表!C123)*(表1[单位]=库存总表!D123)*(表1[数量]))</f>
        <v>0</v>
      </c>
      <c r="H123" s="37">
        <f>SUMPRODUCT((表1_3[物品]=库存总表!B123)*(表1_3[规格型号]=库存总表!C123)*(表1_3[单位]=库存总表!D123)*(表1_3[数量]))</f>
        <v>0</v>
      </c>
      <c r="I123" s="37">
        <f>库存总表!$F123+库存总表!$G123-库存总表!$H123</f>
        <v>1</v>
      </c>
    </row>
    <row r="124" spans="1:9">
      <c r="A124" s="36">
        <f>COUNTIF(B$2:B124,"&lt;&gt;")</f>
        <v>123</v>
      </c>
      <c r="B124" s="37" t="s">
        <v>80</v>
      </c>
      <c r="C124" s="37" t="s">
        <v>60</v>
      </c>
      <c r="D124" s="37" t="s">
        <v>13</v>
      </c>
      <c r="E124" s="37">
        <v>22</v>
      </c>
      <c r="F124" s="37">
        <f>表5[[#This Row],[4月盘点数量]]</f>
        <v>1</v>
      </c>
      <c r="G124" s="37">
        <f>SUMPRODUCT((表1[物品]=库存总表!B124)*(表1[规格型号]=库存总表!C124)*(表1[单位]=库存总表!D124)*(表1[数量]))</f>
        <v>0</v>
      </c>
      <c r="H124" s="37">
        <f>SUMPRODUCT((表1_3[物品]=库存总表!B124)*(表1_3[规格型号]=库存总表!C124)*(表1_3[单位]=库存总表!D124)*(表1_3[数量]))</f>
        <v>0</v>
      </c>
      <c r="I124" s="37">
        <f>库存总表!$F124+库存总表!$G124-库存总表!$H124</f>
        <v>1</v>
      </c>
    </row>
    <row r="125" spans="1:9">
      <c r="A125" s="36">
        <f>COUNTIF(B$2:B125,"&lt;&gt;")</f>
        <v>124</v>
      </c>
      <c r="B125" s="37" t="s">
        <v>80</v>
      </c>
      <c r="C125" s="37" t="s">
        <v>61</v>
      </c>
      <c r="D125" s="37" t="s">
        <v>13</v>
      </c>
      <c r="E125" s="37">
        <v>22</v>
      </c>
      <c r="F125" s="37">
        <f>表5[[#This Row],[4月盘点数量]]</f>
        <v>1</v>
      </c>
      <c r="G125" s="37">
        <f>SUMPRODUCT((表1[物品]=库存总表!B125)*(表1[规格型号]=库存总表!C125)*(表1[单位]=库存总表!D125)*(表1[数量]))</f>
        <v>0</v>
      </c>
      <c r="H125" s="37">
        <f>SUMPRODUCT((表1_3[物品]=库存总表!B125)*(表1_3[规格型号]=库存总表!C125)*(表1_3[单位]=库存总表!D125)*(表1_3[数量]))</f>
        <v>0</v>
      </c>
      <c r="I125" s="37">
        <f>库存总表!$F125+库存总表!$G125-库存总表!$H125</f>
        <v>1</v>
      </c>
    </row>
    <row r="126" spans="1:9">
      <c r="A126" s="36">
        <f>COUNTIF(B$2:B126,"&lt;&gt;")</f>
        <v>125</v>
      </c>
      <c r="B126" s="37" t="s">
        <v>80</v>
      </c>
      <c r="C126" s="37" t="s">
        <v>62</v>
      </c>
      <c r="D126" s="37" t="s">
        <v>13</v>
      </c>
      <c r="E126" s="37">
        <v>22</v>
      </c>
      <c r="F126" s="37">
        <f>表5[[#This Row],[4月盘点数量]]</f>
        <v>1</v>
      </c>
      <c r="G126" s="37">
        <f>SUMPRODUCT((表1[物品]=库存总表!B126)*(表1[规格型号]=库存总表!C126)*(表1[单位]=库存总表!D126)*(表1[数量]))</f>
        <v>0</v>
      </c>
      <c r="H126" s="37">
        <f>SUMPRODUCT((表1_3[物品]=库存总表!B126)*(表1_3[规格型号]=库存总表!C126)*(表1_3[单位]=库存总表!D126)*(表1_3[数量]))</f>
        <v>0</v>
      </c>
      <c r="I126" s="37">
        <f>库存总表!$F126+库存总表!$G126-库存总表!$H126</f>
        <v>1</v>
      </c>
    </row>
    <row r="127" spans="1:9">
      <c r="A127" s="36">
        <f>COUNTIF(B$2:B127,"&lt;&gt;")</f>
        <v>126</v>
      </c>
      <c r="B127" s="37" t="s">
        <v>81</v>
      </c>
      <c r="C127" s="37" t="s">
        <v>36</v>
      </c>
      <c r="D127" s="37" t="s">
        <v>14</v>
      </c>
      <c r="E127" s="37">
        <v>22</v>
      </c>
      <c r="F127" s="37">
        <f>表5[[#This Row],[4月盘点数量]]</f>
        <v>5</v>
      </c>
      <c r="G127" s="37">
        <f>SUMPRODUCT((表1[物品]=库存总表!B127)*(表1[规格型号]=库存总表!C127)*(表1[单位]=库存总表!D127)*(表1[数量]))</f>
        <v>0</v>
      </c>
      <c r="H127" s="37">
        <f>SUMPRODUCT((表1_3[物品]=库存总表!B127)*(表1_3[规格型号]=库存总表!C127)*(表1_3[单位]=库存总表!D127)*(表1_3[数量]))</f>
        <v>0</v>
      </c>
      <c r="I127" s="37">
        <f>库存总表!$F127+库存总表!$G127-库存总表!$H127</f>
        <v>5</v>
      </c>
    </row>
    <row r="128" spans="1:9">
      <c r="A128" s="36">
        <f>COUNTIF(B$2:B128,"&lt;&gt;")</f>
        <v>127</v>
      </c>
      <c r="B128" s="37" t="s">
        <v>81</v>
      </c>
      <c r="C128" s="37" t="s">
        <v>63</v>
      </c>
      <c r="D128" s="37" t="s">
        <v>14</v>
      </c>
      <c r="E128" s="37">
        <v>22</v>
      </c>
      <c r="F128" s="37">
        <f>表5[[#This Row],[4月盘点数量]]</f>
        <v>4</v>
      </c>
      <c r="G128" s="37">
        <f>SUMPRODUCT((表1[物品]=库存总表!B128)*(表1[规格型号]=库存总表!C128)*(表1[单位]=库存总表!D128)*(表1[数量]))</f>
        <v>0</v>
      </c>
      <c r="H128" s="37">
        <f>SUMPRODUCT((表1_3[物品]=库存总表!B128)*(表1_3[规格型号]=库存总表!C128)*(表1_3[单位]=库存总表!D128)*(表1_3[数量]))</f>
        <v>0</v>
      </c>
      <c r="I128" s="37">
        <f>库存总表!$F128+库存总表!$G128-库存总表!$H128</f>
        <v>4</v>
      </c>
    </row>
    <row r="129" spans="1:9">
      <c r="A129" s="36">
        <f>COUNTIF(B$2:B129,"&lt;&gt;")</f>
        <v>128</v>
      </c>
      <c r="B129" s="37" t="s">
        <v>81</v>
      </c>
      <c r="C129" s="37" t="s">
        <v>64</v>
      </c>
      <c r="D129" s="37" t="s">
        <v>14</v>
      </c>
      <c r="E129" s="37">
        <v>22</v>
      </c>
      <c r="F129" s="37">
        <f>表5[[#This Row],[4月盘点数量]]</f>
        <v>0</v>
      </c>
      <c r="G129" s="37">
        <f>SUMPRODUCT((表1[物品]=库存总表!B129)*(表1[规格型号]=库存总表!C129)*(表1[单位]=库存总表!D129)*(表1[数量]))</f>
        <v>0</v>
      </c>
      <c r="H129" s="37">
        <f>SUMPRODUCT((表1_3[物品]=库存总表!B129)*(表1_3[规格型号]=库存总表!C129)*(表1_3[单位]=库存总表!D129)*(表1_3[数量]))</f>
        <v>0</v>
      </c>
      <c r="I129" s="37">
        <f>库存总表!$F129+库存总表!$G129-库存总表!$H129</f>
        <v>0</v>
      </c>
    </row>
    <row r="130" spans="1:9">
      <c r="A130" s="36">
        <f>COUNTIF(B$2:B130,"&lt;&gt;")</f>
        <v>129</v>
      </c>
      <c r="B130" s="37" t="s">
        <v>81</v>
      </c>
      <c r="C130" s="37" t="s">
        <v>65</v>
      </c>
      <c r="D130" s="37" t="s">
        <v>14</v>
      </c>
      <c r="E130" s="37">
        <v>22</v>
      </c>
      <c r="F130" s="37">
        <f>表5[[#This Row],[4月盘点数量]]</f>
        <v>2</v>
      </c>
      <c r="G130" s="37">
        <f>SUMPRODUCT((表1[物品]=库存总表!B130)*(表1[规格型号]=库存总表!C130)*(表1[单位]=库存总表!D130)*(表1[数量]))</f>
        <v>0</v>
      </c>
      <c r="H130" s="37">
        <f>SUMPRODUCT((表1_3[物品]=库存总表!B130)*(表1_3[规格型号]=库存总表!C130)*(表1_3[单位]=库存总表!D130)*(表1_3[数量]))</f>
        <v>0</v>
      </c>
      <c r="I130" s="37">
        <f>库存总表!$F130+库存总表!$G130-库存总表!$H130</f>
        <v>2</v>
      </c>
    </row>
    <row r="131" spans="1:9">
      <c r="A131" s="36">
        <f>COUNTIF(B$2:B131,"&lt;&gt;")</f>
        <v>130</v>
      </c>
      <c r="B131" s="37" t="s">
        <v>81</v>
      </c>
      <c r="C131" s="37" t="s">
        <v>66</v>
      </c>
      <c r="D131" s="37" t="s">
        <v>15</v>
      </c>
      <c r="E131" s="37">
        <v>22</v>
      </c>
      <c r="F131" s="37">
        <f>表5[[#This Row],[4月盘点数量]]</f>
        <v>5</v>
      </c>
      <c r="G131" s="37">
        <f>SUMPRODUCT((表1[物品]=库存总表!B131)*(表1[规格型号]=库存总表!C131)*(表1[单位]=库存总表!D131)*(表1[数量]))</f>
        <v>0</v>
      </c>
      <c r="H131" s="37">
        <f>SUMPRODUCT((表1_3[物品]=库存总表!B131)*(表1_3[规格型号]=库存总表!C131)*(表1_3[单位]=库存总表!D131)*(表1_3[数量]))</f>
        <v>1</v>
      </c>
      <c r="I131" s="37">
        <f>库存总表!$F131+库存总表!$G131-库存总表!$H131</f>
        <v>4</v>
      </c>
    </row>
    <row r="132" spans="1:9">
      <c r="A132" s="36">
        <f>COUNTIF(B$2:B132,"&lt;&gt;")</f>
        <v>131</v>
      </c>
      <c r="B132" s="37" t="s">
        <v>80</v>
      </c>
      <c r="C132" s="37" t="s">
        <v>67</v>
      </c>
      <c r="D132" s="37" t="s">
        <v>9</v>
      </c>
      <c r="E132" s="37">
        <v>22</v>
      </c>
      <c r="F132" s="37">
        <f>表5[[#This Row],[4月盘点数量]]</f>
        <v>71</v>
      </c>
      <c r="G132" s="37">
        <f>SUMPRODUCT((表1[物品]=库存总表!B132)*(表1[规格型号]=库存总表!C132)*(表1[单位]=库存总表!D132)*(表1[数量]))</f>
        <v>0</v>
      </c>
      <c r="H132" s="37">
        <f>SUMPRODUCT((表1_3[物品]=库存总表!B132)*(表1_3[规格型号]=库存总表!C132)*(表1_3[单位]=库存总表!D132)*(表1_3[数量]))</f>
        <v>0</v>
      </c>
      <c r="I132" s="37">
        <f>库存总表!$F132+库存总表!$G132-库存总表!$H132</f>
        <v>71</v>
      </c>
    </row>
    <row r="133" spans="1:9">
      <c r="A133" s="36">
        <f>COUNTIF(B$2:B133,"&lt;&gt;")</f>
        <v>132</v>
      </c>
      <c r="B133" s="37" t="s">
        <v>80</v>
      </c>
      <c r="C133" s="37" t="s">
        <v>68</v>
      </c>
      <c r="D133" s="37" t="s">
        <v>9</v>
      </c>
      <c r="E133" s="37">
        <v>22</v>
      </c>
      <c r="F133" s="37">
        <f>表5[[#This Row],[4月盘点数量]]</f>
        <v>124</v>
      </c>
      <c r="G133" s="37">
        <f>SUMPRODUCT((表1[物品]=库存总表!B133)*(表1[规格型号]=库存总表!C133)*(表1[单位]=库存总表!D133)*(表1[数量]))</f>
        <v>0</v>
      </c>
      <c r="H133" s="37">
        <f>SUMPRODUCT((表1_3[物品]=库存总表!B133)*(表1_3[规格型号]=库存总表!C133)*(表1_3[单位]=库存总表!D133)*(表1_3[数量]))</f>
        <v>0</v>
      </c>
      <c r="I133" s="37">
        <f>库存总表!$F133+库存总表!$G133-库存总表!$H133</f>
        <v>124</v>
      </c>
    </row>
    <row r="134" spans="1:9">
      <c r="A134" s="36">
        <f>COUNTIF(B$2:B134,"&lt;&gt;")</f>
        <v>133</v>
      </c>
      <c r="B134" s="37" t="s">
        <v>82</v>
      </c>
      <c r="C134" s="37" t="s">
        <v>69</v>
      </c>
      <c r="D134" s="37" t="s">
        <v>319</v>
      </c>
      <c r="E134" s="37">
        <v>22</v>
      </c>
      <c r="F134" s="37">
        <f>表5[[#This Row],[4月盘点数量]]</f>
        <v>3</v>
      </c>
      <c r="G134" s="37">
        <f>SUMPRODUCT((表1[物品]=库存总表!B134)*(表1[规格型号]=库存总表!C134)*(表1[单位]=库存总表!D134)*(表1[数量]))</f>
        <v>0</v>
      </c>
      <c r="H134" s="37">
        <f>SUMPRODUCT((表1_3[物品]=库存总表!B134)*(表1_3[规格型号]=库存总表!C134)*(表1_3[单位]=库存总表!D134)*(表1_3[数量]))</f>
        <v>0</v>
      </c>
      <c r="I134" s="37">
        <f>库存总表!$F134+库存总表!$G134-库存总表!$H134</f>
        <v>3</v>
      </c>
    </row>
    <row r="135" spans="1:9">
      <c r="A135" s="36">
        <f>COUNTIF(B$2:B135,"&lt;&gt;")</f>
        <v>134</v>
      </c>
      <c r="B135" s="37" t="s">
        <v>82</v>
      </c>
      <c r="C135" s="37" t="s">
        <v>70</v>
      </c>
      <c r="D135" s="37" t="s">
        <v>14</v>
      </c>
      <c r="E135" s="37">
        <v>22</v>
      </c>
      <c r="F135" s="37">
        <f>表5[[#This Row],[4月盘点数量]]</f>
        <v>1</v>
      </c>
      <c r="G135" s="37">
        <f>SUMPRODUCT((表1[物品]=库存总表!B135)*(表1[规格型号]=库存总表!C135)*(表1[单位]=库存总表!D135)*(表1[数量]))</f>
        <v>12</v>
      </c>
      <c r="H135" s="37">
        <f>SUMPRODUCT((表1_3[物品]=库存总表!B135)*(表1_3[规格型号]=库存总表!C135)*(表1_3[单位]=库存总表!D135)*(表1_3[数量]))</f>
        <v>4</v>
      </c>
      <c r="I135" s="37">
        <f>库存总表!$F135+库存总表!$G135-库存总表!$H135</f>
        <v>9</v>
      </c>
    </row>
    <row r="136" spans="1:9">
      <c r="A136" s="36">
        <f>COUNTIF(B$2:B136,"&lt;&gt;")</f>
        <v>135</v>
      </c>
      <c r="B136" s="37" t="s">
        <v>153</v>
      </c>
      <c r="C136" s="37" t="s">
        <v>443</v>
      </c>
      <c r="D136" s="37" t="s">
        <v>89</v>
      </c>
      <c r="E136" s="37">
        <v>22</v>
      </c>
      <c r="F136" s="37">
        <f>表5[[#This Row],[4月盘点数量]]</f>
        <v>1</v>
      </c>
      <c r="G136" s="37">
        <f>SUMPRODUCT((表1[物品]=库存总表!B136)*(表1[规格型号]=库存总表!C136)*(表1[单位]=库存总表!D136)*(表1[数量]))</f>
        <v>0</v>
      </c>
      <c r="H136" s="37">
        <f>SUMPRODUCT((表1_3[物品]=库存总表!B136)*(表1_3[规格型号]=库存总表!C136)*(表1_3[单位]=库存总表!D136)*(表1_3[数量]))</f>
        <v>0</v>
      </c>
      <c r="I136" s="37">
        <f>库存总表!$F136+库存总表!$G136-库存总表!$H136</f>
        <v>1</v>
      </c>
    </row>
    <row r="137" spans="1:9">
      <c r="A137" s="36">
        <f>COUNTIF(B$2:B137,"&lt;&gt;")</f>
        <v>136</v>
      </c>
      <c r="B137" s="37" t="s">
        <v>154</v>
      </c>
      <c r="C137" s="37" t="s">
        <v>323</v>
      </c>
      <c r="D137" s="37" t="s">
        <v>104</v>
      </c>
      <c r="E137" s="37">
        <v>23</v>
      </c>
      <c r="F137" s="37">
        <f>表5[[#This Row],[4月盘点数量]]</f>
        <v>6</v>
      </c>
      <c r="G137" s="37">
        <f>SUMPRODUCT((表1[物品]=库存总表!B137)*(表1[规格型号]=库存总表!C137)*(表1[单位]=库存总表!D137)*(表1[数量]))</f>
        <v>0</v>
      </c>
      <c r="H137" s="37">
        <f>SUMPRODUCT((表1_3[物品]=库存总表!B137)*(表1_3[规格型号]=库存总表!C137)*(表1_3[单位]=库存总表!D137)*(表1_3[数量]))</f>
        <v>0</v>
      </c>
      <c r="I137" s="37">
        <f>库存总表!$F137+库存总表!$G137-库存总表!$H137</f>
        <v>6</v>
      </c>
    </row>
    <row r="138" spans="1:9">
      <c r="A138" s="36">
        <f>COUNTIF(B$2:B138,"&lt;&gt;")</f>
        <v>137</v>
      </c>
      <c r="B138" s="37" t="s">
        <v>155</v>
      </c>
      <c r="C138" s="37" t="s">
        <v>443</v>
      </c>
      <c r="D138" s="37" t="s">
        <v>89</v>
      </c>
      <c r="E138" s="37">
        <v>23</v>
      </c>
      <c r="F138" s="37">
        <f>表5[[#This Row],[4月盘点数量]]</f>
        <v>2</v>
      </c>
      <c r="G138" s="37">
        <f>SUMPRODUCT((表1[物品]=库存总表!B138)*(表1[规格型号]=库存总表!C138)*(表1[单位]=库存总表!D138)*(表1[数量]))</f>
        <v>0</v>
      </c>
      <c r="H138" s="37">
        <f>SUMPRODUCT((表1_3[物品]=库存总表!B138)*(表1_3[规格型号]=库存总表!C138)*(表1_3[单位]=库存总表!D138)*(表1_3[数量]))</f>
        <v>0</v>
      </c>
      <c r="I138" s="37">
        <f>库存总表!$F138+库存总表!$G138-库存总表!$H138</f>
        <v>2</v>
      </c>
    </row>
    <row r="139" spans="1:9">
      <c r="A139" s="36">
        <f>COUNTIF(B$2:B139,"&lt;&gt;")</f>
        <v>138</v>
      </c>
      <c r="B139" s="37" t="s">
        <v>156</v>
      </c>
      <c r="C139" s="37" t="s">
        <v>443</v>
      </c>
      <c r="D139" s="37" t="s">
        <v>89</v>
      </c>
      <c r="E139" s="37">
        <v>15</v>
      </c>
      <c r="F139" s="37">
        <f>表5[[#This Row],[4月盘点数量]]</f>
        <v>4</v>
      </c>
      <c r="G139" s="37">
        <f>SUMPRODUCT((表1[物品]=库存总表!B139)*(表1[规格型号]=库存总表!C139)*(表1[单位]=库存总表!D139)*(表1[数量]))</f>
        <v>0</v>
      </c>
      <c r="H139" s="37">
        <f>SUMPRODUCT((表1_3[物品]=库存总表!B139)*(表1_3[规格型号]=库存总表!C139)*(表1_3[单位]=库存总表!D139)*(表1_3[数量]))</f>
        <v>0</v>
      </c>
      <c r="I139" s="37">
        <f>库存总表!$F139+库存总表!$G139-库存总表!$H139</f>
        <v>4</v>
      </c>
    </row>
    <row r="140" spans="1:9">
      <c r="A140" s="36">
        <f>COUNTIF(B$2:B140,"&lt;&gt;")</f>
        <v>139</v>
      </c>
      <c r="B140" s="37" t="s">
        <v>157</v>
      </c>
      <c r="C140" s="37" t="s">
        <v>336</v>
      </c>
      <c r="D140" s="37" t="s">
        <v>104</v>
      </c>
      <c r="E140" s="37">
        <v>23</v>
      </c>
      <c r="F140" s="37">
        <f>表5[[#This Row],[4月盘点数量]]</f>
        <v>4</v>
      </c>
      <c r="G140" s="37">
        <f>SUMPRODUCT((表1[物品]=库存总表!B140)*(表1[规格型号]=库存总表!C140)*(表1[单位]=库存总表!D140)*(表1[数量]))</f>
        <v>0</v>
      </c>
      <c r="H140" s="37">
        <f>SUMPRODUCT((表1_3[物品]=库存总表!B140)*(表1_3[规格型号]=库存总表!C140)*(表1_3[单位]=库存总表!D140)*(表1_3[数量]))</f>
        <v>3</v>
      </c>
      <c r="I140" s="37">
        <f>库存总表!$F140+库存总表!$G140-库存总表!$H140</f>
        <v>1</v>
      </c>
    </row>
    <row r="141" spans="1:9">
      <c r="A141" s="36">
        <f>COUNTIF(B$2:B141,"&lt;&gt;")</f>
        <v>140</v>
      </c>
      <c r="B141" s="37" t="s">
        <v>158</v>
      </c>
      <c r="C141" s="37" t="s">
        <v>443</v>
      </c>
      <c r="D141" s="37" t="s">
        <v>101</v>
      </c>
      <c r="E141" s="37">
        <v>23</v>
      </c>
      <c r="F141" s="37">
        <f>表5[[#This Row],[4月盘点数量]]</f>
        <v>10</v>
      </c>
      <c r="G141" s="37">
        <f>SUMPRODUCT((表1[物品]=库存总表!B141)*(表1[规格型号]=库存总表!C141)*(表1[单位]=库存总表!D141)*(表1[数量]))</f>
        <v>0</v>
      </c>
      <c r="H141" s="37">
        <f>SUMPRODUCT((表1_3[物品]=库存总表!B141)*(表1_3[规格型号]=库存总表!C141)*(表1_3[单位]=库存总表!D141)*(表1_3[数量]))</f>
        <v>0</v>
      </c>
      <c r="I141" s="37">
        <f>库存总表!$F141+库存总表!$G141-库存总表!$H141</f>
        <v>10</v>
      </c>
    </row>
    <row r="142" spans="1:9">
      <c r="A142" s="36">
        <f>COUNTIF(B$2:B142,"&lt;&gt;")</f>
        <v>141</v>
      </c>
      <c r="B142" s="37" t="s">
        <v>159</v>
      </c>
      <c r="C142" s="37" t="s">
        <v>443</v>
      </c>
      <c r="D142" s="37" t="s">
        <v>110</v>
      </c>
      <c r="E142" s="37">
        <v>23</v>
      </c>
      <c r="F142" s="37">
        <f>表5[[#This Row],[4月盘点数量]]</f>
        <v>2</v>
      </c>
      <c r="G142" s="37">
        <f>SUMPRODUCT((表1[物品]=库存总表!B142)*(表1[规格型号]=库存总表!C142)*(表1[单位]=库存总表!D142)*(表1[数量]))</f>
        <v>0</v>
      </c>
      <c r="H142" s="37">
        <f>SUMPRODUCT((表1_3[物品]=库存总表!B142)*(表1_3[规格型号]=库存总表!C142)*(表1_3[单位]=库存总表!D142)*(表1_3[数量]))</f>
        <v>0</v>
      </c>
      <c r="I142" s="37">
        <f>库存总表!$F142+库存总表!$G142-库存总表!$H142</f>
        <v>2</v>
      </c>
    </row>
    <row r="143" spans="1:9">
      <c r="A143" s="36">
        <f>COUNTIF(B$2:B143,"&lt;&gt;")</f>
        <v>142</v>
      </c>
      <c r="B143" s="37" t="s">
        <v>160</v>
      </c>
      <c r="C143" s="37" t="s">
        <v>443</v>
      </c>
      <c r="D143" s="37" t="s">
        <v>27</v>
      </c>
      <c r="E143" s="37">
        <v>23</v>
      </c>
      <c r="F143" s="37">
        <f>表5[[#This Row],[4月盘点数量]]</f>
        <v>1</v>
      </c>
      <c r="G143" s="37">
        <f>SUMPRODUCT((表1[物品]=库存总表!B143)*(表1[规格型号]=库存总表!C143)*(表1[单位]=库存总表!D143)*(表1[数量]))</f>
        <v>0</v>
      </c>
      <c r="H143" s="37">
        <f>SUMPRODUCT((表1_3[物品]=库存总表!B143)*(表1_3[规格型号]=库存总表!C143)*(表1_3[单位]=库存总表!D143)*(表1_3[数量]))</f>
        <v>1</v>
      </c>
      <c r="I143" s="37">
        <f>库存总表!$F143+库存总表!$G143-库存总表!$H143</f>
        <v>0</v>
      </c>
    </row>
    <row r="144" spans="1:9">
      <c r="A144" s="36">
        <f>COUNTIF(B$2:B144,"&lt;&gt;")</f>
        <v>143</v>
      </c>
      <c r="B144" s="37" t="s">
        <v>161</v>
      </c>
      <c r="C144" s="37" t="s">
        <v>443</v>
      </c>
      <c r="D144" s="37" t="s">
        <v>27</v>
      </c>
      <c r="E144" s="37">
        <v>23</v>
      </c>
      <c r="F144" s="37">
        <f>表5[[#This Row],[4月盘点数量]]</f>
        <v>5</v>
      </c>
      <c r="G144" s="37">
        <f>SUMPRODUCT((表1[物品]=库存总表!B144)*(表1[规格型号]=库存总表!C144)*(表1[单位]=库存总表!D144)*(表1[数量]))</f>
        <v>0</v>
      </c>
      <c r="H144" s="37">
        <f>SUMPRODUCT((表1_3[物品]=库存总表!B144)*(表1_3[规格型号]=库存总表!C144)*(表1_3[单位]=库存总表!D144)*(表1_3[数量]))</f>
        <v>0</v>
      </c>
      <c r="I144" s="37">
        <f>库存总表!$F144+库存总表!$G144-库存总表!$H144</f>
        <v>5</v>
      </c>
    </row>
    <row r="145" spans="1:9">
      <c r="A145" s="36">
        <f>COUNTIF(B$2:B145,"&lt;&gt;")</f>
        <v>144</v>
      </c>
      <c r="B145" s="37" t="s">
        <v>162</v>
      </c>
      <c r="C145" s="37" t="s">
        <v>443</v>
      </c>
      <c r="D145" s="37" t="s">
        <v>27</v>
      </c>
      <c r="E145" s="37">
        <v>23</v>
      </c>
      <c r="F145" s="37">
        <f>表5[[#This Row],[4月盘点数量]]</f>
        <v>2</v>
      </c>
      <c r="G145" s="37">
        <f>SUMPRODUCT((表1[物品]=库存总表!B145)*(表1[规格型号]=库存总表!C145)*(表1[单位]=库存总表!D145)*(表1[数量]))</f>
        <v>0</v>
      </c>
      <c r="H145" s="37">
        <f>SUMPRODUCT((表1_3[物品]=库存总表!B145)*(表1_3[规格型号]=库存总表!C145)*(表1_3[单位]=库存总表!D145)*(表1_3[数量]))</f>
        <v>0</v>
      </c>
      <c r="I145" s="37">
        <f>库存总表!$F145+库存总表!$G145-库存总表!$H145</f>
        <v>2</v>
      </c>
    </row>
    <row r="146" spans="1:9">
      <c r="A146" s="36">
        <f>COUNTIF(B$2:B146,"&lt;&gt;")</f>
        <v>145</v>
      </c>
      <c r="B146" s="37" t="s">
        <v>163</v>
      </c>
      <c r="C146" s="37" t="s">
        <v>443</v>
      </c>
      <c r="D146" s="37" t="s">
        <v>89</v>
      </c>
      <c r="E146" s="37">
        <v>15</v>
      </c>
      <c r="F146" s="37">
        <f>表5[[#This Row],[4月盘点数量]]</f>
        <v>2</v>
      </c>
      <c r="G146" s="37">
        <f>SUMPRODUCT((表1[物品]=库存总表!B146)*(表1[规格型号]=库存总表!C146)*(表1[单位]=库存总表!D146)*(表1[数量]))</f>
        <v>0</v>
      </c>
      <c r="H146" s="37">
        <f>SUMPRODUCT((表1_3[物品]=库存总表!B146)*(表1_3[规格型号]=库存总表!C146)*(表1_3[单位]=库存总表!D146)*(表1_3[数量]))</f>
        <v>1</v>
      </c>
      <c r="I146" s="37">
        <f>库存总表!$F146+库存总表!$G146-库存总表!$H146</f>
        <v>1</v>
      </c>
    </row>
    <row r="147" spans="1:9">
      <c r="A147" s="36">
        <f>COUNTIF(B$2:B147,"&lt;&gt;")</f>
        <v>146</v>
      </c>
      <c r="B147" s="37" t="s">
        <v>164</v>
      </c>
      <c r="C147" s="37" t="s">
        <v>443</v>
      </c>
      <c r="D147" s="37" t="s">
        <v>89</v>
      </c>
      <c r="E147" s="37">
        <v>23</v>
      </c>
      <c r="F147" s="37">
        <f>表5[[#This Row],[4月盘点数量]]</f>
        <v>10</v>
      </c>
      <c r="G147" s="37">
        <f>SUMPRODUCT((表1[物品]=库存总表!B147)*(表1[规格型号]=库存总表!C147)*(表1[单位]=库存总表!D147)*(表1[数量]))</f>
        <v>0</v>
      </c>
      <c r="H147" s="37">
        <f>SUMPRODUCT((表1_3[物品]=库存总表!B147)*(表1_3[规格型号]=库存总表!C147)*(表1_3[单位]=库存总表!D147)*(表1_3[数量]))</f>
        <v>0</v>
      </c>
      <c r="I147" s="37">
        <f>库存总表!$F147+库存总表!$G147-库存总表!$H147</f>
        <v>10</v>
      </c>
    </row>
    <row r="148" spans="1:9">
      <c r="A148" s="36">
        <f>COUNTIF(B$2:B148,"&lt;&gt;")</f>
        <v>147</v>
      </c>
      <c r="B148" s="37" t="s">
        <v>165</v>
      </c>
      <c r="C148" s="37" t="s">
        <v>443</v>
      </c>
      <c r="D148" s="37" t="s">
        <v>166</v>
      </c>
      <c r="E148" s="37">
        <v>23</v>
      </c>
      <c r="F148" s="37">
        <f>表5[[#This Row],[4月盘点数量]]</f>
        <v>1</v>
      </c>
      <c r="G148" s="37">
        <f>SUMPRODUCT((表1[物品]=库存总表!B148)*(表1[规格型号]=库存总表!C148)*(表1[单位]=库存总表!D148)*(表1[数量]))</f>
        <v>0</v>
      </c>
      <c r="H148" s="37">
        <f>SUMPRODUCT((表1_3[物品]=库存总表!B148)*(表1_3[规格型号]=库存总表!C148)*(表1_3[单位]=库存总表!D148)*(表1_3[数量]))</f>
        <v>0</v>
      </c>
      <c r="I148" s="37">
        <f>库存总表!$F148+库存总表!$G148-库存总表!$H148</f>
        <v>1</v>
      </c>
    </row>
    <row r="149" spans="1:9">
      <c r="A149" s="36">
        <f>COUNTIF(B$2:B149,"&lt;&gt;")</f>
        <v>148</v>
      </c>
      <c r="B149" s="37" t="s">
        <v>167</v>
      </c>
      <c r="C149" s="37" t="s">
        <v>55</v>
      </c>
      <c r="D149" s="37" t="s">
        <v>13</v>
      </c>
      <c r="E149" s="37">
        <v>15</v>
      </c>
      <c r="F149" s="37">
        <f>表5[[#This Row],[4月盘点数量]]</f>
        <v>4</v>
      </c>
      <c r="G149" s="37">
        <f>SUMPRODUCT((表1[物品]=库存总表!B149)*(表1[规格型号]=库存总表!C149)*(表1[单位]=库存总表!D149)*(表1[数量]))</f>
        <v>7</v>
      </c>
      <c r="H149" s="37">
        <f>SUMPRODUCT((表1_3[物品]=库存总表!B149)*(表1_3[规格型号]=库存总表!C149)*(表1_3[单位]=库存总表!D149)*(表1_3[数量]))</f>
        <v>6</v>
      </c>
      <c r="I149" s="37">
        <f>库存总表!$F149+库存总表!$G149-库存总表!$H149</f>
        <v>5</v>
      </c>
    </row>
    <row r="150" spans="1:9">
      <c r="A150" s="36">
        <f>COUNTIF(B$2:B150,"&lt;&gt;")</f>
        <v>149</v>
      </c>
      <c r="B150" s="37" t="s">
        <v>167</v>
      </c>
      <c r="C150" s="37" t="s">
        <v>32</v>
      </c>
      <c r="D150" s="37" t="s">
        <v>13</v>
      </c>
      <c r="E150" s="37">
        <v>15</v>
      </c>
      <c r="F150" s="37">
        <f>表5[[#This Row],[4月盘点数量]]</f>
        <v>29</v>
      </c>
      <c r="G150" s="37">
        <f>SUMPRODUCT((表1[物品]=库存总表!B150)*(表1[规格型号]=库存总表!C150)*(表1[单位]=库存总表!D150)*(表1[数量]))</f>
        <v>0</v>
      </c>
      <c r="H150" s="37">
        <f>SUMPRODUCT((表1_3[物品]=库存总表!B150)*(表1_3[规格型号]=库存总表!C150)*(表1_3[单位]=库存总表!D150)*(表1_3[数量]))</f>
        <v>9</v>
      </c>
      <c r="I150" s="37">
        <f>库存总表!$F150+库存总表!$G150-库存总表!$H150</f>
        <v>20</v>
      </c>
    </row>
    <row r="151" spans="1:9">
      <c r="A151" s="36">
        <f>COUNTIF(B$2:B151,"&lt;&gt;")</f>
        <v>150</v>
      </c>
      <c r="B151" s="37" t="s">
        <v>168</v>
      </c>
      <c r="C151" s="37" t="s">
        <v>443</v>
      </c>
      <c r="D151" s="37" t="s">
        <v>13</v>
      </c>
      <c r="E151" s="37">
        <v>23</v>
      </c>
      <c r="F151" s="37">
        <f>表5[[#This Row],[4月盘点数量]]</f>
        <v>4</v>
      </c>
      <c r="G151" s="37">
        <f>SUMPRODUCT((表1[物品]=库存总表!B151)*(表1[规格型号]=库存总表!C151)*(表1[单位]=库存总表!D151)*(表1[数量]))</f>
        <v>0</v>
      </c>
      <c r="H151" s="37">
        <f>SUMPRODUCT((表1_3[物品]=库存总表!B151)*(表1_3[规格型号]=库存总表!C151)*(表1_3[单位]=库存总表!D151)*(表1_3[数量]))</f>
        <v>3</v>
      </c>
      <c r="I151" s="37">
        <f>库存总表!$F151+库存总表!$G151-库存总表!$H151</f>
        <v>1</v>
      </c>
    </row>
    <row r="152" spans="1:9">
      <c r="A152" s="36">
        <f>COUNTIF(B$2:B152,"&lt;&gt;")</f>
        <v>151</v>
      </c>
      <c r="B152" s="37" t="s">
        <v>169</v>
      </c>
      <c r="C152" s="37" t="s">
        <v>443</v>
      </c>
      <c r="D152" s="37" t="s">
        <v>27</v>
      </c>
      <c r="E152" s="37">
        <v>23</v>
      </c>
      <c r="F152" s="37">
        <f>表5[[#This Row],[4月盘点数量]]</f>
        <v>2</v>
      </c>
      <c r="G152" s="37">
        <f>SUMPRODUCT((表1[物品]=库存总表!B152)*(表1[规格型号]=库存总表!C152)*(表1[单位]=库存总表!D152)*(表1[数量]))</f>
        <v>0</v>
      </c>
      <c r="H152" s="37">
        <f>SUMPRODUCT((表1_3[物品]=库存总表!B152)*(表1_3[规格型号]=库存总表!C152)*(表1_3[单位]=库存总表!D152)*(表1_3[数量]))</f>
        <v>0</v>
      </c>
      <c r="I152" s="37">
        <f>库存总表!$F152+库存总表!$G152-库存总表!$H152</f>
        <v>2</v>
      </c>
    </row>
    <row r="153" spans="1:9">
      <c r="A153" s="36">
        <f>COUNTIF(B$2:B153,"&lt;&gt;")</f>
        <v>152</v>
      </c>
      <c r="B153" s="37" t="s">
        <v>170</v>
      </c>
      <c r="C153" s="37" t="s">
        <v>443</v>
      </c>
      <c r="D153" s="37" t="s">
        <v>27</v>
      </c>
      <c r="E153" s="37">
        <v>23</v>
      </c>
      <c r="F153" s="37">
        <f>表5[[#This Row],[4月盘点数量]]</f>
        <v>3</v>
      </c>
      <c r="G153" s="37">
        <f>SUMPRODUCT((表1[物品]=库存总表!B153)*(表1[规格型号]=库存总表!C153)*(表1[单位]=库存总表!D153)*(表1[数量]))</f>
        <v>0</v>
      </c>
      <c r="H153" s="37">
        <f>SUMPRODUCT((表1_3[物品]=库存总表!B153)*(表1_3[规格型号]=库存总表!C153)*(表1_3[单位]=库存总表!D153)*(表1_3[数量]))</f>
        <v>0</v>
      </c>
      <c r="I153" s="37">
        <f>库存总表!$F153+库存总表!$G153-库存总表!$H153</f>
        <v>3</v>
      </c>
    </row>
    <row r="154" spans="1:9">
      <c r="A154" s="36">
        <f>COUNTIF(B$2:B154,"&lt;&gt;")</f>
        <v>153</v>
      </c>
      <c r="B154" s="37" t="s">
        <v>171</v>
      </c>
      <c r="C154" s="37" t="s">
        <v>443</v>
      </c>
      <c r="D154" s="37" t="s">
        <v>89</v>
      </c>
      <c r="E154" s="37">
        <v>23</v>
      </c>
      <c r="F154" s="37">
        <f>表5[[#This Row],[4月盘点数量]]</f>
        <v>0</v>
      </c>
      <c r="G154" s="37">
        <f>SUMPRODUCT((表1[物品]=库存总表!B154)*(表1[规格型号]=库存总表!C154)*(表1[单位]=库存总表!D154)*(表1[数量]))</f>
        <v>0</v>
      </c>
      <c r="H154" s="37">
        <f>SUMPRODUCT((表1_3[物品]=库存总表!B154)*(表1_3[规格型号]=库存总表!C154)*(表1_3[单位]=库存总表!D154)*(表1_3[数量]))</f>
        <v>0</v>
      </c>
      <c r="I154" s="37">
        <f>库存总表!$F154+库存总表!$G154-库存总表!$H154</f>
        <v>0</v>
      </c>
    </row>
    <row r="155" spans="1:9">
      <c r="A155" s="36">
        <f>COUNTIF(B$2:B155,"&lt;&gt;")</f>
        <v>154</v>
      </c>
      <c r="B155" s="37" t="s">
        <v>172</v>
      </c>
      <c r="C155" s="37" t="s">
        <v>443</v>
      </c>
      <c r="D155" s="37" t="s">
        <v>27</v>
      </c>
      <c r="E155" s="37">
        <v>23</v>
      </c>
      <c r="F155" s="37">
        <f>表5[[#This Row],[4月盘点数量]]</f>
        <v>0</v>
      </c>
      <c r="G155" s="37">
        <f>SUMPRODUCT((表1[物品]=库存总表!B155)*(表1[规格型号]=库存总表!C155)*(表1[单位]=库存总表!D155)*(表1[数量]))</f>
        <v>0</v>
      </c>
      <c r="H155" s="37">
        <f>SUMPRODUCT((表1_3[物品]=库存总表!B155)*(表1_3[规格型号]=库存总表!C155)*(表1_3[单位]=库存总表!D155)*(表1_3[数量]))</f>
        <v>0</v>
      </c>
      <c r="I155" s="37">
        <f>库存总表!$F155+库存总表!$G155-库存总表!$H155</f>
        <v>0</v>
      </c>
    </row>
    <row r="156" spans="1:9">
      <c r="A156" s="36">
        <f>COUNTIF(B$2:B156,"&lt;&gt;")</f>
        <v>155</v>
      </c>
      <c r="B156" s="37" t="s">
        <v>173</v>
      </c>
      <c r="C156" s="37" t="s">
        <v>443</v>
      </c>
      <c r="D156" s="37" t="s">
        <v>13</v>
      </c>
      <c r="E156" s="37">
        <v>22</v>
      </c>
      <c r="F156" s="37">
        <f>表5[[#This Row],[4月盘点数量]]</f>
        <v>3</v>
      </c>
      <c r="G156" s="37">
        <f>SUMPRODUCT((表1[物品]=库存总表!B156)*(表1[规格型号]=库存总表!C156)*(表1[单位]=库存总表!D156)*(表1[数量]))</f>
        <v>0</v>
      </c>
      <c r="H156" s="37">
        <f>SUMPRODUCT((表1_3[物品]=库存总表!B156)*(表1_3[规格型号]=库存总表!C156)*(表1_3[单位]=库存总表!D156)*(表1_3[数量]))</f>
        <v>0</v>
      </c>
      <c r="I156" s="37">
        <f>库存总表!$F156+库存总表!$G156-库存总表!$H156</f>
        <v>3</v>
      </c>
    </row>
    <row r="157" spans="1:9">
      <c r="A157" s="42">
        <f>COUNTIF(B$2:B157,"&lt;&gt;")</f>
        <v>156</v>
      </c>
      <c r="B157" s="43" t="s">
        <v>391</v>
      </c>
      <c r="C157" s="37" t="s">
        <v>443</v>
      </c>
      <c r="D157" s="43" t="s">
        <v>392</v>
      </c>
      <c r="E157" s="43" t="s">
        <v>394</v>
      </c>
      <c r="F157" s="37">
        <f>表5[[#This Row],[4月盘点数量]]</f>
        <v>0</v>
      </c>
      <c r="G157" s="43">
        <f>SUMPRODUCT((表1[物品]=库存总表!B157)*(表1[规格型号]=库存总表!C157)*(表1[单位]=库存总表!D157)*(表1[数量]))</f>
        <v>3</v>
      </c>
      <c r="H157" s="43">
        <f>SUMPRODUCT((表1_3[物品]=库存总表!B157)*(表1_3[规格型号]=库存总表!C157)*(表1_3[单位]=库存总表!D157)*(表1_3[数量]))</f>
        <v>3</v>
      </c>
      <c r="I157" s="44">
        <f>库存总表!$F157+库存总表!$G157-库存总表!$H157</f>
        <v>0</v>
      </c>
    </row>
    <row r="158" spans="1:9">
      <c r="A158" s="36">
        <f>COUNTIF(B$2:B158,"&lt;&gt;")</f>
        <v>157</v>
      </c>
      <c r="B158" s="37" t="s">
        <v>174</v>
      </c>
      <c r="C158" s="37" t="s">
        <v>443</v>
      </c>
      <c r="D158" s="37" t="s">
        <v>15</v>
      </c>
      <c r="E158" s="37">
        <v>23</v>
      </c>
      <c r="F158" s="37">
        <f>表5[[#This Row],[4月盘点数量]]</f>
        <v>1</v>
      </c>
      <c r="G158" s="37">
        <f>SUMPRODUCT((表1[物品]=库存总表!B158)*(表1[规格型号]=库存总表!C158)*(表1[单位]=库存总表!D158)*(表1[数量]))</f>
        <v>0</v>
      </c>
      <c r="H158" s="37">
        <f>SUMPRODUCT((表1_3[物品]=库存总表!B158)*(表1_3[规格型号]=库存总表!C158)*(表1_3[单位]=库存总表!D158)*(表1_3[数量]))</f>
        <v>0</v>
      </c>
      <c r="I158" s="37">
        <f>库存总表!$F158+库存总表!$G158-库存总表!$H158</f>
        <v>1</v>
      </c>
    </row>
    <row r="159" spans="1:9">
      <c r="A159" s="36">
        <f>COUNTIF(B$2:B159,"&lt;&gt;")</f>
        <v>158</v>
      </c>
      <c r="B159" s="37" t="s">
        <v>175</v>
      </c>
      <c r="C159" s="37" t="s">
        <v>443</v>
      </c>
      <c r="D159" s="37" t="s">
        <v>104</v>
      </c>
      <c r="E159" s="37">
        <v>23</v>
      </c>
      <c r="F159" s="37">
        <f>表5[[#This Row],[4月盘点数量]]</f>
        <v>4</v>
      </c>
      <c r="G159" s="37">
        <f>SUMPRODUCT((表1[物品]=库存总表!B159)*(表1[规格型号]=库存总表!C159)*(表1[单位]=库存总表!D159)*(表1[数量]))</f>
        <v>0</v>
      </c>
      <c r="H159" s="37">
        <f>SUMPRODUCT((表1_3[物品]=库存总表!B159)*(表1_3[规格型号]=库存总表!C159)*(表1_3[单位]=库存总表!D159)*(表1_3[数量]))</f>
        <v>0</v>
      </c>
      <c r="I159" s="37">
        <f>库存总表!$F159+库存总表!$G159-库存总表!$H159</f>
        <v>4</v>
      </c>
    </row>
    <row r="160" spans="1:9">
      <c r="A160" s="36">
        <f>COUNTIF(B$2:B160,"&lt;&gt;")</f>
        <v>159</v>
      </c>
      <c r="B160" s="37" t="s">
        <v>176</v>
      </c>
      <c r="C160" s="37" t="s">
        <v>443</v>
      </c>
      <c r="D160" s="37" t="s">
        <v>110</v>
      </c>
      <c r="E160" s="37">
        <v>23</v>
      </c>
      <c r="F160" s="37">
        <f>表5[[#This Row],[4月盘点数量]]</f>
        <v>0</v>
      </c>
      <c r="G160" s="37">
        <f>SUMPRODUCT((表1[物品]=库存总表!B160)*(表1[规格型号]=库存总表!C160)*(表1[单位]=库存总表!D160)*(表1[数量]))</f>
        <v>0</v>
      </c>
      <c r="H160" s="37">
        <f>SUMPRODUCT((表1_3[物品]=库存总表!B160)*(表1_3[规格型号]=库存总表!C160)*(表1_3[单位]=库存总表!D160)*(表1_3[数量]))</f>
        <v>0</v>
      </c>
      <c r="I160" s="37">
        <f>库存总表!$F160+库存总表!$G160-库存总表!$H160</f>
        <v>0</v>
      </c>
    </row>
    <row r="161" spans="1:9">
      <c r="A161" s="36">
        <f>COUNTIF(B$2:B161,"&lt;&gt;")</f>
        <v>160</v>
      </c>
      <c r="B161" s="37" t="s">
        <v>177</v>
      </c>
      <c r="C161" s="37" t="s">
        <v>443</v>
      </c>
      <c r="D161" s="37" t="s">
        <v>166</v>
      </c>
      <c r="E161" s="37">
        <v>23</v>
      </c>
      <c r="F161" s="37">
        <f>表5[[#This Row],[4月盘点数量]]</f>
        <v>2</v>
      </c>
      <c r="G161" s="37">
        <f>SUMPRODUCT((表1[物品]=库存总表!B161)*(表1[规格型号]=库存总表!C161)*(表1[单位]=库存总表!D161)*(表1[数量]))</f>
        <v>0</v>
      </c>
      <c r="H161" s="37">
        <f>SUMPRODUCT((表1_3[物品]=库存总表!B161)*(表1_3[规格型号]=库存总表!C161)*(表1_3[单位]=库存总表!D161)*(表1_3[数量]))</f>
        <v>0</v>
      </c>
      <c r="I161" s="37">
        <f>库存总表!$F161+库存总表!$G161-库存总表!$H161</f>
        <v>2</v>
      </c>
    </row>
    <row r="162" spans="1:9">
      <c r="A162" s="36">
        <f>COUNTIF(B$2:B162,"&lt;&gt;")</f>
        <v>161</v>
      </c>
      <c r="B162" s="37" t="s">
        <v>178</v>
      </c>
      <c r="C162" s="37" t="s">
        <v>443</v>
      </c>
      <c r="D162" s="37" t="s">
        <v>110</v>
      </c>
      <c r="E162" s="37">
        <v>23</v>
      </c>
      <c r="F162" s="37">
        <f>表5[[#This Row],[4月盘点数量]]</f>
        <v>10</v>
      </c>
      <c r="G162" s="37">
        <f>SUMPRODUCT((表1[物品]=库存总表!B162)*(表1[规格型号]=库存总表!C162)*(表1[单位]=库存总表!D162)*(表1[数量]))</f>
        <v>0</v>
      </c>
      <c r="H162" s="37">
        <f>SUMPRODUCT((表1_3[物品]=库存总表!B162)*(表1_3[规格型号]=库存总表!C162)*(表1_3[单位]=库存总表!D162)*(表1_3[数量]))</f>
        <v>0</v>
      </c>
      <c r="I162" s="37">
        <f>库存总表!$F162+库存总表!$G162-库存总表!$H162</f>
        <v>10</v>
      </c>
    </row>
    <row r="163" spans="1:9">
      <c r="A163" s="36">
        <f>COUNTIF(B$2:B163,"&lt;&gt;")</f>
        <v>162</v>
      </c>
      <c r="B163" s="37" t="s">
        <v>179</v>
      </c>
      <c r="C163" s="37" t="s">
        <v>443</v>
      </c>
      <c r="D163" s="37" t="s">
        <v>14</v>
      </c>
      <c r="E163" s="37">
        <v>24</v>
      </c>
      <c r="F163" s="37">
        <f>表5[[#This Row],[4月盘点数量]]</f>
        <v>284</v>
      </c>
      <c r="G163" s="37">
        <f>SUMPRODUCT((表1[物品]=库存总表!B163)*(表1[规格型号]=库存总表!C163)*(表1[单位]=库存总表!D163)*(表1[数量]))</f>
        <v>0</v>
      </c>
      <c r="H163" s="37">
        <f>SUMPRODUCT((表1_3[物品]=库存总表!B163)*(表1_3[规格型号]=库存总表!C163)*(表1_3[单位]=库存总表!D163)*(表1_3[数量]))</f>
        <v>2</v>
      </c>
      <c r="I163" s="37">
        <f>库存总表!$F163+库存总表!$G163-库存总表!$H163</f>
        <v>282</v>
      </c>
    </row>
    <row r="164" spans="1:9">
      <c r="A164" s="36">
        <f>COUNTIF(B$2:B164,"&lt;&gt;")</f>
        <v>163</v>
      </c>
      <c r="B164" s="37" t="s">
        <v>180</v>
      </c>
      <c r="C164" s="37" t="s">
        <v>55</v>
      </c>
      <c r="D164" s="37" t="s">
        <v>89</v>
      </c>
      <c r="E164" s="37">
        <v>25</v>
      </c>
      <c r="F164" s="37">
        <f>表5[[#This Row],[4月盘点数量]]</f>
        <v>50</v>
      </c>
      <c r="G164" s="37">
        <f>SUMPRODUCT((表1[物品]=库存总表!B164)*(表1[规格型号]=库存总表!C164)*(表1[单位]=库存总表!D164)*(表1[数量]))</f>
        <v>0</v>
      </c>
      <c r="H164" s="37">
        <f>SUMPRODUCT((表1_3[物品]=库存总表!B164)*(表1_3[规格型号]=库存总表!C164)*(表1_3[单位]=库存总表!D164)*(表1_3[数量]))</f>
        <v>0</v>
      </c>
      <c r="I164" s="37">
        <f>库存总表!$F164+库存总表!$G164-库存总表!$H164</f>
        <v>50</v>
      </c>
    </row>
    <row r="165" spans="1:9">
      <c r="A165" s="36">
        <f>COUNTIF(B$2:B165,"&lt;&gt;")</f>
        <v>164</v>
      </c>
      <c r="B165" s="37" t="s">
        <v>180</v>
      </c>
      <c r="C165" s="37" t="s">
        <v>32</v>
      </c>
      <c r="D165" s="37" t="s">
        <v>89</v>
      </c>
      <c r="E165" s="37">
        <v>25</v>
      </c>
      <c r="F165" s="37">
        <f>表5[[#This Row],[4月盘点数量]]</f>
        <v>50</v>
      </c>
      <c r="G165" s="37">
        <f>SUMPRODUCT((表1[物品]=库存总表!B165)*(表1[规格型号]=库存总表!C165)*(表1[单位]=库存总表!D165)*(表1[数量]))</f>
        <v>0</v>
      </c>
      <c r="H165" s="37">
        <f>SUMPRODUCT((表1_3[物品]=库存总表!B165)*(表1_3[规格型号]=库存总表!C165)*(表1_3[单位]=库存总表!D165)*(表1_3[数量]))</f>
        <v>0</v>
      </c>
      <c r="I165" s="37">
        <f>库存总表!$F165+库存总表!$G165-库存总表!$H165</f>
        <v>50</v>
      </c>
    </row>
    <row r="166" spans="1:9">
      <c r="A166" s="36">
        <f>COUNTIF(B$2:B166,"&lt;&gt;")</f>
        <v>165</v>
      </c>
      <c r="B166" s="37" t="s">
        <v>181</v>
      </c>
      <c r="C166" s="37" t="s">
        <v>443</v>
      </c>
      <c r="D166" s="37" t="s">
        <v>14</v>
      </c>
      <c r="E166" s="37">
        <v>25</v>
      </c>
      <c r="F166" s="37">
        <f>表5[[#This Row],[4月盘点数量]]</f>
        <v>2</v>
      </c>
      <c r="G166" s="37">
        <f>SUMPRODUCT((表1[物品]=库存总表!B166)*(表1[规格型号]=库存总表!C166)*(表1[单位]=库存总表!D166)*(表1[数量]))</f>
        <v>0</v>
      </c>
      <c r="H166" s="37">
        <f>SUMPRODUCT((表1_3[物品]=库存总表!B166)*(表1_3[规格型号]=库存总表!C166)*(表1_3[单位]=库存总表!D166)*(表1_3[数量]))</f>
        <v>0</v>
      </c>
      <c r="I166" s="37">
        <f>库存总表!$F166+库存总表!$G166-库存总表!$H166</f>
        <v>2</v>
      </c>
    </row>
    <row r="167" spans="1:9">
      <c r="A167" s="36">
        <f>COUNTIF(B$2:B167,"&lt;&gt;")</f>
        <v>166</v>
      </c>
      <c r="B167" s="37" t="s">
        <v>182</v>
      </c>
      <c r="C167" s="37" t="s">
        <v>338</v>
      </c>
      <c r="D167" s="37" t="s">
        <v>14</v>
      </c>
      <c r="E167" s="37">
        <v>25</v>
      </c>
      <c r="F167" s="37">
        <f>表5[[#This Row],[4月盘点数量]]</f>
        <v>6</v>
      </c>
      <c r="G167" s="37">
        <f>SUMPRODUCT((表1[物品]=库存总表!B167)*(表1[规格型号]=库存总表!C167)*(表1[单位]=库存总表!D167)*(表1[数量]))</f>
        <v>0</v>
      </c>
      <c r="H167" s="37">
        <f>SUMPRODUCT((表1_3[物品]=库存总表!B167)*(表1_3[规格型号]=库存总表!C167)*(表1_3[单位]=库存总表!D167)*(表1_3[数量]))</f>
        <v>1</v>
      </c>
      <c r="I167" s="37">
        <f>库存总表!$F167+库存总表!$G167-库存总表!$H167</f>
        <v>5</v>
      </c>
    </row>
    <row r="168" spans="1:9">
      <c r="A168" s="36">
        <f>COUNTIF(B$2:B168,"&lt;&gt;")</f>
        <v>167</v>
      </c>
      <c r="B168" s="37" t="s">
        <v>183</v>
      </c>
      <c r="C168" s="37" t="s">
        <v>443</v>
      </c>
      <c r="D168" s="37" t="s">
        <v>14</v>
      </c>
      <c r="E168" s="37">
        <v>25</v>
      </c>
      <c r="F168" s="37">
        <f>表5[[#This Row],[4月盘点数量]]</f>
        <v>50</v>
      </c>
      <c r="G168" s="37">
        <f>SUMPRODUCT((表1[物品]=库存总表!B168)*(表1[规格型号]=库存总表!C168)*(表1[单位]=库存总表!D168)*(表1[数量]))</f>
        <v>0</v>
      </c>
      <c r="H168" s="37">
        <f>SUMPRODUCT((表1_3[物品]=库存总表!B168)*(表1_3[规格型号]=库存总表!C168)*(表1_3[单位]=库存总表!D168)*(表1_3[数量]))</f>
        <v>10</v>
      </c>
      <c r="I168" s="37">
        <f>库存总表!$F168+库存总表!$G168-库存总表!$H168</f>
        <v>40</v>
      </c>
    </row>
    <row r="169" spans="1:9">
      <c r="A169" s="36">
        <f>COUNTIF(B$2:B169,"&lt;&gt;")</f>
        <v>168</v>
      </c>
      <c r="B169" s="37" t="s">
        <v>184</v>
      </c>
      <c r="C169" s="37" t="s">
        <v>443</v>
      </c>
      <c r="D169" s="37" t="s">
        <v>14</v>
      </c>
      <c r="E169" s="37">
        <v>25</v>
      </c>
      <c r="F169" s="37">
        <f>表5[[#This Row],[4月盘点数量]]</f>
        <v>9</v>
      </c>
      <c r="G169" s="37">
        <f>SUMPRODUCT((表1[物品]=库存总表!B169)*(表1[规格型号]=库存总表!C169)*(表1[单位]=库存总表!D169)*(表1[数量]))</f>
        <v>0</v>
      </c>
      <c r="H169" s="37">
        <f>SUMPRODUCT((表1_3[物品]=库存总表!B169)*(表1_3[规格型号]=库存总表!C169)*(表1_3[单位]=库存总表!D169)*(表1_3[数量]))</f>
        <v>0</v>
      </c>
      <c r="I169" s="37">
        <f>库存总表!$F169+库存总表!$G169-库存总表!$H169</f>
        <v>9</v>
      </c>
    </row>
    <row r="170" spans="1:9">
      <c r="A170" s="36">
        <f>COUNTIF(B$2:B170,"&lt;&gt;")</f>
        <v>169</v>
      </c>
      <c r="B170" s="37" t="s">
        <v>185</v>
      </c>
      <c r="C170" s="37" t="s">
        <v>443</v>
      </c>
      <c r="D170" s="37" t="s">
        <v>14</v>
      </c>
      <c r="E170" s="37">
        <v>25</v>
      </c>
      <c r="F170" s="37">
        <f>表5[[#This Row],[4月盘点数量]]</f>
        <v>0</v>
      </c>
      <c r="G170" s="37">
        <f>SUMPRODUCT((表1[物品]=库存总表!B170)*(表1[规格型号]=库存总表!C170)*(表1[单位]=库存总表!D170)*(表1[数量]))</f>
        <v>0</v>
      </c>
      <c r="H170" s="37">
        <f>SUMPRODUCT((表1_3[物品]=库存总表!B170)*(表1_3[规格型号]=库存总表!C170)*(表1_3[单位]=库存总表!D170)*(表1_3[数量]))</f>
        <v>0</v>
      </c>
      <c r="I170" s="37">
        <f>库存总表!$F170+库存总表!$G170-库存总表!$H170</f>
        <v>0</v>
      </c>
    </row>
    <row r="171" spans="1:9">
      <c r="A171" s="36">
        <f>COUNTIF(B$2:B171,"&lt;&gt;")</f>
        <v>170</v>
      </c>
      <c r="B171" s="37" t="s">
        <v>186</v>
      </c>
      <c r="C171" s="37" t="s">
        <v>443</v>
      </c>
      <c r="D171" s="37" t="s">
        <v>14</v>
      </c>
      <c r="E171" s="37">
        <v>25</v>
      </c>
      <c r="F171" s="37">
        <f>表5[[#This Row],[4月盘点数量]]</f>
        <v>7</v>
      </c>
      <c r="G171" s="37">
        <f>SUMPRODUCT((表1[物品]=库存总表!B171)*(表1[规格型号]=库存总表!C171)*(表1[单位]=库存总表!D171)*(表1[数量]))</f>
        <v>0</v>
      </c>
      <c r="H171" s="37">
        <f>SUMPRODUCT((表1_3[物品]=库存总表!B171)*(表1_3[规格型号]=库存总表!C171)*(表1_3[单位]=库存总表!D171)*(表1_3[数量]))</f>
        <v>0</v>
      </c>
      <c r="I171" s="37">
        <f>库存总表!$F171+库存总表!$G171-库存总表!$H171</f>
        <v>7</v>
      </c>
    </row>
    <row r="172" spans="1:9">
      <c r="A172" s="36">
        <f>COUNTIF(B$2:B172,"&lt;&gt;")</f>
        <v>171</v>
      </c>
      <c r="B172" s="37" t="s">
        <v>187</v>
      </c>
      <c r="C172" s="37" t="s">
        <v>443</v>
      </c>
      <c r="D172" s="37" t="s">
        <v>14</v>
      </c>
      <c r="E172" s="37">
        <v>25</v>
      </c>
      <c r="F172" s="37">
        <f>表5[[#This Row],[4月盘点数量]]</f>
        <v>19</v>
      </c>
      <c r="G172" s="37">
        <f>SUMPRODUCT((表1[物品]=库存总表!B172)*(表1[规格型号]=库存总表!C172)*(表1[单位]=库存总表!D172)*(表1[数量]))</f>
        <v>0</v>
      </c>
      <c r="H172" s="37">
        <f>SUMPRODUCT((表1_3[物品]=库存总表!B172)*(表1_3[规格型号]=库存总表!C172)*(表1_3[单位]=库存总表!D172)*(表1_3[数量]))</f>
        <v>0</v>
      </c>
      <c r="I172" s="37">
        <f>库存总表!$F172+库存总表!$G172-库存总表!$H172</f>
        <v>19</v>
      </c>
    </row>
    <row r="173" spans="1:9">
      <c r="A173" s="36">
        <f>COUNTIF(B$2:B173,"&lt;&gt;")</f>
        <v>172</v>
      </c>
      <c r="B173" s="37" t="s">
        <v>188</v>
      </c>
      <c r="C173" s="37" t="s">
        <v>443</v>
      </c>
      <c r="D173" s="37" t="s">
        <v>14</v>
      </c>
      <c r="E173" s="37">
        <v>25</v>
      </c>
      <c r="F173" s="37">
        <f>表5[[#This Row],[4月盘点数量]]</f>
        <v>42</v>
      </c>
      <c r="G173" s="37">
        <f>SUMPRODUCT((表1[物品]=库存总表!B173)*(表1[规格型号]=库存总表!C173)*(表1[单位]=库存总表!D173)*(表1[数量]))</f>
        <v>0</v>
      </c>
      <c r="H173" s="37">
        <f>SUMPRODUCT((表1_3[物品]=库存总表!B173)*(表1_3[规格型号]=库存总表!C173)*(表1_3[单位]=库存总表!D173)*(表1_3[数量]))</f>
        <v>0</v>
      </c>
      <c r="I173" s="37">
        <f>库存总表!$F173+库存总表!$G173-库存总表!$H173</f>
        <v>42</v>
      </c>
    </row>
    <row r="174" spans="1:9">
      <c r="A174" s="36">
        <f>COUNTIF(B$2:B174,"&lt;&gt;")</f>
        <v>173</v>
      </c>
      <c r="B174" s="37" t="s">
        <v>189</v>
      </c>
      <c r="C174" s="37" t="s">
        <v>443</v>
      </c>
      <c r="D174" s="37" t="s">
        <v>15</v>
      </c>
      <c r="E174" s="37">
        <v>25</v>
      </c>
      <c r="F174" s="37">
        <f>表5[[#This Row],[4月盘点数量]]</f>
        <v>1</v>
      </c>
      <c r="G174" s="37">
        <f>SUMPRODUCT((表1[物品]=库存总表!B174)*(表1[规格型号]=库存总表!C174)*(表1[单位]=库存总表!D174)*(表1[数量]))</f>
        <v>0</v>
      </c>
      <c r="H174" s="37">
        <f>SUMPRODUCT((表1_3[物品]=库存总表!B174)*(表1_3[规格型号]=库存总表!C174)*(表1_3[单位]=库存总表!D174)*(表1_3[数量]))</f>
        <v>0</v>
      </c>
      <c r="I174" s="37">
        <f>库存总表!$F174+库存总表!$G174-库存总表!$H174</f>
        <v>1</v>
      </c>
    </row>
    <row r="175" spans="1:9">
      <c r="A175" s="36">
        <f>COUNTIF(B$2:B175,"&lt;&gt;")</f>
        <v>174</v>
      </c>
      <c r="B175" s="37" t="s">
        <v>190</v>
      </c>
      <c r="C175" s="37" t="s">
        <v>443</v>
      </c>
      <c r="D175" s="37" t="s">
        <v>110</v>
      </c>
      <c r="E175" s="37">
        <v>26</v>
      </c>
      <c r="F175" s="37">
        <f>表5[[#This Row],[4月盘点数量]]</f>
        <v>17</v>
      </c>
      <c r="G175" s="37">
        <f>SUMPRODUCT((表1[物品]=库存总表!B175)*(表1[规格型号]=库存总表!C175)*(表1[单位]=库存总表!D175)*(表1[数量]))</f>
        <v>48</v>
      </c>
      <c r="H175" s="37">
        <f>SUMPRODUCT((表1_3[物品]=库存总表!B175)*(表1_3[规格型号]=库存总表!C175)*(表1_3[单位]=库存总表!D175)*(表1_3[数量]))</f>
        <v>52</v>
      </c>
      <c r="I175" s="37">
        <f>库存总表!$F175+库存总表!$G175-库存总表!$H175</f>
        <v>13</v>
      </c>
    </row>
    <row r="176" spans="1:9">
      <c r="A176" s="36">
        <f>COUNTIF(B$2:B176,"&lt;&gt;")</f>
        <v>175</v>
      </c>
      <c r="B176" s="37" t="s">
        <v>191</v>
      </c>
      <c r="C176" s="37" t="s">
        <v>443</v>
      </c>
      <c r="D176" s="37" t="s">
        <v>110</v>
      </c>
      <c r="E176" s="37">
        <v>26</v>
      </c>
      <c r="F176" s="37">
        <f>表5[[#This Row],[4月盘点数量]]</f>
        <v>25</v>
      </c>
      <c r="G176" s="37">
        <f>SUMPRODUCT((表1[物品]=库存总表!B176)*(表1[规格型号]=库存总表!C176)*(表1[单位]=库存总表!D176)*(表1[数量]))</f>
        <v>0</v>
      </c>
      <c r="H176" s="37">
        <f>SUMPRODUCT((表1_3[物品]=库存总表!B176)*(表1_3[规格型号]=库存总表!C176)*(表1_3[单位]=库存总表!D176)*(表1_3[数量]))</f>
        <v>2</v>
      </c>
      <c r="I176" s="37">
        <f>库存总表!$F176+库存总表!$G176-库存总表!$H176</f>
        <v>23</v>
      </c>
    </row>
    <row r="177" spans="1:9">
      <c r="A177" s="36">
        <f>COUNTIF(B$2:B177,"&lt;&gt;")</f>
        <v>176</v>
      </c>
      <c r="B177" s="37" t="s">
        <v>192</v>
      </c>
      <c r="C177" s="37" t="s">
        <v>443</v>
      </c>
      <c r="D177" s="37" t="s">
        <v>110</v>
      </c>
      <c r="E177" s="37">
        <v>26</v>
      </c>
      <c r="F177" s="37">
        <f>表5[[#This Row],[4月盘点数量]]</f>
        <v>8</v>
      </c>
      <c r="G177" s="37">
        <f>SUMPRODUCT((表1[物品]=库存总表!B177)*(表1[规格型号]=库存总表!C177)*(表1[单位]=库存总表!D177)*(表1[数量]))</f>
        <v>0</v>
      </c>
      <c r="H177" s="37">
        <f>SUMPRODUCT((表1_3[物品]=库存总表!B177)*(表1_3[规格型号]=库存总表!C177)*(表1_3[单位]=库存总表!D177)*(表1_3[数量]))</f>
        <v>2</v>
      </c>
      <c r="I177" s="37">
        <f>库存总表!$F177+库存总表!$G177-库存总表!$H177</f>
        <v>6</v>
      </c>
    </row>
    <row r="178" spans="1:9">
      <c r="A178" s="36">
        <f>COUNTIF(B$2:B178,"&lt;&gt;")</f>
        <v>177</v>
      </c>
      <c r="B178" s="37" t="s">
        <v>193</v>
      </c>
      <c r="C178" s="37" t="s">
        <v>443</v>
      </c>
      <c r="D178" s="37" t="s">
        <v>13</v>
      </c>
      <c r="E178" s="37">
        <v>26</v>
      </c>
      <c r="F178" s="37">
        <f>表5[[#This Row],[4月盘点数量]]</f>
        <v>2</v>
      </c>
      <c r="G178" s="37">
        <f>SUMPRODUCT((表1[物品]=库存总表!B178)*(表1[规格型号]=库存总表!C178)*(表1[单位]=库存总表!D178)*(表1[数量]))</f>
        <v>3</v>
      </c>
      <c r="H178" s="37">
        <f>SUMPRODUCT((表1_3[物品]=库存总表!B178)*(表1_3[规格型号]=库存总表!C178)*(表1_3[单位]=库存总表!D178)*(表1_3[数量]))</f>
        <v>2</v>
      </c>
      <c r="I178" s="37">
        <f>库存总表!$F178+库存总表!$G178-库存总表!$H178</f>
        <v>3</v>
      </c>
    </row>
    <row r="179" spans="1:9">
      <c r="A179" s="36">
        <f>COUNTIF(B$2:B179,"&lt;&gt;")</f>
        <v>178</v>
      </c>
      <c r="B179" s="37" t="s">
        <v>194</v>
      </c>
      <c r="C179" s="37" t="s">
        <v>443</v>
      </c>
      <c r="D179" s="37" t="s">
        <v>195</v>
      </c>
      <c r="E179" s="37">
        <v>26</v>
      </c>
      <c r="F179" s="37">
        <f>表5[[#This Row],[4月盘点数量]]</f>
        <v>26</v>
      </c>
      <c r="G179" s="37">
        <f>SUMPRODUCT((表1[物品]=库存总表!B179)*(表1[规格型号]=库存总表!C179)*(表1[单位]=库存总表!D179)*(表1[数量]))</f>
        <v>0</v>
      </c>
      <c r="H179" s="37">
        <f>SUMPRODUCT((表1_3[物品]=库存总表!B179)*(表1_3[规格型号]=库存总表!C179)*(表1_3[单位]=库存总表!D179)*(表1_3[数量]))</f>
        <v>26</v>
      </c>
      <c r="I179" s="37">
        <f>库存总表!$F179+库存总表!$G179-库存总表!$H179</f>
        <v>0</v>
      </c>
    </row>
    <row r="180" spans="1:9">
      <c r="A180" s="36">
        <f>COUNTIF(B$2:B180,"&lt;&gt;")</f>
        <v>179</v>
      </c>
      <c r="B180" s="37" t="s">
        <v>196</v>
      </c>
      <c r="C180" s="37" t="s">
        <v>443</v>
      </c>
      <c r="D180" s="37" t="s">
        <v>89</v>
      </c>
      <c r="E180" s="37">
        <v>27</v>
      </c>
      <c r="F180" s="37">
        <f>表5[[#This Row],[4月盘点数量]]</f>
        <v>1</v>
      </c>
      <c r="G180" s="37">
        <f>SUMPRODUCT((表1[物品]=库存总表!B180)*(表1[规格型号]=库存总表!C180)*(表1[单位]=库存总表!D180)*(表1[数量]))</f>
        <v>0</v>
      </c>
      <c r="H180" s="37">
        <f>SUMPRODUCT((表1_3[物品]=库存总表!B180)*(表1_3[规格型号]=库存总表!C180)*(表1_3[单位]=库存总表!D180)*(表1_3[数量]))</f>
        <v>0</v>
      </c>
      <c r="I180" s="37">
        <f>库存总表!$F180+库存总表!$G180-库存总表!$H180</f>
        <v>1</v>
      </c>
    </row>
    <row r="181" spans="1:9">
      <c r="A181" s="36">
        <f>COUNTIF(B$2:B181,"&lt;&gt;")</f>
        <v>180</v>
      </c>
      <c r="B181" s="37" t="s">
        <v>265</v>
      </c>
      <c r="C181" s="37" t="s">
        <v>267</v>
      </c>
      <c r="D181" s="37" t="s">
        <v>89</v>
      </c>
      <c r="E181" s="37">
        <v>27</v>
      </c>
      <c r="F181" s="37">
        <f>表5[[#This Row],[4月盘点数量]]</f>
        <v>2</v>
      </c>
      <c r="G181" s="37">
        <f>SUMPRODUCT((表1[物品]=库存总表!B181)*(表1[规格型号]=库存总表!C181)*(表1[单位]=库存总表!D181)*(表1[数量]))</f>
        <v>0</v>
      </c>
      <c r="H181" s="37">
        <f>SUMPRODUCT((表1_3[物品]=库存总表!B181)*(表1_3[规格型号]=库存总表!C181)*(表1_3[单位]=库存总表!D181)*(表1_3[数量]))</f>
        <v>1</v>
      </c>
      <c r="I181" s="37">
        <f>库存总表!$F181+库存总表!$G181-库存总表!$H181</f>
        <v>1</v>
      </c>
    </row>
    <row r="182" spans="1:9">
      <c r="A182" s="36">
        <f>COUNTIF(B$2:B182,"&lt;&gt;")</f>
        <v>181</v>
      </c>
      <c r="B182" s="37" t="s">
        <v>268</v>
      </c>
      <c r="C182" s="37" t="s">
        <v>269</v>
      </c>
      <c r="D182" s="37" t="s">
        <v>89</v>
      </c>
      <c r="E182" s="37">
        <v>27</v>
      </c>
      <c r="F182" s="37">
        <f>表5[[#This Row],[4月盘点数量]]</f>
        <v>2</v>
      </c>
      <c r="G182" s="37">
        <f>SUMPRODUCT((表1[物品]=库存总表!B182)*(表1[规格型号]=库存总表!C182)*(表1[单位]=库存总表!D182)*(表1[数量]))</f>
        <v>0</v>
      </c>
      <c r="H182" s="37">
        <f>SUMPRODUCT((表1_3[物品]=库存总表!B182)*(表1_3[规格型号]=库存总表!C182)*(表1_3[单位]=库存总表!D182)*(表1_3[数量]))</f>
        <v>1</v>
      </c>
      <c r="I182" s="37">
        <f>库存总表!$F182+库存总表!$G182-库存总表!$H182</f>
        <v>1</v>
      </c>
    </row>
    <row r="183" spans="1:9">
      <c r="A183" s="36">
        <f>COUNTIF(B$2:B183,"&lt;&gt;")</f>
        <v>182</v>
      </c>
      <c r="B183" s="37" t="s">
        <v>265</v>
      </c>
      <c r="C183" s="37" t="s">
        <v>266</v>
      </c>
      <c r="D183" s="37" t="s">
        <v>89</v>
      </c>
      <c r="E183" s="37">
        <v>27</v>
      </c>
      <c r="F183" s="37">
        <f>表5[[#This Row],[4月盘点数量]]</f>
        <v>5</v>
      </c>
      <c r="G183" s="37">
        <f>SUMPRODUCT((表1[物品]=库存总表!B183)*(表1[规格型号]=库存总表!C183)*(表1[单位]=库存总表!D183)*(表1[数量]))</f>
        <v>0</v>
      </c>
      <c r="H183" s="37">
        <f>SUMPRODUCT((表1_3[物品]=库存总表!B183)*(表1_3[规格型号]=库存总表!C183)*(表1_3[单位]=库存总表!D183)*(表1_3[数量]))</f>
        <v>0</v>
      </c>
      <c r="I183" s="37">
        <f>库存总表!$F183+库存总表!$G183-库存总表!$H183</f>
        <v>5</v>
      </c>
    </row>
    <row r="184" spans="1:9">
      <c r="A184" s="36">
        <f>COUNTIF(B$2:B184,"&lt;&gt;")</f>
        <v>183</v>
      </c>
      <c r="B184" s="37" t="s">
        <v>270</v>
      </c>
      <c r="C184" s="37" t="s">
        <v>271</v>
      </c>
      <c r="D184" s="37" t="s">
        <v>262</v>
      </c>
      <c r="E184" s="37">
        <v>27</v>
      </c>
      <c r="F184" s="37">
        <f>表5[[#This Row],[4月盘点数量]]</f>
        <v>15</v>
      </c>
      <c r="G184" s="37">
        <f>SUMPRODUCT((表1[物品]=库存总表!B184)*(表1[规格型号]=库存总表!C184)*(表1[单位]=库存总表!D184)*(表1[数量]))</f>
        <v>0</v>
      </c>
      <c r="H184" s="37">
        <f>SUMPRODUCT((表1_3[物品]=库存总表!B184)*(表1_3[规格型号]=库存总表!C184)*(表1_3[单位]=库存总表!D184)*(表1_3[数量]))</f>
        <v>0</v>
      </c>
      <c r="I184" s="37">
        <f>库存总表!$F184+库存总表!$G184-库存总表!$H184</f>
        <v>15</v>
      </c>
    </row>
    <row r="185" spans="1:9">
      <c r="A185" s="36">
        <f>COUNTIF(B$2:B185,"&lt;&gt;")</f>
        <v>184</v>
      </c>
      <c r="B185" s="37" t="s">
        <v>270</v>
      </c>
      <c r="C185" s="37" t="s">
        <v>272</v>
      </c>
      <c r="D185" s="37" t="s">
        <v>262</v>
      </c>
      <c r="E185" s="37">
        <v>27</v>
      </c>
      <c r="F185" s="37">
        <f>表5[[#This Row],[4月盘点数量]]</f>
        <v>20</v>
      </c>
      <c r="G185" s="37">
        <f>SUMPRODUCT((表1[物品]=库存总表!B185)*(表1[规格型号]=库存总表!C185)*(表1[单位]=库存总表!D185)*(表1[数量]))</f>
        <v>0</v>
      </c>
      <c r="H185" s="37">
        <f>SUMPRODUCT((表1_3[物品]=库存总表!B185)*(表1_3[规格型号]=库存总表!C185)*(表1_3[单位]=库存总表!D185)*(表1_3[数量]))</f>
        <v>0</v>
      </c>
      <c r="I185" s="37">
        <f>库存总表!$F185+库存总表!$G185-库存总表!$H185</f>
        <v>20</v>
      </c>
    </row>
    <row r="186" spans="1:9">
      <c r="A186" s="36">
        <f>COUNTIF(B$2:B186,"&lt;&gt;")</f>
        <v>185</v>
      </c>
      <c r="B186" s="37" t="s">
        <v>270</v>
      </c>
      <c r="C186" s="37" t="s">
        <v>273</v>
      </c>
      <c r="D186" s="37" t="s">
        <v>262</v>
      </c>
      <c r="E186" s="37">
        <v>27</v>
      </c>
      <c r="F186" s="37">
        <f>表5[[#This Row],[4月盘点数量]]</f>
        <v>9</v>
      </c>
      <c r="G186" s="37">
        <f>SUMPRODUCT((表1[物品]=库存总表!B186)*(表1[规格型号]=库存总表!C186)*(表1[单位]=库存总表!D186)*(表1[数量]))</f>
        <v>0</v>
      </c>
      <c r="H186" s="37">
        <f>SUMPRODUCT((表1_3[物品]=库存总表!B186)*(表1_3[规格型号]=库存总表!C186)*(表1_3[单位]=库存总表!D186)*(表1_3[数量]))</f>
        <v>0</v>
      </c>
      <c r="I186" s="37">
        <f>库存总表!$F186+库存总表!$G186-库存总表!$H186</f>
        <v>9</v>
      </c>
    </row>
    <row r="187" spans="1:9">
      <c r="A187" s="36">
        <f>COUNTIF(B$2:B187,"&lt;&gt;")</f>
        <v>186</v>
      </c>
      <c r="B187" s="37" t="s">
        <v>270</v>
      </c>
      <c r="C187" s="37" t="s">
        <v>274</v>
      </c>
      <c r="D187" s="37" t="s">
        <v>262</v>
      </c>
      <c r="E187" s="37">
        <v>27</v>
      </c>
      <c r="F187" s="37">
        <f>表5[[#This Row],[4月盘点数量]]</f>
        <v>1</v>
      </c>
      <c r="G187" s="37">
        <f>SUMPRODUCT((表1[物品]=库存总表!B187)*(表1[规格型号]=库存总表!C187)*(表1[单位]=库存总表!D187)*(表1[数量]))</f>
        <v>0</v>
      </c>
      <c r="H187" s="37">
        <f>SUMPRODUCT((表1_3[物品]=库存总表!B187)*(表1_3[规格型号]=库存总表!C187)*(表1_3[单位]=库存总表!D187)*(表1_3[数量]))</f>
        <v>0</v>
      </c>
      <c r="I187" s="37">
        <f>库存总表!$F187+库存总表!$G187-库存总表!$H187</f>
        <v>1</v>
      </c>
    </row>
    <row r="188" spans="1:9">
      <c r="A188" s="36">
        <f>COUNTIF(B$2:B188,"&lt;&gt;")</f>
        <v>187</v>
      </c>
      <c r="B188" s="37" t="s">
        <v>270</v>
      </c>
      <c r="C188" s="37" t="s">
        <v>275</v>
      </c>
      <c r="D188" s="37" t="s">
        <v>262</v>
      </c>
      <c r="E188" s="37">
        <v>27</v>
      </c>
      <c r="F188" s="37">
        <f>表5[[#This Row],[4月盘点数量]]</f>
        <v>1</v>
      </c>
      <c r="G188" s="37">
        <f>SUMPRODUCT((表1[物品]=库存总表!B188)*(表1[规格型号]=库存总表!C188)*(表1[单位]=库存总表!D188)*(表1[数量]))</f>
        <v>0</v>
      </c>
      <c r="H188" s="37">
        <f>SUMPRODUCT((表1_3[物品]=库存总表!B188)*(表1_3[规格型号]=库存总表!C188)*(表1_3[单位]=库存总表!D188)*(表1_3[数量]))</f>
        <v>0</v>
      </c>
      <c r="I188" s="37">
        <f>库存总表!$F188+库存总表!$G188-库存总表!$H188</f>
        <v>1</v>
      </c>
    </row>
    <row r="189" spans="1:9">
      <c r="A189" s="38">
        <f>COUNTIF(B$2:B189,"&lt;&gt;")</f>
        <v>188</v>
      </c>
      <c r="B189" s="37" t="s">
        <v>270</v>
      </c>
      <c r="C189" s="39" t="s">
        <v>276</v>
      </c>
      <c r="D189" s="37" t="s">
        <v>262</v>
      </c>
      <c r="E189" s="37">
        <v>27</v>
      </c>
      <c r="F189" s="39">
        <f>表5[[#This Row],[4月盘点数量]]</f>
        <v>1</v>
      </c>
      <c r="G189" s="39">
        <f>SUMPRODUCT((表1[物品]=库存总表!B189)*(表1[规格型号]=库存总表!C189)*(表1[单位]=库存总表!D189)*(表1[数量]))</f>
        <v>0</v>
      </c>
      <c r="H189" s="39">
        <f>SUMPRODUCT((表1_3[物品]=库存总表!B189)*(表1_3[规格型号]=库存总表!C189)*(表1_3[单位]=库存总表!D189)*(表1_3[数量]))</f>
        <v>0</v>
      </c>
      <c r="I189" s="39">
        <f>库存总表!$F189+库存总表!$G189-库存总表!$H189</f>
        <v>1</v>
      </c>
    </row>
    <row r="190" spans="1:9">
      <c r="A190" s="36">
        <f>COUNTIF(B$2:B190,"&lt;&gt;")</f>
        <v>189</v>
      </c>
      <c r="B190" s="37" t="s">
        <v>197</v>
      </c>
      <c r="C190" s="37" t="s">
        <v>443</v>
      </c>
      <c r="D190" s="37" t="s">
        <v>89</v>
      </c>
      <c r="E190" s="37">
        <v>28</v>
      </c>
      <c r="F190" s="37">
        <f>表5[[#This Row],[4月盘点数量]]</f>
        <v>16</v>
      </c>
      <c r="G190" s="37">
        <f>SUMPRODUCT((表1[物品]=库存总表!B190)*(表1[规格型号]=库存总表!C190)*(表1[单位]=库存总表!D190)*(表1[数量]))</f>
        <v>0</v>
      </c>
      <c r="H190" s="37">
        <f>SUMPRODUCT((表1_3[物品]=库存总表!B190)*(表1_3[规格型号]=库存总表!C190)*(表1_3[单位]=库存总表!D190)*(表1_3[数量]))</f>
        <v>0</v>
      </c>
      <c r="I190" s="37">
        <f>库存总表!$F190+库存总表!$G190-库存总表!$H190</f>
        <v>16</v>
      </c>
    </row>
    <row r="191" spans="1:9">
      <c r="A191" s="36">
        <f>COUNTIF(B$2:B191,"&lt;&gt;")</f>
        <v>190</v>
      </c>
      <c r="B191" s="37" t="s">
        <v>389</v>
      </c>
      <c r="C191" s="37" t="s">
        <v>443</v>
      </c>
      <c r="D191" s="37" t="s">
        <v>89</v>
      </c>
      <c r="E191" s="37">
        <v>28</v>
      </c>
      <c r="F191" s="37">
        <f>表5[[#This Row],[4月盘点数量]]</f>
        <v>11</v>
      </c>
      <c r="G191" s="37">
        <f>SUMPRODUCT((表1[物品]=库存总表!B191)*(表1[规格型号]=库存总表!C191)*(表1[单位]=库存总表!D191)*(表1[数量]))</f>
        <v>0</v>
      </c>
      <c r="H191" s="37">
        <f>SUMPRODUCT((表1_3[物品]=库存总表!B191)*(表1_3[规格型号]=库存总表!C191)*(表1_3[单位]=库存总表!D191)*(表1_3[数量]))</f>
        <v>5</v>
      </c>
      <c r="I191" s="37">
        <f>库存总表!$F191+库存总表!$G191-库存总表!$H191</f>
        <v>6</v>
      </c>
    </row>
    <row r="192" spans="1:9">
      <c r="A192" s="36">
        <f>COUNTIF(B$2:B192,"&lt;&gt;")</f>
        <v>191</v>
      </c>
      <c r="B192" s="37" t="s">
        <v>83</v>
      </c>
      <c r="C192" s="37" t="s">
        <v>55</v>
      </c>
      <c r="D192" s="37" t="s">
        <v>89</v>
      </c>
      <c r="E192" s="37">
        <v>28</v>
      </c>
      <c r="F192" s="37">
        <f>表5[[#This Row],[4月盘点数量]]</f>
        <v>10</v>
      </c>
      <c r="G192" s="37">
        <f>SUMPRODUCT((表1[物品]=库存总表!B192)*(表1[规格型号]=库存总表!C192)*(表1[单位]=库存总表!D192)*(表1[数量]))</f>
        <v>0</v>
      </c>
      <c r="H192" s="37">
        <f>SUMPRODUCT((表1_3[物品]=库存总表!B192)*(表1_3[规格型号]=库存总表!C192)*(表1_3[单位]=库存总表!D192)*(表1_3[数量]))</f>
        <v>0</v>
      </c>
      <c r="I192" s="37">
        <f>库存总表!$F192+库存总表!$G192-库存总表!$H192</f>
        <v>10</v>
      </c>
    </row>
    <row r="193" spans="1:9">
      <c r="A193" s="36">
        <f>COUNTIF(B$2:B193,"&lt;&gt;")</f>
        <v>192</v>
      </c>
      <c r="B193" s="37" t="s">
        <v>83</v>
      </c>
      <c r="C193" s="37" t="s">
        <v>32</v>
      </c>
      <c r="D193" s="37" t="s">
        <v>89</v>
      </c>
      <c r="E193" s="37">
        <v>28</v>
      </c>
      <c r="F193" s="37">
        <f>表5[[#This Row],[4月盘点数量]]</f>
        <v>3</v>
      </c>
      <c r="G193" s="37">
        <f>SUMPRODUCT((表1[物品]=库存总表!B193)*(表1[规格型号]=库存总表!C193)*(表1[单位]=库存总表!D193)*(表1[数量]))</f>
        <v>0</v>
      </c>
      <c r="H193" s="37">
        <f>SUMPRODUCT((表1_3[物品]=库存总表!B193)*(表1_3[规格型号]=库存总表!C193)*(表1_3[单位]=库存总表!D193)*(表1_3[数量]))</f>
        <v>0</v>
      </c>
      <c r="I193" s="37">
        <f>库存总表!$F193+库存总表!$G193-库存总表!$H193</f>
        <v>3</v>
      </c>
    </row>
    <row r="194" spans="1:9">
      <c r="A194" s="36">
        <f>COUNTIF(B$2:B194,"&lt;&gt;")</f>
        <v>193</v>
      </c>
      <c r="B194" s="37" t="s">
        <v>390</v>
      </c>
      <c r="C194" s="37" t="s">
        <v>55</v>
      </c>
      <c r="D194" s="37" t="s">
        <v>89</v>
      </c>
      <c r="E194" s="37">
        <v>28</v>
      </c>
      <c r="F194" s="37">
        <f>表5[[#This Row],[4月盘点数量]]</f>
        <v>19</v>
      </c>
      <c r="G194" s="37">
        <f>SUMPRODUCT((表1[物品]=库存总表!B194)*(表1[规格型号]=库存总表!C194)*(表1[单位]=库存总表!D194)*(表1[数量]))</f>
        <v>0</v>
      </c>
      <c r="H194" s="37">
        <f>SUMPRODUCT((表1_3[物品]=库存总表!B194)*(表1_3[规格型号]=库存总表!C194)*(表1_3[单位]=库存总表!D194)*(表1_3[数量]))</f>
        <v>0</v>
      </c>
      <c r="I194" s="37">
        <f>库存总表!$F194+库存总表!$G194-库存总表!$H194</f>
        <v>19</v>
      </c>
    </row>
    <row r="195" spans="1:9">
      <c r="A195" s="36">
        <f>COUNTIF(B$2:B195,"&lt;&gt;")</f>
        <v>194</v>
      </c>
      <c r="B195" s="37" t="s">
        <v>390</v>
      </c>
      <c r="C195" s="37" t="s">
        <v>32</v>
      </c>
      <c r="D195" s="37" t="s">
        <v>89</v>
      </c>
      <c r="E195" s="37">
        <v>28</v>
      </c>
      <c r="F195" s="37">
        <f>表5[[#This Row],[4月盘点数量]]</f>
        <v>17</v>
      </c>
      <c r="G195" s="37">
        <f>SUMPRODUCT((表1[物品]=库存总表!B195)*(表1[规格型号]=库存总表!C195)*(表1[单位]=库存总表!D195)*(表1[数量]))</f>
        <v>0</v>
      </c>
      <c r="H195" s="37">
        <f>SUMPRODUCT((表1_3[物品]=库存总表!B195)*(表1_3[规格型号]=库存总表!C195)*(表1_3[单位]=库存总表!D195)*(表1_3[数量]))</f>
        <v>0</v>
      </c>
      <c r="I195" s="37">
        <f>库存总表!$F195+库存总表!$G195-库存总表!$H195</f>
        <v>17</v>
      </c>
    </row>
    <row r="196" spans="1:9">
      <c r="A196" s="36">
        <f>COUNTIF(B$2:B196,"&lt;&gt;")</f>
        <v>195</v>
      </c>
      <c r="B196" s="37" t="s">
        <v>84</v>
      </c>
      <c r="C196" s="37" t="s">
        <v>71</v>
      </c>
      <c r="D196" s="37" t="s">
        <v>89</v>
      </c>
      <c r="E196" s="37">
        <v>28</v>
      </c>
      <c r="F196" s="37">
        <f>表5[[#This Row],[4月盘点数量]]</f>
        <v>15</v>
      </c>
      <c r="G196" s="37">
        <f>SUMPRODUCT((表1[物品]=库存总表!B196)*(表1[规格型号]=库存总表!C196)*(表1[单位]=库存总表!D196)*(表1[数量]))</f>
        <v>0</v>
      </c>
      <c r="H196" s="37">
        <f>SUMPRODUCT((表1_3[物品]=库存总表!B196)*(表1_3[规格型号]=库存总表!C196)*(表1_3[单位]=库存总表!D196)*(表1_3[数量]))</f>
        <v>0</v>
      </c>
      <c r="I196" s="37">
        <f>库存总表!$F196+库存总表!$G196-库存总表!$H196</f>
        <v>15</v>
      </c>
    </row>
    <row r="197" spans="1:9">
      <c r="A197" s="36">
        <f>COUNTIF(B$2:B197,"&lt;&gt;")</f>
        <v>196</v>
      </c>
      <c r="B197" s="37" t="s">
        <v>84</v>
      </c>
      <c r="C197" s="37" t="s">
        <v>72</v>
      </c>
      <c r="D197" s="37" t="s">
        <v>89</v>
      </c>
      <c r="E197" s="37">
        <v>28</v>
      </c>
      <c r="F197" s="37">
        <f>表5[[#This Row],[4月盘点数量]]</f>
        <v>15</v>
      </c>
      <c r="G197" s="37">
        <f>SUMPRODUCT((表1[物品]=库存总表!B197)*(表1[规格型号]=库存总表!C197)*(表1[单位]=库存总表!D197)*(表1[数量]))</f>
        <v>0</v>
      </c>
      <c r="H197" s="37">
        <f>SUMPRODUCT((表1_3[物品]=库存总表!B197)*(表1_3[规格型号]=库存总表!C197)*(表1_3[单位]=库存总表!D197)*(表1_3[数量]))</f>
        <v>0</v>
      </c>
      <c r="I197" s="37">
        <f>库存总表!$F197+库存总表!$G197-库存总表!$H197</f>
        <v>15</v>
      </c>
    </row>
    <row r="198" spans="1:9">
      <c r="A198" s="36">
        <f>COUNTIF(B$2:B198,"&lt;&gt;")</f>
        <v>197</v>
      </c>
      <c r="B198" s="37" t="s">
        <v>387</v>
      </c>
      <c r="C198" s="37" t="s">
        <v>388</v>
      </c>
      <c r="D198" s="37" t="s">
        <v>89</v>
      </c>
      <c r="E198" s="37">
        <v>28</v>
      </c>
      <c r="F198" s="37">
        <f>表5[[#This Row],[4月盘点数量]]</f>
        <v>10</v>
      </c>
      <c r="G198" s="37">
        <f>SUMPRODUCT((表1[物品]=库存总表!B198)*(表1[规格型号]=库存总表!C198)*(表1[单位]=库存总表!D198)*(表1[数量]))</f>
        <v>0</v>
      </c>
      <c r="H198" s="37">
        <f>SUMPRODUCT((表1_3[物品]=库存总表!B198)*(表1_3[规格型号]=库存总表!C198)*(表1_3[单位]=库存总表!D198)*(表1_3[数量]))</f>
        <v>0</v>
      </c>
      <c r="I198" s="37">
        <f>库存总表!$F198+库存总表!$G198-库存总表!$H198</f>
        <v>10</v>
      </c>
    </row>
    <row r="199" spans="1:9">
      <c r="A199" s="36">
        <f>COUNTIF(B$2:B199,"&lt;&gt;")</f>
        <v>198</v>
      </c>
      <c r="B199" s="37" t="s">
        <v>198</v>
      </c>
      <c r="C199" s="37" t="s">
        <v>443</v>
      </c>
      <c r="D199" s="37" t="s">
        <v>89</v>
      </c>
      <c r="E199" s="37">
        <v>28</v>
      </c>
      <c r="F199" s="37">
        <f>表5[[#This Row],[4月盘点数量]]</f>
        <v>2</v>
      </c>
      <c r="G199" s="37">
        <f>SUMPRODUCT((表1[物品]=库存总表!B199)*(表1[规格型号]=库存总表!C199)*(表1[单位]=库存总表!D199)*(表1[数量]))</f>
        <v>0</v>
      </c>
      <c r="H199" s="37">
        <f>SUMPRODUCT((表1_3[物品]=库存总表!B199)*(表1_3[规格型号]=库存总表!C199)*(表1_3[单位]=库存总表!D199)*(表1_3[数量]))</f>
        <v>0</v>
      </c>
      <c r="I199" s="37">
        <f>库存总表!$F199+库存总表!$G199-库存总表!$H199</f>
        <v>2</v>
      </c>
    </row>
    <row r="200" spans="1:9">
      <c r="A200" s="36">
        <f>COUNTIF(B$2:B200,"&lt;&gt;")</f>
        <v>199</v>
      </c>
      <c r="B200" s="37" t="s">
        <v>199</v>
      </c>
      <c r="C200" s="37" t="s">
        <v>443</v>
      </c>
      <c r="D200" s="37" t="s">
        <v>89</v>
      </c>
      <c r="E200" s="37">
        <v>28</v>
      </c>
      <c r="F200" s="37">
        <f>表5[[#This Row],[4月盘点数量]]</f>
        <v>10</v>
      </c>
      <c r="G200" s="37">
        <f>SUMPRODUCT((表1[物品]=库存总表!B200)*(表1[规格型号]=库存总表!C200)*(表1[单位]=库存总表!D200)*(表1[数量]))</f>
        <v>0</v>
      </c>
      <c r="H200" s="37">
        <f>SUMPRODUCT((表1_3[物品]=库存总表!B200)*(表1_3[规格型号]=库存总表!C200)*(表1_3[单位]=库存总表!D200)*(表1_3[数量]))</f>
        <v>2</v>
      </c>
      <c r="I200" s="37">
        <f>库存总表!$F200+库存总表!$G200-库存总表!$H200</f>
        <v>8</v>
      </c>
    </row>
    <row r="201" spans="1:9">
      <c r="A201" s="36">
        <f>COUNTIF(B$2:B201,"&lt;&gt;")</f>
        <v>200</v>
      </c>
      <c r="B201" s="37" t="s">
        <v>399</v>
      </c>
      <c r="C201" s="37" t="s">
        <v>400</v>
      </c>
      <c r="D201" s="37" t="s">
        <v>401</v>
      </c>
      <c r="E201" s="37">
        <v>28</v>
      </c>
      <c r="F201" s="37">
        <f>表5[[#This Row],[4月盘点数量]]</f>
        <v>8</v>
      </c>
      <c r="G201" s="37">
        <f>SUMPRODUCT((表1[物品]=库存总表!B201)*(表1[规格型号]=库存总表!C201)*(表1[单位]=库存总表!D201)*(表1[数量]))</f>
        <v>0</v>
      </c>
      <c r="H201" s="37">
        <f>SUMPRODUCT((表1_3[物品]=库存总表!B201)*(表1_3[规格型号]=库存总表!C201)*(表1_3[单位]=库存总表!D201)*(表1_3[数量]))</f>
        <v>1</v>
      </c>
      <c r="I201" s="37">
        <f>库存总表!$F201+库存总表!$G201-库存总表!$H201</f>
        <v>7</v>
      </c>
    </row>
    <row r="202" spans="1:9">
      <c r="A202" s="36">
        <f>COUNTIF(B$2:B202,"&lt;&gt;")</f>
        <v>201</v>
      </c>
      <c r="B202" s="37" t="s">
        <v>402</v>
      </c>
      <c r="C202" s="37" t="s">
        <v>403</v>
      </c>
      <c r="D202" s="37" t="s">
        <v>401</v>
      </c>
      <c r="E202" s="37">
        <v>28</v>
      </c>
      <c r="F202" s="37">
        <f>表5[[#This Row],[4月盘点数量]]</f>
        <v>6</v>
      </c>
      <c r="G202" s="37">
        <f>SUMPRODUCT((表1[物品]=库存总表!B202)*(表1[规格型号]=库存总表!C202)*(表1[单位]=库存总表!D202)*(表1[数量]))</f>
        <v>0</v>
      </c>
      <c r="H202" s="37">
        <f>SUMPRODUCT((表1_3[物品]=库存总表!B202)*(表1_3[规格型号]=库存总表!C202)*(表1_3[单位]=库存总表!D202)*(表1_3[数量]))</f>
        <v>0</v>
      </c>
      <c r="I202" s="37">
        <f>库存总表!$F202+库存总表!$G202-库存总表!$H202</f>
        <v>6</v>
      </c>
    </row>
    <row r="203" spans="1:9">
      <c r="A203" s="36">
        <f>COUNTIF(B$2:B203,"&lt;&gt;")</f>
        <v>202</v>
      </c>
      <c r="B203" s="37" t="s">
        <v>200</v>
      </c>
      <c r="C203" s="37" t="s">
        <v>19</v>
      </c>
      <c r="D203" s="37" t="s">
        <v>89</v>
      </c>
      <c r="E203" s="37">
        <v>28</v>
      </c>
      <c r="F203" s="37">
        <f>表5[[#This Row],[4月盘点数量]]</f>
        <v>2</v>
      </c>
      <c r="G203" s="37">
        <f>SUMPRODUCT((表1[物品]=库存总表!B203)*(表1[规格型号]=库存总表!C203)*(表1[单位]=库存总表!D203)*(表1[数量]))</f>
        <v>0</v>
      </c>
      <c r="H203" s="37">
        <f>SUMPRODUCT((表1_3[物品]=库存总表!B203)*(表1_3[规格型号]=库存总表!C203)*(表1_3[单位]=库存总表!D203)*(表1_3[数量]))</f>
        <v>0</v>
      </c>
      <c r="I203" s="37">
        <f>库存总表!$F203+库存总表!$G203-库存总表!$H203</f>
        <v>2</v>
      </c>
    </row>
    <row r="204" spans="1:9">
      <c r="A204" s="36">
        <f>COUNTIF(B$2:B204,"&lt;&gt;")</f>
        <v>203</v>
      </c>
      <c r="B204" s="37" t="s">
        <v>201</v>
      </c>
      <c r="C204" s="37" t="s">
        <v>443</v>
      </c>
      <c r="D204" s="37" t="s">
        <v>89</v>
      </c>
      <c r="E204" s="37">
        <v>31</v>
      </c>
      <c r="F204" s="37">
        <f>表5[[#This Row],[4月盘点数量]]</f>
        <v>1</v>
      </c>
      <c r="G204" s="37">
        <f>SUMPRODUCT((表1[物品]=库存总表!B204)*(表1[规格型号]=库存总表!C204)*(表1[单位]=库存总表!D204)*(表1[数量]))</f>
        <v>0</v>
      </c>
      <c r="H204" s="37">
        <f>SUMPRODUCT((表1_3[物品]=库存总表!B204)*(表1_3[规格型号]=库存总表!C204)*(表1_3[单位]=库存总表!D204)*(表1_3[数量]))</f>
        <v>0</v>
      </c>
      <c r="I204" s="37">
        <f>库存总表!$F204+库存总表!$G204-库存总表!$H204</f>
        <v>1</v>
      </c>
    </row>
    <row r="205" spans="1:9">
      <c r="A205" s="36">
        <f>COUNTIF(B$2:B205,"&lt;&gt;")</f>
        <v>204</v>
      </c>
      <c r="B205" s="37" t="s">
        <v>202</v>
      </c>
      <c r="C205" s="37" t="s">
        <v>443</v>
      </c>
      <c r="D205" s="37" t="s">
        <v>9</v>
      </c>
      <c r="E205" s="37">
        <v>31</v>
      </c>
      <c r="F205" s="37">
        <f>表5[[#This Row],[4月盘点数量]]</f>
        <v>18</v>
      </c>
      <c r="G205" s="37">
        <f>SUMPRODUCT((表1[物品]=库存总表!B205)*(表1[规格型号]=库存总表!C205)*(表1[单位]=库存总表!D205)*(表1[数量]))</f>
        <v>0</v>
      </c>
      <c r="H205" s="37">
        <f>SUMPRODUCT((表1_3[物品]=库存总表!B205)*(表1_3[规格型号]=库存总表!C205)*(表1_3[单位]=库存总表!D205)*(表1_3[数量]))</f>
        <v>0</v>
      </c>
      <c r="I205" s="37">
        <f>库存总表!$F205+库存总表!$G205-库存总表!$H205</f>
        <v>18</v>
      </c>
    </row>
    <row r="206" spans="1:9">
      <c r="A206" s="36">
        <f>COUNTIF(B$2:B206,"&lt;&gt;")</f>
        <v>205</v>
      </c>
      <c r="B206" s="37" t="s">
        <v>203</v>
      </c>
      <c r="C206" s="37" t="s">
        <v>204</v>
      </c>
      <c r="D206" s="37" t="s">
        <v>141</v>
      </c>
      <c r="E206" s="37">
        <v>31</v>
      </c>
      <c r="F206" s="37">
        <f>表5[[#This Row],[4月盘点数量]]</f>
        <v>2</v>
      </c>
      <c r="G206" s="37">
        <f>SUMPRODUCT((表1[物品]=库存总表!B206)*(表1[规格型号]=库存总表!C206)*(表1[单位]=库存总表!D206)*(表1[数量]))</f>
        <v>0</v>
      </c>
      <c r="H206" s="37">
        <f>SUMPRODUCT((表1_3[物品]=库存总表!B206)*(表1_3[规格型号]=库存总表!C206)*(表1_3[单位]=库存总表!D206)*(表1_3[数量]))</f>
        <v>0</v>
      </c>
      <c r="I206" s="37">
        <f>库存总表!$F206+库存总表!$G206-库存总表!$H206</f>
        <v>2</v>
      </c>
    </row>
    <row r="207" spans="1:9">
      <c r="A207" s="36">
        <f>COUNTIF(B$2:B207,"&lt;&gt;")</f>
        <v>206</v>
      </c>
      <c r="B207" s="37" t="s">
        <v>205</v>
      </c>
      <c r="C207" s="37" t="s">
        <v>443</v>
      </c>
      <c r="D207" s="37" t="s">
        <v>206</v>
      </c>
      <c r="E207" s="37">
        <v>31</v>
      </c>
      <c r="F207" s="37">
        <f>表5[[#This Row],[4月盘点数量]]</f>
        <v>1</v>
      </c>
      <c r="G207" s="37">
        <f>SUMPRODUCT((表1[物品]=库存总表!B207)*(表1[规格型号]=库存总表!C207)*(表1[单位]=库存总表!D207)*(表1[数量]))</f>
        <v>0</v>
      </c>
      <c r="H207" s="37">
        <f>SUMPRODUCT((表1_3[物品]=库存总表!B207)*(表1_3[规格型号]=库存总表!C207)*(表1_3[单位]=库存总表!D207)*(表1_3[数量]))</f>
        <v>0</v>
      </c>
      <c r="I207" s="37">
        <f>库存总表!$F207+库存总表!$G207-库存总表!$H207</f>
        <v>1</v>
      </c>
    </row>
    <row r="208" spans="1:9">
      <c r="A208" s="36">
        <f>COUNTIF(B$2:B208,"&lt;&gt;")</f>
        <v>207</v>
      </c>
      <c r="B208" s="37" t="s">
        <v>207</v>
      </c>
      <c r="C208" s="37" t="s">
        <v>443</v>
      </c>
      <c r="D208" s="37" t="s">
        <v>206</v>
      </c>
      <c r="E208" s="37">
        <v>31</v>
      </c>
      <c r="F208" s="37">
        <f>表5[[#This Row],[4月盘点数量]]</f>
        <v>2</v>
      </c>
      <c r="G208" s="37">
        <f>SUMPRODUCT((表1[物品]=库存总表!B208)*(表1[规格型号]=库存总表!C208)*(表1[单位]=库存总表!D208)*(表1[数量]))</f>
        <v>0</v>
      </c>
      <c r="H208" s="37">
        <f>SUMPRODUCT((表1_3[物品]=库存总表!B208)*(表1_3[规格型号]=库存总表!C208)*(表1_3[单位]=库存总表!D208)*(表1_3[数量]))</f>
        <v>0</v>
      </c>
      <c r="I208" s="37">
        <f>库存总表!$F208+库存总表!$G208-库存总表!$H208</f>
        <v>2</v>
      </c>
    </row>
    <row r="209" spans="1:9">
      <c r="A209" s="36">
        <f>COUNTIF(B$2:B209,"&lt;&gt;")</f>
        <v>208</v>
      </c>
      <c r="B209" s="37" t="s">
        <v>203</v>
      </c>
      <c r="C209" s="37" t="s">
        <v>443</v>
      </c>
      <c r="D209" s="37" t="s">
        <v>141</v>
      </c>
      <c r="E209" s="37">
        <v>31</v>
      </c>
      <c r="F209" s="37">
        <f>表5[[#This Row],[4月盘点数量]]</f>
        <v>13</v>
      </c>
      <c r="G209" s="37">
        <f>SUMPRODUCT((表1[物品]=库存总表!B209)*(表1[规格型号]=库存总表!C209)*(表1[单位]=库存总表!D209)*(表1[数量]))</f>
        <v>0</v>
      </c>
      <c r="H209" s="37">
        <f>SUMPRODUCT((表1_3[物品]=库存总表!B209)*(表1_3[规格型号]=库存总表!C209)*(表1_3[单位]=库存总表!D209)*(表1_3[数量]))</f>
        <v>0</v>
      </c>
      <c r="I209" s="37">
        <f>库存总表!$F209+库存总表!$G209-库存总表!$H209</f>
        <v>13</v>
      </c>
    </row>
    <row r="210" spans="1:9">
      <c r="A210" s="36">
        <f>COUNTIF(B$2:B210,"&lt;&gt;")</f>
        <v>209</v>
      </c>
      <c r="B210" s="37" t="s">
        <v>73</v>
      </c>
      <c r="C210" s="37" t="s">
        <v>74</v>
      </c>
      <c r="D210" s="37" t="s">
        <v>110</v>
      </c>
      <c r="E210" s="37" t="s">
        <v>247</v>
      </c>
      <c r="F210" s="37">
        <f>表5[[#This Row],[4月盘点数量]]</f>
        <v>14</v>
      </c>
      <c r="G210" s="37">
        <f>SUMPRODUCT((表1[物品]=库存总表!B210)*(表1[规格型号]=库存总表!C210)*(表1[单位]=库存总表!D210)*(表1[数量]))</f>
        <v>5</v>
      </c>
      <c r="H210" s="37">
        <f>SUMPRODUCT((表1_3[物品]=库存总表!B210)*(表1_3[规格型号]=库存总表!C210)*(表1_3[单位]=库存总表!D210)*(表1_3[数量]))</f>
        <v>13</v>
      </c>
      <c r="I210" s="37">
        <f>库存总表!$F210+库存总表!$G210-库存总表!$H210</f>
        <v>6</v>
      </c>
    </row>
    <row r="211" spans="1:9">
      <c r="A211" s="36">
        <f>COUNTIF(B$2:B211,"&lt;&gt;")</f>
        <v>210</v>
      </c>
      <c r="B211" s="37" t="s">
        <v>73</v>
      </c>
      <c r="C211" s="37" t="s">
        <v>75</v>
      </c>
      <c r="D211" s="37" t="s">
        <v>110</v>
      </c>
      <c r="E211" s="37" t="s">
        <v>247</v>
      </c>
      <c r="F211" s="37">
        <f>表5[[#This Row],[4月盘点数量]]</f>
        <v>12</v>
      </c>
      <c r="G211" s="37">
        <f>SUMPRODUCT((表1[物品]=库存总表!B211)*(表1[规格型号]=库存总表!C211)*(表1[单位]=库存总表!D211)*(表1[数量]))</f>
        <v>0</v>
      </c>
      <c r="H211" s="37">
        <f>SUMPRODUCT((表1_3[物品]=库存总表!B211)*(表1_3[规格型号]=库存总表!C211)*(表1_3[单位]=库存总表!D211)*(表1_3[数量]))</f>
        <v>6</v>
      </c>
      <c r="I211" s="37">
        <f>库存总表!$F211+库存总表!$G211-库存总表!$H211</f>
        <v>6</v>
      </c>
    </row>
    <row r="212" spans="1:9">
      <c r="A212" s="36">
        <f>COUNTIF(B$2:B212,"&lt;&gt;")</f>
        <v>211</v>
      </c>
      <c r="B212" s="37" t="s">
        <v>73</v>
      </c>
      <c r="C212" s="37" t="s">
        <v>76</v>
      </c>
      <c r="D212" s="37" t="s">
        <v>110</v>
      </c>
      <c r="E212" s="37" t="s">
        <v>247</v>
      </c>
      <c r="F212" s="37">
        <f>表5[[#This Row],[4月盘点数量]]</f>
        <v>8</v>
      </c>
      <c r="G212" s="37">
        <f>SUMPRODUCT((表1[物品]=库存总表!B212)*(表1[规格型号]=库存总表!C212)*(表1[单位]=库存总表!D212)*(表1[数量]))</f>
        <v>0</v>
      </c>
      <c r="H212" s="37">
        <f>SUMPRODUCT((表1_3[物品]=库存总表!B212)*(表1_3[规格型号]=库存总表!C212)*(表1_3[单位]=库存总表!D212)*(表1_3[数量]))</f>
        <v>0</v>
      </c>
      <c r="I212" s="37">
        <f>库存总表!$F212+库存总表!$G212-库存总表!$H212</f>
        <v>8</v>
      </c>
    </row>
    <row r="213" spans="1:9">
      <c r="A213" s="36">
        <f>COUNTIF(B$2:B213,"&lt;&gt;")</f>
        <v>212</v>
      </c>
      <c r="B213" s="37" t="s">
        <v>208</v>
      </c>
      <c r="C213" s="37" t="s">
        <v>443</v>
      </c>
      <c r="D213" s="37" t="s">
        <v>15</v>
      </c>
      <c r="E213" s="37" t="s">
        <v>247</v>
      </c>
      <c r="F213" s="37">
        <f>表5[[#This Row],[4月盘点数量]]</f>
        <v>5</v>
      </c>
      <c r="G213" s="37">
        <f>SUMPRODUCT((表1[物品]=库存总表!B213)*(表1[规格型号]=库存总表!C213)*(表1[单位]=库存总表!D213)*(表1[数量]))</f>
        <v>15</v>
      </c>
      <c r="H213" s="37">
        <f>SUMPRODUCT((表1_3[物品]=库存总表!B213)*(表1_3[规格型号]=库存总表!C213)*(表1_3[单位]=库存总表!D213)*(表1_3[数量]))</f>
        <v>12</v>
      </c>
      <c r="I213" s="37">
        <f>库存总表!$F213+库存总表!$G213-库存总表!$H213</f>
        <v>8</v>
      </c>
    </row>
    <row r="214" spans="1:9">
      <c r="A214" s="36">
        <f>COUNTIF(B$2:B214,"&lt;&gt;")</f>
        <v>213</v>
      </c>
      <c r="B214" s="37" t="s">
        <v>209</v>
      </c>
      <c r="C214" s="37" t="s">
        <v>32</v>
      </c>
      <c r="D214" s="37" t="s">
        <v>89</v>
      </c>
      <c r="E214" s="37" t="s">
        <v>247</v>
      </c>
      <c r="F214" s="37">
        <f>表5[[#This Row],[4月盘点数量]]</f>
        <v>3</v>
      </c>
      <c r="G214" s="37">
        <f>SUMPRODUCT((表1[物品]=库存总表!B214)*(表1[规格型号]=库存总表!C214)*(表1[单位]=库存总表!D214)*(表1[数量]))</f>
        <v>0</v>
      </c>
      <c r="H214" s="37">
        <f>SUMPRODUCT((表1_3[物品]=库存总表!B214)*(表1_3[规格型号]=库存总表!C214)*(表1_3[单位]=库存总表!D214)*(表1_3[数量]))</f>
        <v>0</v>
      </c>
      <c r="I214" s="37">
        <f>库存总表!$F214+库存总表!$G214-库存总表!$H214</f>
        <v>3</v>
      </c>
    </row>
    <row r="215" spans="1:9">
      <c r="A215" s="36">
        <f>COUNTIF(B$2:B215,"&lt;&gt;")</f>
        <v>214</v>
      </c>
      <c r="B215" s="37" t="s">
        <v>209</v>
      </c>
      <c r="C215" s="37" t="s">
        <v>55</v>
      </c>
      <c r="D215" s="37" t="s">
        <v>89</v>
      </c>
      <c r="E215" s="37" t="s">
        <v>247</v>
      </c>
      <c r="F215" s="37">
        <f>表5[[#This Row],[4月盘点数量]]</f>
        <v>2</v>
      </c>
      <c r="G215" s="37">
        <f>SUMPRODUCT((表1[物品]=库存总表!B215)*(表1[规格型号]=库存总表!C215)*(表1[单位]=库存总表!D215)*(表1[数量]))</f>
        <v>0</v>
      </c>
      <c r="H215" s="37">
        <f>SUMPRODUCT((表1_3[物品]=库存总表!B215)*(表1_3[规格型号]=库存总表!C215)*(表1_3[单位]=库存总表!D215)*(表1_3[数量]))</f>
        <v>0</v>
      </c>
      <c r="I215" s="37">
        <f>库存总表!$F215+库存总表!$G215-库存总表!$H215</f>
        <v>2</v>
      </c>
    </row>
    <row r="216" spans="1:9">
      <c r="A216" s="36">
        <f>COUNTIF(B$2:B216,"&lt;&gt;")</f>
        <v>215</v>
      </c>
      <c r="B216" s="37" t="s">
        <v>210</v>
      </c>
      <c r="C216" s="37" t="s">
        <v>443</v>
      </c>
      <c r="D216" s="37" t="s">
        <v>89</v>
      </c>
      <c r="E216" s="37" t="s">
        <v>247</v>
      </c>
      <c r="F216" s="37">
        <f>表5[[#This Row],[4月盘点数量]]</f>
        <v>0</v>
      </c>
      <c r="G216" s="37">
        <f>SUMPRODUCT((表1[物品]=库存总表!B216)*(表1[规格型号]=库存总表!C216)*(表1[单位]=库存总表!D216)*(表1[数量]))</f>
        <v>0</v>
      </c>
      <c r="H216" s="37">
        <f>SUMPRODUCT((表1_3[物品]=库存总表!B216)*(表1_3[规格型号]=库存总表!C216)*(表1_3[单位]=库存总表!D216)*(表1_3[数量]))</f>
        <v>0</v>
      </c>
      <c r="I216" s="37">
        <f>库存总表!$F216+库存总表!$G216-库存总表!$H216</f>
        <v>0</v>
      </c>
    </row>
    <row r="217" spans="1:9">
      <c r="A217" s="36">
        <f>COUNTIF(B$2:B217,"&lt;&gt;")</f>
        <v>216</v>
      </c>
      <c r="B217" s="37" t="s">
        <v>211</v>
      </c>
      <c r="C217" s="37" t="s">
        <v>212</v>
      </c>
      <c r="D217" s="37" t="s">
        <v>110</v>
      </c>
      <c r="E217" s="37" t="s">
        <v>247</v>
      </c>
      <c r="F217" s="37">
        <f>表5[[#This Row],[4月盘点数量]]</f>
        <v>1</v>
      </c>
      <c r="G217" s="37">
        <f>SUMPRODUCT((表1[物品]=库存总表!B217)*(表1[规格型号]=库存总表!C217)*(表1[单位]=库存总表!D217)*(表1[数量]))</f>
        <v>0</v>
      </c>
      <c r="H217" s="37">
        <f>SUMPRODUCT((表1_3[物品]=库存总表!B217)*(表1_3[规格型号]=库存总表!C217)*(表1_3[单位]=库存总表!D217)*(表1_3[数量]))</f>
        <v>0</v>
      </c>
      <c r="I217" s="37">
        <f>库存总表!$F217+库存总表!$G217-库存总表!$H217</f>
        <v>1</v>
      </c>
    </row>
    <row r="218" spans="1:9">
      <c r="A218" s="36">
        <f>COUNTIF(B$2:B218,"&lt;&gt;")</f>
        <v>217</v>
      </c>
      <c r="B218" s="37" t="s">
        <v>211</v>
      </c>
      <c r="C218" s="37" t="s">
        <v>213</v>
      </c>
      <c r="D218" s="37" t="s">
        <v>110</v>
      </c>
      <c r="E218" s="37" t="s">
        <v>247</v>
      </c>
      <c r="F218" s="37">
        <f>表5[[#This Row],[4月盘点数量]]</f>
        <v>2</v>
      </c>
      <c r="G218" s="37">
        <f>SUMPRODUCT((表1[物品]=库存总表!B218)*(表1[规格型号]=库存总表!C218)*(表1[单位]=库存总表!D218)*(表1[数量]))</f>
        <v>0</v>
      </c>
      <c r="H218" s="37">
        <f>SUMPRODUCT((表1_3[物品]=库存总表!B218)*(表1_3[规格型号]=库存总表!C218)*(表1_3[单位]=库存总表!D218)*(表1_3[数量]))</f>
        <v>0</v>
      </c>
      <c r="I218" s="37">
        <f>库存总表!$F218+库存总表!$G218-库存总表!$H218</f>
        <v>2</v>
      </c>
    </row>
    <row r="219" spans="1:9">
      <c r="A219" s="36">
        <f>COUNTIF(B$2:B219,"&lt;&gt;")</f>
        <v>218</v>
      </c>
      <c r="B219" s="37" t="s">
        <v>211</v>
      </c>
      <c r="C219" s="37" t="s">
        <v>214</v>
      </c>
      <c r="D219" s="37" t="s">
        <v>110</v>
      </c>
      <c r="E219" s="37" t="s">
        <v>247</v>
      </c>
      <c r="F219" s="37">
        <f>表5[[#This Row],[4月盘点数量]]</f>
        <v>3</v>
      </c>
      <c r="G219" s="37">
        <f>SUMPRODUCT((表1[物品]=库存总表!B219)*(表1[规格型号]=库存总表!C219)*(表1[单位]=库存总表!D219)*(表1[数量]))</f>
        <v>0</v>
      </c>
      <c r="H219" s="37">
        <f>SUMPRODUCT((表1_3[物品]=库存总表!B219)*(表1_3[规格型号]=库存总表!C219)*(表1_3[单位]=库存总表!D219)*(表1_3[数量]))</f>
        <v>0</v>
      </c>
      <c r="I219" s="37">
        <f>库存总表!$F219+库存总表!$G219-库存总表!$H219</f>
        <v>3</v>
      </c>
    </row>
    <row r="220" spans="1:9">
      <c r="A220" s="36">
        <f>COUNTIF(B$2:B220,"&lt;&gt;")</f>
        <v>219</v>
      </c>
      <c r="B220" s="37" t="s">
        <v>85</v>
      </c>
      <c r="C220" s="37" t="s">
        <v>77</v>
      </c>
      <c r="D220" s="37" t="s">
        <v>89</v>
      </c>
      <c r="E220" s="37" t="s">
        <v>247</v>
      </c>
      <c r="F220" s="37">
        <f>表5[[#This Row],[4月盘点数量]]</f>
        <v>1</v>
      </c>
      <c r="G220" s="37">
        <f>SUMPRODUCT((表1[物品]=库存总表!B220)*(表1[规格型号]=库存总表!C220)*(表1[单位]=库存总表!D220)*(表1[数量]))</f>
        <v>0</v>
      </c>
      <c r="H220" s="37">
        <f>SUMPRODUCT((表1_3[物品]=库存总表!B220)*(表1_3[规格型号]=库存总表!C220)*(表1_3[单位]=库存总表!D220)*(表1_3[数量]))</f>
        <v>0</v>
      </c>
      <c r="I220" s="37">
        <f>库存总表!$F220+库存总表!$G220-库存总表!$H220</f>
        <v>1</v>
      </c>
    </row>
    <row r="221" spans="1:9">
      <c r="A221" s="36">
        <f>COUNTIF(B$2:B221,"&lt;&gt;")</f>
        <v>220</v>
      </c>
      <c r="B221" s="37" t="s">
        <v>85</v>
      </c>
      <c r="C221" s="37" t="s">
        <v>78</v>
      </c>
      <c r="D221" s="37" t="s">
        <v>89</v>
      </c>
      <c r="E221" s="37" t="s">
        <v>247</v>
      </c>
      <c r="F221" s="37">
        <f>表5[[#This Row],[4月盘点数量]]</f>
        <v>6</v>
      </c>
      <c r="G221" s="37">
        <f>SUMPRODUCT((表1[物品]=库存总表!B221)*(表1[规格型号]=库存总表!C221)*(表1[单位]=库存总表!D221)*(表1[数量]))</f>
        <v>0</v>
      </c>
      <c r="H221" s="37">
        <f>SUMPRODUCT((表1_3[物品]=库存总表!B221)*(表1_3[规格型号]=库存总表!C221)*(表1_3[单位]=库存总表!D221)*(表1_3[数量]))</f>
        <v>0</v>
      </c>
      <c r="I221" s="37">
        <f>库存总表!$F221+库存总表!$G221-库存总表!$H221</f>
        <v>6</v>
      </c>
    </row>
    <row r="222" spans="1:9">
      <c r="A222" s="36">
        <f>COUNTIF(B$2:B222,"&lt;&gt;")</f>
        <v>221</v>
      </c>
      <c r="B222" s="37" t="s">
        <v>215</v>
      </c>
      <c r="C222" s="37" t="s">
        <v>56</v>
      </c>
      <c r="D222" s="37" t="s">
        <v>89</v>
      </c>
      <c r="E222" s="37" t="s">
        <v>247</v>
      </c>
      <c r="F222" s="37">
        <f>表5[[#This Row],[4月盘点数量]]</f>
        <v>0</v>
      </c>
      <c r="G222" s="37">
        <f>SUMPRODUCT((表1[物品]=库存总表!B222)*(表1[规格型号]=库存总表!C222)*(表1[单位]=库存总表!D222)*(表1[数量]))</f>
        <v>0</v>
      </c>
      <c r="H222" s="37">
        <f>SUMPRODUCT((表1_3[物品]=库存总表!B222)*(表1_3[规格型号]=库存总表!C222)*(表1_3[单位]=库存总表!D222)*(表1_3[数量]))</f>
        <v>0</v>
      </c>
      <c r="I222" s="37">
        <f>库存总表!$F222+库存总表!$G222-库存总表!$H222</f>
        <v>0</v>
      </c>
    </row>
    <row r="223" spans="1:9">
      <c r="A223" s="36">
        <f>COUNTIF(B$2:B223,"&lt;&gt;")</f>
        <v>222</v>
      </c>
      <c r="B223" s="37" t="s">
        <v>17</v>
      </c>
      <c r="C223" s="37" t="s">
        <v>16</v>
      </c>
      <c r="D223" s="37" t="s">
        <v>89</v>
      </c>
      <c r="E223" s="37" t="s">
        <v>247</v>
      </c>
      <c r="F223" s="37">
        <f>表5[[#This Row],[4月盘点数量]]</f>
        <v>3</v>
      </c>
      <c r="G223" s="37">
        <f>SUMPRODUCT((表1[物品]=库存总表!B223)*(表1[规格型号]=库存总表!C223)*(表1[单位]=库存总表!D223)*(表1[数量]))</f>
        <v>0</v>
      </c>
      <c r="H223" s="37">
        <f>SUMPRODUCT((表1_3[物品]=库存总表!B223)*(表1_3[规格型号]=库存总表!C223)*(表1_3[单位]=库存总表!D223)*(表1_3[数量]))</f>
        <v>0</v>
      </c>
      <c r="I223" s="37">
        <f>库存总表!$F223+库存总表!$G223-库存总表!$H223</f>
        <v>3</v>
      </c>
    </row>
    <row r="224" spans="1:9">
      <c r="A224" s="36">
        <f>COUNTIF(B$2:B224,"&lt;&gt;")</f>
        <v>223</v>
      </c>
      <c r="B224" s="37" t="s">
        <v>216</v>
      </c>
      <c r="C224" s="37" t="s">
        <v>443</v>
      </c>
      <c r="D224" s="37" t="s">
        <v>89</v>
      </c>
      <c r="E224" s="37" t="s">
        <v>247</v>
      </c>
      <c r="F224" s="37">
        <f>表5[[#This Row],[4月盘点数量]]</f>
        <v>3</v>
      </c>
      <c r="G224" s="37">
        <f>SUMPRODUCT((表1[物品]=库存总表!B224)*(表1[规格型号]=库存总表!C224)*(表1[单位]=库存总表!D224)*(表1[数量]))</f>
        <v>0</v>
      </c>
      <c r="H224" s="37">
        <f>SUMPRODUCT((表1_3[物品]=库存总表!B224)*(表1_3[规格型号]=库存总表!C224)*(表1_3[单位]=库存总表!D224)*(表1_3[数量]))</f>
        <v>0</v>
      </c>
      <c r="I224" s="37">
        <f>库存总表!$F224+库存总表!$G224-库存总表!$H224</f>
        <v>3</v>
      </c>
    </row>
    <row r="225" spans="1:9">
      <c r="A225" s="36">
        <f>COUNTIF(B$2:B225,"&lt;&gt;")</f>
        <v>224</v>
      </c>
      <c r="B225" s="37" t="s">
        <v>217</v>
      </c>
      <c r="C225" s="37" t="s">
        <v>443</v>
      </c>
      <c r="D225" s="37" t="s">
        <v>89</v>
      </c>
      <c r="E225" s="37" t="s">
        <v>247</v>
      </c>
      <c r="F225" s="37">
        <f>表5[[#This Row],[4月盘点数量]]</f>
        <v>10</v>
      </c>
      <c r="G225" s="37">
        <f>SUMPRODUCT((表1[物品]=库存总表!B225)*(表1[规格型号]=库存总表!C225)*(表1[单位]=库存总表!D225)*(表1[数量]))</f>
        <v>0</v>
      </c>
      <c r="H225" s="37">
        <f>SUMPRODUCT((表1_3[物品]=库存总表!B225)*(表1_3[规格型号]=库存总表!C225)*(表1_3[单位]=库存总表!D225)*(表1_3[数量]))</f>
        <v>0</v>
      </c>
      <c r="I225" s="37">
        <f>库存总表!$F225+库存总表!$G225-库存总表!$H225</f>
        <v>10</v>
      </c>
    </row>
    <row r="226" spans="1:9">
      <c r="A226" s="36">
        <f>COUNTIF(B$2:B226,"&lt;&gt;")</f>
        <v>225</v>
      </c>
      <c r="B226" s="37" t="s">
        <v>218</v>
      </c>
      <c r="C226" s="37" t="s">
        <v>443</v>
      </c>
      <c r="D226" s="37" t="s">
        <v>89</v>
      </c>
      <c r="E226" s="37" t="s">
        <v>247</v>
      </c>
      <c r="F226" s="37">
        <f>表5[[#This Row],[4月盘点数量]]</f>
        <v>4</v>
      </c>
      <c r="G226" s="37">
        <f>SUMPRODUCT((表1[物品]=库存总表!B226)*(表1[规格型号]=库存总表!C226)*(表1[单位]=库存总表!D226)*(表1[数量]))</f>
        <v>0</v>
      </c>
      <c r="H226" s="37">
        <f>SUMPRODUCT((表1_3[物品]=库存总表!B226)*(表1_3[规格型号]=库存总表!C226)*(表1_3[单位]=库存总表!D226)*(表1_3[数量]))</f>
        <v>0</v>
      </c>
      <c r="I226" s="37">
        <f>库存总表!$F226+库存总表!$G226-库存总表!$H226</f>
        <v>4</v>
      </c>
    </row>
    <row r="227" spans="1:9">
      <c r="A227" s="36">
        <f>COUNTIF(B$2:B227,"&lt;&gt;")</f>
        <v>226</v>
      </c>
      <c r="B227" s="37" t="s">
        <v>219</v>
      </c>
      <c r="C227" s="37" t="s">
        <v>443</v>
      </c>
      <c r="D227" s="37" t="s">
        <v>89</v>
      </c>
      <c r="E227" s="37" t="s">
        <v>247</v>
      </c>
      <c r="F227" s="37">
        <f>表5[[#This Row],[4月盘点数量]]</f>
        <v>4</v>
      </c>
      <c r="G227" s="37">
        <f>SUMPRODUCT((表1[物品]=库存总表!B227)*(表1[规格型号]=库存总表!C227)*(表1[单位]=库存总表!D227)*(表1[数量]))</f>
        <v>0</v>
      </c>
      <c r="H227" s="37">
        <f>SUMPRODUCT((表1_3[物品]=库存总表!B227)*(表1_3[规格型号]=库存总表!C227)*(表1_3[单位]=库存总表!D227)*(表1_3[数量]))</f>
        <v>0</v>
      </c>
      <c r="I227" s="37">
        <f>库存总表!$F227+库存总表!$G227-库存总表!$H227</f>
        <v>4</v>
      </c>
    </row>
    <row r="228" spans="1:9">
      <c r="A228" s="36">
        <f>COUNTIF(B$2:B228,"&lt;&gt;")</f>
        <v>227</v>
      </c>
      <c r="B228" s="37" t="s">
        <v>220</v>
      </c>
      <c r="C228" s="37" t="s">
        <v>443</v>
      </c>
      <c r="D228" s="37" t="s">
        <v>89</v>
      </c>
      <c r="E228" s="37" t="s">
        <v>247</v>
      </c>
      <c r="F228" s="37">
        <f>表5[[#This Row],[4月盘点数量]]</f>
        <v>5</v>
      </c>
      <c r="G228" s="37">
        <f>SUMPRODUCT((表1[物品]=库存总表!B228)*(表1[规格型号]=库存总表!C228)*(表1[单位]=库存总表!D228)*(表1[数量]))</f>
        <v>0</v>
      </c>
      <c r="H228" s="37">
        <f>SUMPRODUCT((表1_3[物品]=库存总表!B228)*(表1_3[规格型号]=库存总表!C228)*(表1_3[单位]=库存总表!D228)*(表1_3[数量]))</f>
        <v>0</v>
      </c>
      <c r="I228" s="37">
        <f>库存总表!$F228+库存总表!$G228-库存总表!$H228</f>
        <v>5</v>
      </c>
    </row>
    <row r="229" spans="1:9">
      <c r="A229" s="36">
        <f>COUNTIF(B$2:B229,"&lt;&gt;")</f>
        <v>228</v>
      </c>
      <c r="B229" s="37" t="s">
        <v>221</v>
      </c>
      <c r="C229" s="37" t="s">
        <v>35</v>
      </c>
      <c r="D229" s="37" t="s">
        <v>89</v>
      </c>
      <c r="E229" s="37" t="s">
        <v>247</v>
      </c>
      <c r="F229" s="37">
        <f>表5[[#This Row],[4月盘点数量]]</f>
        <v>1</v>
      </c>
      <c r="G229" s="37">
        <f>SUMPRODUCT((表1[物品]=库存总表!B229)*(表1[规格型号]=库存总表!C229)*(表1[单位]=库存总表!D229)*(表1[数量]))</f>
        <v>0</v>
      </c>
      <c r="H229" s="37">
        <f>SUMPRODUCT((表1_3[物品]=库存总表!B229)*(表1_3[规格型号]=库存总表!C229)*(表1_3[单位]=库存总表!D229)*(表1_3[数量]))</f>
        <v>0</v>
      </c>
      <c r="I229" s="37">
        <f>库存总表!$F229+库存总表!$G229-库存总表!$H229</f>
        <v>1</v>
      </c>
    </row>
    <row r="230" spans="1:9">
      <c r="A230" s="36">
        <f>COUNTIF(B$2:B230,"&lt;&gt;")</f>
        <v>229</v>
      </c>
      <c r="B230" s="37" t="s">
        <v>222</v>
      </c>
      <c r="C230" s="37" t="s">
        <v>443</v>
      </c>
      <c r="D230" s="37" t="s">
        <v>89</v>
      </c>
      <c r="E230" s="37" t="s">
        <v>247</v>
      </c>
      <c r="F230" s="37">
        <f>表5[[#This Row],[4月盘点数量]]</f>
        <v>1</v>
      </c>
      <c r="G230" s="37">
        <f>SUMPRODUCT((表1[物品]=库存总表!B230)*(表1[规格型号]=库存总表!C230)*(表1[单位]=库存总表!D230)*(表1[数量]))</f>
        <v>0</v>
      </c>
      <c r="H230" s="37">
        <f>SUMPRODUCT((表1_3[物品]=库存总表!B230)*(表1_3[规格型号]=库存总表!C230)*(表1_3[单位]=库存总表!D230)*(表1_3[数量]))</f>
        <v>0</v>
      </c>
      <c r="I230" s="37">
        <f>库存总表!$F230+库存总表!$G230-库存总表!$H230</f>
        <v>1</v>
      </c>
    </row>
    <row r="231" spans="1:9">
      <c r="A231" s="36">
        <f>COUNTIF(B$2:B231,"&lt;&gt;")</f>
        <v>230</v>
      </c>
      <c r="B231" s="37" t="s">
        <v>223</v>
      </c>
      <c r="C231" s="37" t="s">
        <v>55</v>
      </c>
      <c r="D231" s="37" t="s">
        <v>89</v>
      </c>
      <c r="E231" s="37" t="s">
        <v>247</v>
      </c>
      <c r="F231" s="37">
        <f>表5[[#This Row],[4月盘点数量]]</f>
        <v>0</v>
      </c>
      <c r="G231" s="37">
        <f>SUMPRODUCT((表1[物品]=库存总表!B231)*(表1[规格型号]=库存总表!C231)*(表1[单位]=库存总表!D231)*(表1[数量]))</f>
        <v>0</v>
      </c>
      <c r="H231" s="37">
        <f>SUMPRODUCT((表1_3[物品]=库存总表!B231)*(表1_3[规格型号]=库存总表!C231)*(表1_3[单位]=库存总表!D231)*(表1_3[数量]))</f>
        <v>0</v>
      </c>
      <c r="I231" s="37">
        <f>库存总表!$F231+库存总表!$G231-库存总表!$H231</f>
        <v>0</v>
      </c>
    </row>
    <row r="232" spans="1:9">
      <c r="A232" s="36">
        <f>COUNTIF(B$2:B232,"&lt;&gt;")</f>
        <v>231</v>
      </c>
      <c r="B232" s="37" t="s">
        <v>223</v>
      </c>
      <c r="C232" s="37" t="s">
        <v>31</v>
      </c>
      <c r="D232" s="37" t="s">
        <v>89</v>
      </c>
      <c r="E232" s="37" t="s">
        <v>247</v>
      </c>
      <c r="F232" s="37">
        <f>表5[[#This Row],[4月盘点数量]]</f>
        <v>0</v>
      </c>
      <c r="G232" s="37">
        <f>SUMPRODUCT((表1[物品]=库存总表!B232)*(表1[规格型号]=库存总表!C232)*(表1[单位]=库存总表!D232)*(表1[数量]))</f>
        <v>0</v>
      </c>
      <c r="H232" s="37">
        <f>SUMPRODUCT((表1_3[物品]=库存总表!B232)*(表1_3[规格型号]=库存总表!C232)*(表1_3[单位]=库存总表!D232)*(表1_3[数量]))</f>
        <v>0</v>
      </c>
      <c r="I232" s="37">
        <f>库存总表!$F232+库存总表!$G232-库存总表!$H232</f>
        <v>0</v>
      </c>
    </row>
    <row r="233" spans="1:9">
      <c r="A233" s="36">
        <f>COUNTIF(B$2:B233,"&lt;&gt;")</f>
        <v>232</v>
      </c>
      <c r="B233" s="37" t="s">
        <v>223</v>
      </c>
      <c r="C233" s="37" t="s">
        <v>32</v>
      </c>
      <c r="D233" s="37" t="s">
        <v>89</v>
      </c>
      <c r="E233" s="37" t="s">
        <v>247</v>
      </c>
      <c r="F233" s="37">
        <f>表5[[#This Row],[4月盘点数量]]</f>
        <v>3</v>
      </c>
      <c r="G233" s="37">
        <f>SUMPRODUCT((表1[物品]=库存总表!B233)*(表1[规格型号]=库存总表!C233)*(表1[单位]=库存总表!D233)*(表1[数量]))</f>
        <v>0</v>
      </c>
      <c r="H233" s="37">
        <f>SUMPRODUCT((表1_3[物品]=库存总表!B233)*(表1_3[规格型号]=库存总表!C233)*(表1_3[单位]=库存总表!D233)*(表1_3[数量]))</f>
        <v>0</v>
      </c>
      <c r="I233" s="37">
        <f>库存总表!$F233+库存总表!$G233-库存总表!$H233</f>
        <v>3</v>
      </c>
    </row>
    <row r="234" spans="1:9">
      <c r="A234" s="36">
        <f>COUNTIF(B$2:B234,"&lt;&gt;")</f>
        <v>233</v>
      </c>
      <c r="B234" s="37" t="s">
        <v>188</v>
      </c>
      <c r="C234" s="37" t="s">
        <v>443</v>
      </c>
      <c r="D234" s="37" t="s">
        <v>14</v>
      </c>
      <c r="E234" s="37" t="s">
        <v>247</v>
      </c>
      <c r="F234" s="37">
        <f>表5[[#This Row],[4月盘点数量]]</f>
        <v>41</v>
      </c>
      <c r="G234" s="37">
        <f>SUMPRODUCT((表1[物品]=库存总表!B234)*(表1[规格型号]=库存总表!C234)*(表1[单位]=库存总表!D234)*(表1[数量]))</f>
        <v>0</v>
      </c>
      <c r="H234" s="37">
        <f>SUMPRODUCT((表1_3[物品]=库存总表!B234)*(表1_3[规格型号]=库存总表!C234)*(表1_3[单位]=库存总表!D234)*(表1_3[数量]))</f>
        <v>0</v>
      </c>
      <c r="I234" s="37">
        <f>库存总表!$F234+库存总表!$G234-库存总表!$H234</f>
        <v>41</v>
      </c>
    </row>
    <row r="235" spans="1:9">
      <c r="A235" s="36">
        <f>COUNTIF(B$2:B235,"&lt;&gt;")</f>
        <v>234</v>
      </c>
      <c r="B235" s="37" t="s">
        <v>224</v>
      </c>
      <c r="C235" s="37" t="s">
        <v>443</v>
      </c>
      <c r="D235" s="37" t="s">
        <v>14</v>
      </c>
      <c r="E235" s="37" t="s">
        <v>247</v>
      </c>
      <c r="F235" s="37">
        <f>表5[[#This Row],[4月盘点数量]]</f>
        <v>7</v>
      </c>
      <c r="G235" s="37">
        <f>SUMPRODUCT((表1[物品]=库存总表!B235)*(表1[规格型号]=库存总表!C235)*(表1[单位]=库存总表!D235)*(表1[数量]))</f>
        <v>0</v>
      </c>
      <c r="H235" s="37">
        <f>SUMPRODUCT((表1_3[物品]=库存总表!B235)*(表1_3[规格型号]=库存总表!C235)*(表1_3[单位]=库存总表!D235)*(表1_3[数量]))</f>
        <v>0</v>
      </c>
      <c r="I235" s="37">
        <f>库存总表!$F235+库存总表!$G235-库存总表!$H235</f>
        <v>7</v>
      </c>
    </row>
    <row r="236" spans="1:9">
      <c r="A236" s="36">
        <f>COUNTIF(B$2:B236,"&lt;&gt;")</f>
        <v>235</v>
      </c>
      <c r="B236" s="37" t="s">
        <v>225</v>
      </c>
      <c r="C236" s="37" t="s">
        <v>443</v>
      </c>
      <c r="D236" s="37" t="s">
        <v>14</v>
      </c>
      <c r="E236" s="37" t="s">
        <v>247</v>
      </c>
      <c r="F236" s="37">
        <f>表5[[#This Row],[4月盘点数量]]</f>
        <v>16</v>
      </c>
      <c r="G236" s="37">
        <f>SUMPRODUCT((表1[物品]=库存总表!B236)*(表1[规格型号]=库存总表!C236)*(表1[单位]=库存总表!D236)*(表1[数量]))</f>
        <v>0</v>
      </c>
      <c r="H236" s="37">
        <f>SUMPRODUCT((表1_3[物品]=库存总表!B236)*(表1_3[规格型号]=库存总表!C236)*(表1_3[单位]=库存总表!D236)*(表1_3[数量]))</f>
        <v>0</v>
      </c>
      <c r="I236" s="37">
        <f>库存总表!$F236+库存总表!$G236-库存总表!$H236</f>
        <v>16</v>
      </c>
    </row>
    <row r="237" spans="1:9">
      <c r="A237" s="36">
        <f>COUNTIF(B$2:B237,"&lt;&gt;")</f>
        <v>236</v>
      </c>
      <c r="B237" s="37" t="s">
        <v>226</v>
      </c>
      <c r="C237" s="37" t="s">
        <v>443</v>
      </c>
      <c r="D237" s="37" t="s">
        <v>110</v>
      </c>
      <c r="E237" s="37" t="s">
        <v>247</v>
      </c>
      <c r="F237" s="37">
        <f>表5[[#This Row],[4月盘点数量]]</f>
        <v>0</v>
      </c>
      <c r="G237" s="37">
        <f>SUMPRODUCT((表1[物品]=库存总表!B237)*(表1[规格型号]=库存总表!C237)*(表1[单位]=库存总表!D237)*(表1[数量]))</f>
        <v>0</v>
      </c>
      <c r="H237" s="37">
        <f>SUMPRODUCT((表1_3[物品]=库存总表!B237)*(表1_3[规格型号]=库存总表!C237)*(表1_3[单位]=库存总表!D237)*(表1_3[数量]))</f>
        <v>0</v>
      </c>
      <c r="I237" s="37">
        <f>库存总表!$F237+库存总表!$G237-库存总表!$H237</f>
        <v>0</v>
      </c>
    </row>
    <row r="238" spans="1:9">
      <c r="A238" s="36">
        <f>COUNTIF(B$2:B238,"&lt;&gt;")</f>
        <v>237</v>
      </c>
      <c r="B238" s="37" t="s">
        <v>227</v>
      </c>
      <c r="C238" s="37" t="s">
        <v>443</v>
      </c>
      <c r="D238" s="37" t="s">
        <v>115</v>
      </c>
      <c r="E238" s="37" t="s">
        <v>247</v>
      </c>
      <c r="F238" s="37">
        <f>表5[[#This Row],[4月盘点数量]]</f>
        <v>1</v>
      </c>
      <c r="G238" s="37">
        <f>SUMPRODUCT((表1[物品]=库存总表!B238)*(表1[规格型号]=库存总表!C238)*(表1[单位]=库存总表!D238)*(表1[数量]))</f>
        <v>0</v>
      </c>
      <c r="H238" s="37">
        <f>SUMPRODUCT((表1_3[物品]=库存总表!B238)*(表1_3[规格型号]=库存总表!C238)*(表1_3[单位]=库存总表!D238)*(表1_3[数量]))</f>
        <v>0</v>
      </c>
      <c r="I238" s="37">
        <f>库存总表!$F238+库存总表!$G238-库存总表!$H238</f>
        <v>1</v>
      </c>
    </row>
    <row r="239" spans="1:9">
      <c r="A239" s="36">
        <f>COUNTIF(B$2:B239,"&lt;&gt;")</f>
        <v>238</v>
      </c>
      <c r="B239" s="37" t="s">
        <v>228</v>
      </c>
      <c r="C239" s="37" t="s">
        <v>443</v>
      </c>
      <c r="D239" s="37" t="s">
        <v>89</v>
      </c>
      <c r="E239" s="37" t="s">
        <v>247</v>
      </c>
      <c r="F239" s="37">
        <f>表5[[#This Row],[4月盘点数量]]</f>
        <v>9</v>
      </c>
      <c r="G239" s="37">
        <f>SUMPRODUCT((表1[物品]=库存总表!B239)*(表1[规格型号]=库存总表!C239)*(表1[单位]=库存总表!D239)*(表1[数量]))</f>
        <v>0</v>
      </c>
      <c r="H239" s="37">
        <f>SUMPRODUCT((表1_3[物品]=库存总表!B239)*(表1_3[规格型号]=库存总表!C239)*(表1_3[单位]=库存总表!D239)*(表1_3[数量]))</f>
        <v>0</v>
      </c>
      <c r="I239" s="37">
        <f>库存总表!$F239+库存总表!$G239-库存总表!$H239</f>
        <v>9</v>
      </c>
    </row>
    <row r="240" spans="1:9">
      <c r="A240" s="36">
        <f>COUNTIF(B$2:B240,"&lt;&gt;")</f>
        <v>239</v>
      </c>
      <c r="B240" s="37" t="s">
        <v>229</v>
      </c>
      <c r="C240" s="37" t="s">
        <v>443</v>
      </c>
      <c r="D240" s="37" t="s">
        <v>9</v>
      </c>
      <c r="E240" s="37" t="s">
        <v>247</v>
      </c>
      <c r="F240" s="37">
        <f>表5[[#This Row],[4月盘点数量]]</f>
        <v>1</v>
      </c>
      <c r="G240" s="37">
        <f>SUMPRODUCT((表1[物品]=库存总表!B240)*(表1[规格型号]=库存总表!C240)*(表1[单位]=库存总表!D240)*(表1[数量]))</f>
        <v>0</v>
      </c>
      <c r="H240" s="37">
        <f>SUMPRODUCT((表1_3[物品]=库存总表!B240)*(表1_3[规格型号]=库存总表!C240)*(表1_3[单位]=库存总表!D240)*(表1_3[数量]))</f>
        <v>0</v>
      </c>
      <c r="I240" s="37">
        <f>库存总表!$F240+库存总表!$G240-库存总表!$H240</f>
        <v>1</v>
      </c>
    </row>
    <row r="241" spans="1:9">
      <c r="A241" s="36">
        <f>COUNTIF(B$2:B241,"&lt;&gt;")</f>
        <v>240</v>
      </c>
      <c r="B241" s="37" t="s">
        <v>230</v>
      </c>
      <c r="C241" s="37" t="s">
        <v>443</v>
      </c>
      <c r="D241" s="37" t="s">
        <v>89</v>
      </c>
      <c r="E241" s="37" t="s">
        <v>247</v>
      </c>
      <c r="F241" s="37">
        <f>表5[[#This Row],[4月盘点数量]]</f>
        <v>0</v>
      </c>
      <c r="G241" s="37">
        <f>SUMPRODUCT((表1[物品]=库存总表!B241)*(表1[规格型号]=库存总表!C241)*(表1[单位]=库存总表!D241)*(表1[数量]))</f>
        <v>0</v>
      </c>
      <c r="H241" s="37">
        <f>SUMPRODUCT((表1_3[物品]=库存总表!B241)*(表1_3[规格型号]=库存总表!C241)*(表1_3[单位]=库存总表!D241)*(表1_3[数量]))</f>
        <v>0</v>
      </c>
      <c r="I241" s="37">
        <f>库存总表!$F241+库存总表!$G241-库存总表!$H241</f>
        <v>0</v>
      </c>
    </row>
    <row r="242" spans="1:9">
      <c r="A242" s="36">
        <f>COUNTIF(B$2:B242,"&lt;&gt;")</f>
        <v>241</v>
      </c>
      <c r="B242" s="37" t="s">
        <v>231</v>
      </c>
      <c r="C242" s="37" t="s">
        <v>443</v>
      </c>
      <c r="D242" s="37" t="s">
        <v>89</v>
      </c>
      <c r="E242" s="37" t="s">
        <v>247</v>
      </c>
      <c r="F242" s="37">
        <f>表5[[#This Row],[4月盘点数量]]</f>
        <v>0</v>
      </c>
      <c r="G242" s="37">
        <f>SUMPRODUCT((表1[物品]=库存总表!B242)*(表1[规格型号]=库存总表!C242)*(表1[单位]=库存总表!D242)*(表1[数量]))</f>
        <v>0</v>
      </c>
      <c r="H242" s="37">
        <f>SUMPRODUCT((表1_3[物品]=库存总表!B242)*(表1_3[规格型号]=库存总表!C242)*(表1_3[单位]=库存总表!D242)*(表1_3[数量]))</f>
        <v>0</v>
      </c>
      <c r="I242" s="37">
        <f>库存总表!$F242+库存总表!$G242-库存总表!$H242</f>
        <v>0</v>
      </c>
    </row>
    <row r="243" spans="1:9">
      <c r="A243" s="36">
        <f>COUNTIF(B$2:B243,"&lt;&gt;")</f>
        <v>242</v>
      </c>
      <c r="B243" s="37" t="s">
        <v>232</v>
      </c>
      <c r="C243" s="37" t="s">
        <v>443</v>
      </c>
      <c r="D243" s="37" t="s">
        <v>27</v>
      </c>
      <c r="E243" s="37" t="s">
        <v>248</v>
      </c>
      <c r="F243" s="37">
        <f>表5[[#This Row],[4月盘点数量]]</f>
        <v>1</v>
      </c>
      <c r="G243" s="37">
        <f>SUMPRODUCT((表1[物品]=库存总表!B243)*(表1[规格型号]=库存总表!C243)*(表1[单位]=库存总表!D243)*(表1[数量]))</f>
        <v>0</v>
      </c>
      <c r="H243" s="37">
        <f>SUMPRODUCT((表1_3[物品]=库存总表!B243)*(表1_3[规格型号]=库存总表!C243)*(表1_3[单位]=库存总表!D243)*(表1_3[数量]))</f>
        <v>0</v>
      </c>
      <c r="I243" s="37">
        <f>库存总表!$F243+库存总表!$G243-库存总表!$H243</f>
        <v>1</v>
      </c>
    </row>
    <row r="244" spans="1:9">
      <c r="A244" s="36">
        <f>COUNTIF(B$2:B244,"&lt;&gt;")</f>
        <v>243</v>
      </c>
      <c r="B244" s="37" t="s">
        <v>233</v>
      </c>
      <c r="C244" s="37" t="s">
        <v>443</v>
      </c>
      <c r="D244" s="37" t="s">
        <v>15</v>
      </c>
      <c r="E244" s="37" t="s">
        <v>248</v>
      </c>
      <c r="F244" s="37">
        <f>表5[[#This Row],[4月盘点数量]]</f>
        <v>1</v>
      </c>
      <c r="G244" s="37">
        <f>SUMPRODUCT((表1[物品]=库存总表!B244)*(表1[规格型号]=库存总表!C244)*(表1[单位]=库存总表!D244)*(表1[数量]))</f>
        <v>0</v>
      </c>
      <c r="H244" s="37">
        <f>SUMPRODUCT((表1_3[物品]=库存总表!B244)*(表1_3[规格型号]=库存总表!C244)*(表1_3[单位]=库存总表!D244)*(表1_3[数量]))</f>
        <v>0</v>
      </c>
      <c r="I244" s="37">
        <f>库存总表!$F244+库存总表!$G244-库存总表!$H244</f>
        <v>1</v>
      </c>
    </row>
    <row r="245" spans="1:9">
      <c r="A245" s="36">
        <f>COUNTIF(B$2:B245,"&lt;&gt;")</f>
        <v>244</v>
      </c>
      <c r="B245" s="37" t="s">
        <v>234</v>
      </c>
      <c r="C245" s="37" t="s">
        <v>443</v>
      </c>
      <c r="D245" s="37" t="s">
        <v>15</v>
      </c>
      <c r="E245" s="37" t="s">
        <v>248</v>
      </c>
      <c r="F245" s="37">
        <f>表5[[#This Row],[4月盘点数量]]</f>
        <v>1</v>
      </c>
      <c r="G245" s="37">
        <f>SUMPRODUCT((表1[物品]=库存总表!B245)*(表1[规格型号]=库存总表!C245)*(表1[单位]=库存总表!D245)*(表1[数量]))</f>
        <v>0</v>
      </c>
      <c r="H245" s="37">
        <f>SUMPRODUCT((表1_3[物品]=库存总表!B245)*(表1_3[规格型号]=库存总表!C245)*(表1_3[单位]=库存总表!D245)*(表1_3[数量]))</f>
        <v>0</v>
      </c>
      <c r="I245" s="37">
        <f>库存总表!$F245+库存总表!$G245-库存总表!$H245</f>
        <v>1</v>
      </c>
    </row>
    <row r="246" spans="1:9">
      <c r="A246" s="36">
        <f>COUNTIF(B$2:B246,"&lt;&gt;")</f>
        <v>245</v>
      </c>
      <c r="B246" s="37" t="s">
        <v>235</v>
      </c>
      <c r="C246" s="37" t="s">
        <v>443</v>
      </c>
      <c r="D246" s="37" t="s">
        <v>110</v>
      </c>
      <c r="E246" s="37" t="s">
        <v>248</v>
      </c>
      <c r="F246" s="37">
        <f>表5[[#This Row],[4月盘点数量]]</f>
        <v>1</v>
      </c>
      <c r="G246" s="37">
        <f>SUMPRODUCT((表1[物品]=库存总表!B246)*(表1[规格型号]=库存总表!C246)*(表1[单位]=库存总表!D246)*(表1[数量]))</f>
        <v>0</v>
      </c>
      <c r="H246" s="37">
        <f>SUMPRODUCT((表1_3[物品]=库存总表!B246)*(表1_3[规格型号]=库存总表!C246)*(表1_3[单位]=库存总表!D246)*(表1_3[数量]))</f>
        <v>0</v>
      </c>
      <c r="I246" s="37">
        <f>库存总表!$F246+库存总表!$G246-库存总表!$H246</f>
        <v>1</v>
      </c>
    </row>
    <row r="247" spans="1:9">
      <c r="A247" s="36">
        <f>COUNTIF(B$2:B247,"&lt;&gt;")</f>
        <v>246</v>
      </c>
      <c r="B247" s="37" t="s">
        <v>236</v>
      </c>
      <c r="C247" s="37" t="s">
        <v>443</v>
      </c>
      <c r="D247" s="37" t="s">
        <v>13</v>
      </c>
      <c r="E247" s="37" t="s">
        <v>248</v>
      </c>
      <c r="F247" s="37">
        <f>表5[[#This Row],[4月盘点数量]]</f>
        <v>2</v>
      </c>
      <c r="G247" s="37">
        <f>SUMPRODUCT((表1[物品]=库存总表!B247)*(表1[规格型号]=库存总表!C247)*(表1[单位]=库存总表!D247)*(表1[数量]))</f>
        <v>0</v>
      </c>
      <c r="H247" s="37">
        <f>SUMPRODUCT((表1_3[物品]=库存总表!B247)*(表1_3[规格型号]=库存总表!C247)*(表1_3[单位]=库存总表!D247)*(表1_3[数量]))</f>
        <v>0</v>
      </c>
      <c r="I247" s="37">
        <f>库存总表!$F247+库存总表!$G247-库存总表!$H247</f>
        <v>2</v>
      </c>
    </row>
    <row r="248" spans="1:9">
      <c r="A248" s="36">
        <f>COUNTIF(B$2:B248,"&lt;&gt;")</f>
        <v>247</v>
      </c>
      <c r="B248" s="37" t="s">
        <v>237</v>
      </c>
      <c r="C248" s="37" t="s">
        <v>443</v>
      </c>
      <c r="D248" s="37" t="s">
        <v>27</v>
      </c>
      <c r="E248" s="37" t="s">
        <v>248</v>
      </c>
      <c r="F248" s="37">
        <f>表5[[#This Row],[4月盘点数量]]</f>
        <v>1</v>
      </c>
      <c r="G248" s="37">
        <f>SUMPRODUCT((表1[物品]=库存总表!B248)*(表1[规格型号]=库存总表!C248)*(表1[单位]=库存总表!D248)*(表1[数量]))</f>
        <v>0</v>
      </c>
      <c r="H248" s="37">
        <f>SUMPRODUCT((表1_3[物品]=库存总表!B248)*(表1_3[规格型号]=库存总表!C248)*(表1_3[单位]=库存总表!D248)*(表1_3[数量]))</f>
        <v>0</v>
      </c>
      <c r="I248" s="37">
        <f>库存总表!$F248+库存总表!$G248-库存总表!$H248</f>
        <v>1</v>
      </c>
    </row>
    <row r="249" spans="1:9">
      <c r="A249" s="36">
        <f>COUNTIF(B$2:B249,"&lt;&gt;")</f>
        <v>248</v>
      </c>
      <c r="B249" s="37" t="s">
        <v>238</v>
      </c>
      <c r="C249" s="37" t="s">
        <v>443</v>
      </c>
      <c r="D249" s="37" t="s">
        <v>110</v>
      </c>
      <c r="E249" s="37" t="s">
        <v>248</v>
      </c>
      <c r="F249" s="37">
        <f>表5[[#This Row],[4月盘点数量]]</f>
        <v>1</v>
      </c>
      <c r="G249" s="37">
        <f>SUMPRODUCT((表1[物品]=库存总表!B249)*(表1[规格型号]=库存总表!C249)*(表1[单位]=库存总表!D249)*(表1[数量]))</f>
        <v>0</v>
      </c>
      <c r="H249" s="37">
        <f>SUMPRODUCT((表1_3[物品]=库存总表!B249)*(表1_3[规格型号]=库存总表!C249)*(表1_3[单位]=库存总表!D249)*(表1_3[数量]))</f>
        <v>0</v>
      </c>
      <c r="I249" s="37">
        <f>库存总表!$F249+库存总表!$G249-库存总表!$H249</f>
        <v>1</v>
      </c>
    </row>
    <row r="250" spans="1:9">
      <c r="A250" s="36">
        <f>COUNTIF(B$2:B250,"&lt;&gt;")</f>
        <v>249</v>
      </c>
      <c r="B250" s="37" t="s">
        <v>320</v>
      </c>
      <c r="C250" s="37" t="s">
        <v>239</v>
      </c>
      <c r="D250" s="37" t="s">
        <v>9</v>
      </c>
      <c r="E250" s="37" t="s">
        <v>249</v>
      </c>
      <c r="F250" s="37">
        <f>表5[[#This Row],[4月盘点数量]]</f>
        <v>1</v>
      </c>
      <c r="G250" s="37">
        <f>SUMPRODUCT((表1[物品]=库存总表!B250)*(表1[规格型号]=库存总表!C250)*(表1[单位]=库存总表!D250)*(表1[数量]))</f>
        <v>0</v>
      </c>
      <c r="H250" s="37">
        <f>SUMPRODUCT((表1_3[物品]=库存总表!B250)*(表1_3[规格型号]=库存总表!C250)*(表1_3[单位]=库存总表!D250)*(表1_3[数量]))</f>
        <v>0</v>
      </c>
      <c r="I250" s="37">
        <f>库存总表!$F250+库存总表!$G250-库存总表!$H250</f>
        <v>1</v>
      </c>
    </row>
    <row r="251" spans="1:9">
      <c r="A251" s="36">
        <f>COUNTIF(B$2:B251,"&lt;&gt;")</f>
        <v>250</v>
      </c>
      <c r="B251" s="37" t="s">
        <v>320</v>
      </c>
      <c r="C251" s="37" t="s">
        <v>240</v>
      </c>
      <c r="D251" s="37" t="s">
        <v>9</v>
      </c>
      <c r="E251" s="37" t="s">
        <v>249</v>
      </c>
      <c r="F251" s="37">
        <f>表5[[#This Row],[4月盘点数量]]</f>
        <v>1</v>
      </c>
      <c r="G251" s="37">
        <f>SUMPRODUCT((表1[物品]=库存总表!B251)*(表1[规格型号]=库存总表!C251)*(表1[单位]=库存总表!D251)*(表1[数量]))</f>
        <v>2</v>
      </c>
      <c r="H251" s="37">
        <f>SUMPRODUCT((表1_3[物品]=库存总表!B251)*(表1_3[规格型号]=库存总表!C251)*(表1_3[单位]=库存总表!D251)*(表1_3[数量]))</f>
        <v>2</v>
      </c>
      <c r="I251" s="37">
        <f>库存总表!$F251+库存总表!$G251-库存总表!$H251</f>
        <v>1</v>
      </c>
    </row>
    <row r="252" spans="1:9">
      <c r="A252" s="36">
        <f>COUNTIF(B$2:B252,"&lt;&gt;")</f>
        <v>251</v>
      </c>
      <c r="B252" s="37" t="s">
        <v>320</v>
      </c>
      <c r="C252" s="37" t="s">
        <v>241</v>
      </c>
      <c r="D252" s="37" t="s">
        <v>9</v>
      </c>
      <c r="E252" s="37" t="s">
        <v>249</v>
      </c>
      <c r="F252" s="37">
        <f>表5[[#This Row],[4月盘点数量]]</f>
        <v>13</v>
      </c>
      <c r="G252" s="37">
        <f>SUMPRODUCT((表1[物品]=库存总表!B252)*(表1[规格型号]=库存总表!C252)*(表1[单位]=库存总表!D252)*(表1[数量]))</f>
        <v>60</v>
      </c>
      <c r="H252" s="37">
        <f>SUMPRODUCT((表1_3[物品]=库存总表!B252)*(表1_3[规格型号]=库存总表!C252)*(表1_3[单位]=库存总表!D252)*(表1_3[数量]))</f>
        <v>57</v>
      </c>
      <c r="I252" s="37">
        <f>库存总表!$F252+库存总表!$G252-库存总表!$H252</f>
        <v>16</v>
      </c>
    </row>
    <row r="253" spans="1:9">
      <c r="A253" s="36">
        <f>COUNTIF(B$2:B253,"&lt;&gt;")</f>
        <v>252</v>
      </c>
      <c r="B253" s="37" t="s">
        <v>320</v>
      </c>
      <c r="C253" s="37" t="s">
        <v>592</v>
      </c>
      <c r="D253" s="37" t="s">
        <v>9</v>
      </c>
      <c r="E253" s="37" t="s">
        <v>249</v>
      </c>
      <c r="F253" s="37">
        <f>表5[[#This Row],[4月盘点数量]]</f>
        <v>0</v>
      </c>
      <c r="G253" s="37">
        <f>SUMPRODUCT((表1[物品]=库存总表!B253)*(表1[规格型号]=库存总表!C253)*(表1[单位]=库存总表!D253)*(表1[数量]))</f>
        <v>14</v>
      </c>
      <c r="H253" s="37">
        <f>SUMPRODUCT((表1_3[物品]=库存总表!B253)*(表1_3[规格型号]=库存总表!C253)*(表1_3[单位]=库存总表!D253)*(表1_3[数量]))</f>
        <v>13</v>
      </c>
      <c r="I253" s="37">
        <f>库存总表!$F253+库存总表!$G253-库存总表!$H253</f>
        <v>1</v>
      </c>
    </row>
    <row r="254" spans="1:9">
      <c r="A254" s="36">
        <f>COUNTIF(B$2:B254,"&lt;&gt;")</f>
        <v>253</v>
      </c>
      <c r="B254" s="37" t="s">
        <v>321</v>
      </c>
      <c r="C254" s="37" t="s">
        <v>242</v>
      </c>
      <c r="D254" s="37" t="s">
        <v>9</v>
      </c>
      <c r="E254" s="37" t="s">
        <v>249</v>
      </c>
      <c r="F254" s="37">
        <f>表5[[#This Row],[4月盘点数量]]</f>
        <v>1</v>
      </c>
      <c r="G254" s="37">
        <f>SUMPRODUCT((表1[物品]=库存总表!B254)*(表1[规格型号]=库存总表!C254)*(表1[单位]=库存总表!D254)*(表1[数量]))</f>
        <v>0</v>
      </c>
      <c r="H254" s="37">
        <f>SUMPRODUCT((表1_3[物品]=库存总表!B254)*(表1_3[规格型号]=库存总表!C254)*(表1_3[单位]=库存总表!D254)*(表1_3[数量]))</f>
        <v>1</v>
      </c>
      <c r="I254" s="37">
        <f>库存总表!$F254+库存总表!$G254-库存总表!$H254</f>
        <v>0</v>
      </c>
    </row>
    <row r="255" spans="1:9">
      <c r="A255" s="36">
        <f>COUNTIF(B$2:B255,"&lt;&gt;")</f>
        <v>254</v>
      </c>
      <c r="B255" s="37" t="s">
        <v>321</v>
      </c>
      <c r="C255" s="37" t="s">
        <v>322</v>
      </c>
      <c r="D255" s="37" t="s">
        <v>9</v>
      </c>
      <c r="E255" s="37" t="s">
        <v>249</v>
      </c>
      <c r="F255" s="37">
        <f>表5[[#This Row],[4月盘点数量]]</f>
        <v>1</v>
      </c>
      <c r="G255" s="37">
        <f>SUMPRODUCT((表1[物品]=库存总表!B255)*(表1[规格型号]=库存总表!C255)*(表1[单位]=库存总表!D255)*(表1[数量]))</f>
        <v>0</v>
      </c>
      <c r="H255" s="37">
        <f>SUMPRODUCT((表1_3[物品]=库存总表!B255)*(表1_3[规格型号]=库存总表!C255)*(表1_3[单位]=库存总表!D255)*(表1_3[数量]))</f>
        <v>0</v>
      </c>
      <c r="I255" s="37">
        <f>库存总表!$F255+库存总表!$G255-库存总表!$H255</f>
        <v>1</v>
      </c>
    </row>
    <row r="256" spans="1:9">
      <c r="A256" s="36">
        <f>COUNTIF(B$2:B256,"&lt;&gt;")</f>
        <v>255</v>
      </c>
      <c r="B256" s="37" t="s">
        <v>321</v>
      </c>
      <c r="C256" s="37" t="s">
        <v>243</v>
      </c>
      <c r="D256" s="37" t="s">
        <v>9</v>
      </c>
      <c r="E256" s="37" t="s">
        <v>249</v>
      </c>
      <c r="F256" s="37">
        <f>表5[[#This Row],[4月盘点数量]]</f>
        <v>1</v>
      </c>
      <c r="G256" s="37">
        <f>SUMPRODUCT((表1[物品]=库存总表!B256)*(表1[规格型号]=库存总表!C256)*(表1[单位]=库存总表!D256)*(表1[数量]))</f>
        <v>0</v>
      </c>
      <c r="H256" s="37">
        <f>SUMPRODUCT((表1_3[物品]=库存总表!B256)*(表1_3[规格型号]=库存总表!C256)*(表1_3[单位]=库存总表!D256)*(表1_3[数量]))</f>
        <v>0</v>
      </c>
      <c r="I256" s="37">
        <f>库存总表!$F256+库存总表!$G256-库存总表!$H256</f>
        <v>1</v>
      </c>
    </row>
    <row r="257" spans="1:9">
      <c r="A257" s="36">
        <f>COUNTIF(B$2:B257,"&lt;&gt;")</f>
        <v>256</v>
      </c>
      <c r="B257" s="37" t="s">
        <v>376</v>
      </c>
      <c r="C257" s="37" t="s">
        <v>377</v>
      </c>
      <c r="D257" s="37" t="s">
        <v>656</v>
      </c>
      <c r="E257" s="4" t="s">
        <v>370</v>
      </c>
      <c r="F257" s="37">
        <f>表5[[#This Row],[4月盘点数量]]</f>
        <v>0</v>
      </c>
      <c r="G257" s="37">
        <f>SUMPRODUCT((表1[物品]=库存总表!B257)*(表1[规格型号]=库存总表!C257)*(表1[单位]=库存总表!D257)*(表1[数量]))</f>
        <v>0</v>
      </c>
      <c r="H257" s="37">
        <f>SUMPRODUCT((表1_3[物品]=库存总表!B257)*(表1_3[规格型号]=库存总表!C257)*(表1_3[单位]=库存总表!D257)*(表1_3[数量]))</f>
        <v>0</v>
      </c>
      <c r="I257" s="37">
        <f>库存总表!$F257+库存总表!$G257-库存总表!$H257</f>
        <v>0</v>
      </c>
    </row>
    <row r="258" spans="1:9">
      <c r="A258" s="36">
        <f>COUNTIF(B$2:B258,"&lt;&gt;")</f>
        <v>257</v>
      </c>
      <c r="B258" s="1" t="s">
        <v>617</v>
      </c>
      <c r="C258" s="37" t="s">
        <v>325</v>
      </c>
      <c r="D258" s="1" t="s">
        <v>375</v>
      </c>
      <c r="E258" s="4" t="s">
        <v>618</v>
      </c>
      <c r="F258" s="37">
        <f>表5[[#This Row],[4月盘点数量]]</f>
        <v>0</v>
      </c>
      <c r="G258" s="37">
        <f>SUMPRODUCT((表1[物品]=库存总表!B258)*(表1[规格型号]=库存总表!C258)*(表1[单位]=库存总表!D258)*(表1[数量]))</f>
        <v>52</v>
      </c>
      <c r="H258" s="37">
        <f>SUMPRODUCT((表1_3[物品]=库存总表!B258)*(表1_3[规格型号]=库存总表!C258)*(表1_3[单位]=库存总表!D258)*(表1_3[数量]))</f>
        <v>0</v>
      </c>
      <c r="I258" s="37">
        <f>库存总表!$F258+库存总表!$G258-库存总表!$H258</f>
        <v>52</v>
      </c>
    </row>
    <row r="259" spans="1:9">
      <c r="A259" s="36">
        <f>COUNTIF(B$2:B259,"&lt;&gt;")</f>
        <v>258</v>
      </c>
      <c r="B259" s="1" t="s">
        <v>619</v>
      </c>
      <c r="C259" s="37" t="s">
        <v>325</v>
      </c>
      <c r="D259" s="1" t="s">
        <v>415</v>
      </c>
      <c r="E259" s="4" t="s">
        <v>618</v>
      </c>
      <c r="F259" s="37">
        <f>表5[[#This Row],[4月盘点数量]]</f>
        <v>0</v>
      </c>
      <c r="G259" s="37">
        <f>SUMPRODUCT((表1[物品]=库存总表!B259)*(表1[规格型号]=库存总表!C259)*(表1[单位]=库存总表!D259)*(表1[数量]))</f>
        <v>52</v>
      </c>
      <c r="H259" s="37">
        <f>SUMPRODUCT((表1_3[物品]=库存总表!B259)*(表1_3[规格型号]=库存总表!C259)*(表1_3[单位]=库存总表!D259)*(表1_3[数量]))</f>
        <v>0</v>
      </c>
      <c r="I259" s="37">
        <f>库存总表!$F259+库存总表!$G259-库存总表!$H259</f>
        <v>52</v>
      </c>
    </row>
  </sheetData>
  <sheetProtection algorithmName="SHA-512" hashValue="fL35UiJ2RWuH9pEANO9zj5JjJ2o3tC/9cG1sJhFdH58NXGU+VySYwLpVWjC7VcQcAZfGOJ9++mIl9UwpIAQ//w==" saltValue="Ed0D1usnfZuZqnOSiXfeMQ==" spinCount="100000" sheet="1" autoFilter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zoomScaleNormal="100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T5" sqref="T5"/>
    </sheetView>
  </sheetViews>
  <sheetFormatPr defaultColWidth="9.125" defaultRowHeight="13.5"/>
  <cols>
    <col min="1" max="1" width="9.5" style="23" bestFit="1" customWidth="1"/>
    <col min="2" max="2" width="11.125" style="24" customWidth="1"/>
    <col min="3" max="3" width="15" style="24" customWidth="1"/>
    <col min="4" max="4" width="6.625" style="23" customWidth="1"/>
    <col min="5" max="5" width="8.375" style="23" customWidth="1"/>
    <col min="6" max="26" width="9.625" style="23" customWidth="1"/>
    <col min="27" max="16384" width="9.125" style="23"/>
  </cols>
  <sheetData>
    <row r="1" spans="1:26" ht="31.5" customHeight="1">
      <c r="A1" s="28" t="s">
        <v>0</v>
      </c>
      <c r="B1" s="29" t="s">
        <v>1</v>
      </c>
      <c r="C1" s="29" t="s">
        <v>2</v>
      </c>
      <c r="D1" s="30" t="s">
        <v>3</v>
      </c>
      <c r="E1" s="30" t="s">
        <v>10</v>
      </c>
      <c r="F1" s="29" t="s">
        <v>8</v>
      </c>
      <c r="G1" s="29" t="s">
        <v>251</v>
      </c>
      <c r="H1" s="29" t="s">
        <v>252</v>
      </c>
      <c r="I1" s="29" t="s">
        <v>253</v>
      </c>
      <c r="J1" s="29" t="s">
        <v>349</v>
      </c>
      <c r="K1" s="29" t="s">
        <v>254</v>
      </c>
      <c r="L1" s="29" t="s">
        <v>350</v>
      </c>
      <c r="M1" s="29" t="s">
        <v>255</v>
      </c>
      <c r="N1" s="29" t="s">
        <v>351</v>
      </c>
      <c r="O1" s="29" t="s">
        <v>256</v>
      </c>
      <c r="P1" s="29" t="s">
        <v>352</v>
      </c>
      <c r="Q1" s="29" t="s">
        <v>257</v>
      </c>
      <c r="R1" s="29" t="s">
        <v>353</v>
      </c>
      <c r="S1" s="29" t="s">
        <v>258</v>
      </c>
      <c r="T1" s="29" t="s">
        <v>354</v>
      </c>
      <c r="U1" s="29" t="s">
        <v>259</v>
      </c>
      <c r="V1" s="29" t="s">
        <v>355</v>
      </c>
      <c r="W1" s="29" t="s">
        <v>260</v>
      </c>
      <c r="X1" s="29" t="s">
        <v>356</v>
      </c>
      <c r="Y1" s="29" t="s">
        <v>357</v>
      </c>
      <c r="Z1" s="29" t="s">
        <v>358</v>
      </c>
    </row>
    <row r="2" spans="1:26">
      <c r="A2" s="27">
        <f>COUNTIF(B$2:B2,"&lt;&gt;")</f>
        <v>1</v>
      </c>
      <c r="B2" s="26" t="str">
        <f>库存总表!$B2</f>
        <v>PP索引纸</v>
      </c>
      <c r="C2" s="25" t="str">
        <f>库存总表!$C2</f>
        <v>/</v>
      </c>
      <c r="D2" s="25" t="str">
        <f>库存总表!$D2</f>
        <v>本</v>
      </c>
      <c r="E2" s="25" t="str">
        <f>库存总表!$E2</f>
        <v>A</v>
      </c>
      <c r="F2" s="31" t="s">
        <v>325</v>
      </c>
      <c r="G2" s="31" t="s">
        <v>325</v>
      </c>
      <c r="H2" s="31" t="s">
        <v>325</v>
      </c>
      <c r="I2" s="31">
        <v>10</v>
      </c>
      <c r="J2" s="31" t="s">
        <v>325</v>
      </c>
      <c r="K2" s="31">
        <v>10</v>
      </c>
      <c r="L2" s="31">
        <v>0</v>
      </c>
      <c r="M2" s="31">
        <v>10</v>
      </c>
      <c r="N2" s="31">
        <v>0</v>
      </c>
      <c r="O2" s="31">
        <v>10</v>
      </c>
      <c r="P2" s="31">
        <v>0</v>
      </c>
      <c r="Q2" s="31">
        <v>10</v>
      </c>
      <c r="R2" s="31">
        <v>0</v>
      </c>
      <c r="S2" s="31">
        <v>10</v>
      </c>
      <c r="T2" s="31">
        <v>0</v>
      </c>
      <c r="U2" s="31"/>
      <c r="V2" s="31"/>
      <c r="W2" s="31"/>
      <c r="X2" s="31"/>
      <c r="Y2" s="31"/>
      <c r="Z2" s="31"/>
    </row>
    <row r="3" spans="1:26">
      <c r="A3" s="27">
        <f>COUNTIF(B$2:B3,"&lt;&gt;")</f>
        <v>2</v>
      </c>
      <c r="B3" s="26" t="str">
        <f>库存总表!$B3</f>
        <v>加硬A4纸</v>
      </c>
      <c r="C3" s="25" t="str">
        <f>库存总表!$C3</f>
        <v>玫红</v>
      </c>
      <c r="D3" s="25" t="str">
        <f>库存总表!$D3</f>
        <v>张</v>
      </c>
      <c r="E3" s="25" t="str">
        <f>库存总表!$E3</f>
        <v>A</v>
      </c>
      <c r="F3" s="31" t="s">
        <v>325</v>
      </c>
      <c r="G3" s="31" t="s">
        <v>325</v>
      </c>
      <c r="H3" s="31" t="s">
        <v>325</v>
      </c>
      <c r="I3" s="31">
        <v>50</v>
      </c>
      <c r="J3" s="31" t="s">
        <v>325</v>
      </c>
      <c r="K3" s="31">
        <v>50</v>
      </c>
      <c r="L3" s="31">
        <v>0</v>
      </c>
      <c r="M3" s="31">
        <v>50</v>
      </c>
      <c r="N3" s="31">
        <v>0</v>
      </c>
      <c r="O3" s="31">
        <v>50</v>
      </c>
      <c r="P3" s="31">
        <v>0</v>
      </c>
      <c r="Q3" s="31">
        <v>50</v>
      </c>
      <c r="R3" s="31">
        <v>0</v>
      </c>
      <c r="S3" s="31">
        <v>50</v>
      </c>
      <c r="T3" s="31">
        <v>0</v>
      </c>
      <c r="U3" s="31"/>
      <c r="V3" s="31"/>
      <c r="W3" s="31"/>
      <c r="X3" s="31"/>
      <c r="Y3" s="31"/>
      <c r="Z3" s="31"/>
    </row>
    <row r="4" spans="1:26">
      <c r="A4" s="27">
        <f>COUNTIF(B$2:B4,"&lt;&gt;")</f>
        <v>3</v>
      </c>
      <c r="B4" s="26" t="str">
        <f>库存总表!$B4</f>
        <v>加硬A4纸</v>
      </c>
      <c r="C4" s="25" t="str">
        <f>库存总表!$C4</f>
        <v>橙色</v>
      </c>
      <c r="D4" s="25" t="str">
        <f>库存总表!$D4</f>
        <v>张</v>
      </c>
      <c r="E4" s="25" t="str">
        <f>库存总表!$E4</f>
        <v>A</v>
      </c>
      <c r="F4" s="31" t="s">
        <v>325</v>
      </c>
      <c r="G4" s="31" t="s">
        <v>325</v>
      </c>
      <c r="H4" s="31" t="s">
        <v>325</v>
      </c>
      <c r="I4" s="31">
        <v>50</v>
      </c>
      <c r="J4" s="31" t="s">
        <v>325</v>
      </c>
      <c r="K4" s="31">
        <v>50</v>
      </c>
      <c r="L4" s="31">
        <v>0</v>
      </c>
      <c r="M4" s="31">
        <v>50</v>
      </c>
      <c r="N4" s="31">
        <v>0</v>
      </c>
      <c r="O4" s="31">
        <v>50</v>
      </c>
      <c r="P4" s="31">
        <v>0</v>
      </c>
      <c r="Q4" s="31">
        <v>50</v>
      </c>
      <c r="R4" s="31">
        <v>0</v>
      </c>
      <c r="S4" s="31">
        <v>50</v>
      </c>
      <c r="T4" s="31">
        <v>0</v>
      </c>
      <c r="U4" s="31"/>
      <c r="V4" s="31"/>
      <c r="W4" s="31"/>
      <c r="X4" s="31"/>
      <c r="Y4" s="31"/>
      <c r="Z4" s="31"/>
    </row>
    <row r="5" spans="1:26">
      <c r="A5" s="27">
        <f>COUNTIF(B$2:B5,"&lt;&gt;")</f>
        <v>4</v>
      </c>
      <c r="B5" s="26" t="str">
        <f>库存总表!$B5</f>
        <v>加硬A4纸</v>
      </c>
      <c r="C5" s="25" t="str">
        <f>库存总表!$C5</f>
        <v>西瓜红</v>
      </c>
      <c r="D5" s="25" t="str">
        <f>库存总表!$D5</f>
        <v>张</v>
      </c>
      <c r="E5" s="25" t="str">
        <f>库存总表!$E5</f>
        <v>A</v>
      </c>
      <c r="F5" s="31" t="s">
        <v>325</v>
      </c>
      <c r="G5" s="31" t="s">
        <v>325</v>
      </c>
      <c r="H5" s="31" t="s">
        <v>325</v>
      </c>
      <c r="I5" s="31">
        <v>49</v>
      </c>
      <c r="J5" s="31" t="s">
        <v>325</v>
      </c>
      <c r="K5" s="31">
        <v>49</v>
      </c>
      <c r="L5" s="31">
        <v>0</v>
      </c>
      <c r="M5" s="31">
        <v>49</v>
      </c>
      <c r="N5" s="31">
        <v>0</v>
      </c>
      <c r="O5" s="31">
        <v>49</v>
      </c>
      <c r="P5" s="31">
        <v>0</v>
      </c>
      <c r="Q5" s="31">
        <v>49</v>
      </c>
      <c r="R5" s="31">
        <v>0</v>
      </c>
      <c r="S5" s="31">
        <v>49</v>
      </c>
      <c r="T5" s="31">
        <v>0</v>
      </c>
      <c r="U5" s="31"/>
      <c r="V5" s="31"/>
      <c r="W5" s="31"/>
      <c r="X5" s="31"/>
      <c r="Y5" s="31"/>
      <c r="Z5" s="31"/>
    </row>
    <row r="6" spans="1:26">
      <c r="A6" s="27">
        <f>COUNTIF(B$2:B6,"&lt;&gt;")</f>
        <v>5</v>
      </c>
      <c r="B6" s="26" t="str">
        <f>库存总表!$B6</f>
        <v>加硬A4纸</v>
      </c>
      <c r="C6" s="25" t="str">
        <f>库存总表!$C6</f>
        <v>荧黄</v>
      </c>
      <c r="D6" s="25" t="str">
        <f>库存总表!$D6</f>
        <v>张</v>
      </c>
      <c r="E6" s="25" t="str">
        <f>库存总表!$E6</f>
        <v>A</v>
      </c>
      <c r="F6" s="31" t="s">
        <v>325</v>
      </c>
      <c r="G6" s="31" t="s">
        <v>325</v>
      </c>
      <c r="H6" s="31" t="s">
        <v>325</v>
      </c>
      <c r="I6" s="31">
        <v>49</v>
      </c>
      <c r="J6" s="31" t="s">
        <v>325</v>
      </c>
      <c r="K6" s="31">
        <v>49</v>
      </c>
      <c r="L6" s="31">
        <v>0</v>
      </c>
      <c r="M6" s="31">
        <v>49</v>
      </c>
      <c r="N6" s="31">
        <v>0</v>
      </c>
      <c r="O6" s="31">
        <v>49</v>
      </c>
      <c r="P6" s="31">
        <v>0</v>
      </c>
      <c r="Q6" s="31">
        <v>49</v>
      </c>
      <c r="R6" s="31">
        <v>0</v>
      </c>
      <c r="S6" s="31">
        <v>49</v>
      </c>
      <c r="T6" s="31">
        <v>0</v>
      </c>
      <c r="U6" s="31"/>
      <c r="V6" s="31"/>
      <c r="W6" s="31"/>
      <c r="X6" s="31"/>
      <c r="Y6" s="31"/>
      <c r="Z6" s="31"/>
    </row>
    <row r="7" spans="1:26">
      <c r="A7" s="27">
        <f>COUNTIF(B$2:B7,"&lt;&gt;")</f>
        <v>6</v>
      </c>
      <c r="B7" s="26" t="str">
        <f>库存总表!$B7</f>
        <v>报告夹</v>
      </c>
      <c r="C7" s="25" t="str">
        <f>库存总表!$C7</f>
        <v>开心-蓝色</v>
      </c>
      <c r="D7" s="25" t="str">
        <f>库存总表!$D7</f>
        <v>张</v>
      </c>
      <c r="E7" s="25" t="str">
        <f>库存总表!$E7</f>
        <v>A</v>
      </c>
      <c r="F7" s="31" t="s">
        <v>325</v>
      </c>
      <c r="G7" s="31" t="s">
        <v>325</v>
      </c>
      <c r="H7" s="31" t="s">
        <v>325</v>
      </c>
      <c r="I7" s="32">
        <v>9</v>
      </c>
      <c r="J7" s="31" t="s">
        <v>325</v>
      </c>
      <c r="K7" s="31">
        <v>8</v>
      </c>
      <c r="L7" s="31">
        <v>0</v>
      </c>
      <c r="M7" s="31">
        <v>8</v>
      </c>
      <c r="N7" s="31">
        <v>0</v>
      </c>
      <c r="O7" s="31">
        <v>8</v>
      </c>
      <c r="P7" s="31">
        <v>0</v>
      </c>
      <c r="Q7" s="31">
        <v>8</v>
      </c>
      <c r="R7" s="31">
        <v>0</v>
      </c>
      <c r="S7" s="31">
        <v>8</v>
      </c>
      <c r="T7" s="31">
        <v>0</v>
      </c>
      <c r="U7" s="31"/>
      <c r="V7" s="31"/>
      <c r="W7" s="31"/>
      <c r="X7" s="31"/>
      <c r="Y7" s="31"/>
      <c r="Z7" s="31"/>
    </row>
    <row r="8" spans="1:26">
      <c r="A8" s="27">
        <f>COUNTIF(B$2:B8,"&lt;&gt;")</f>
        <v>7</v>
      </c>
      <c r="B8" s="26" t="str">
        <f>库存总表!$B8</f>
        <v>报告夹</v>
      </c>
      <c r="C8" s="25" t="str">
        <f>库存总表!$C8</f>
        <v>开心-黄色</v>
      </c>
      <c r="D8" s="25" t="str">
        <f>库存总表!$D8</f>
        <v>张</v>
      </c>
      <c r="E8" s="25" t="str">
        <f>库存总表!$E8</f>
        <v>A</v>
      </c>
      <c r="F8" s="31" t="s">
        <v>325</v>
      </c>
      <c r="G8" s="31" t="s">
        <v>325</v>
      </c>
      <c r="H8" s="31" t="s">
        <v>325</v>
      </c>
      <c r="I8" s="14">
        <v>7</v>
      </c>
      <c r="J8" s="31" t="s">
        <v>325</v>
      </c>
      <c r="K8" s="31">
        <v>7</v>
      </c>
      <c r="L8" s="31">
        <v>0</v>
      </c>
      <c r="M8" s="31">
        <v>7</v>
      </c>
      <c r="N8" s="31">
        <v>0</v>
      </c>
      <c r="O8" s="31">
        <v>7</v>
      </c>
      <c r="P8" s="31">
        <v>0</v>
      </c>
      <c r="Q8" s="31">
        <v>7</v>
      </c>
      <c r="R8" s="31">
        <v>0</v>
      </c>
      <c r="S8" s="31">
        <v>7</v>
      </c>
      <c r="T8" s="31">
        <v>0</v>
      </c>
      <c r="U8" s="31"/>
      <c r="V8" s="31"/>
      <c r="W8" s="31"/>
      <c r="X8" s="31"/>
      <c r="Y8" s="31"/>
      <c r="Z8" s="31"/>
    </row>
    <row r="9" spans="1:26">
      <c r="A9" s="27">
        <f>COUNTIF(B$2:B9,"&lt;&gt;")</f>
        <v>8</v>
      </c>
      <c r="B9" s="26" t="str">
        <f>库存总表!$B9</f>
        <v>报告夹</v>
      </c>
      <c r="C9" s="25" t="str">
        <f>库存总表!$C9</f>
        <v>开心-绿色</v>
      </c>
      <c r="D9" s="25" t="str">
        <f>库存总表!$D9</f>
        <v>张</v>
      </c>
      <c r="E9" s="25" t="str">
        <f>库存总表!$E9</f>
        <v>A</v>
      </c>
      <c r="F9" s="31" t="s">
        <v>325</v>
      </c>
      <c r="G9" s="31" t="s">
        <v>325</v>
      </c>
      <c r="H9" s="31" t="s">
        <v>325</v>
      </c>
      <c r="I9" s="32">
        <v>9</v>
      </c>
      <c r="J9" s="31" t="s">
        <v>325</v>
      </c>
      <c r="K9" s="31">
        <v>8</v>
      </c>
      <c r="L9" s="31">
        <v>0</v>
      </c>
      <c r="M9" s="31">
        <v>8</v>
      </c>
      <c r="N9" s="31">
        <v>0</v>
      </c>
      <c r="O9" s="31">
        <v>8</v>
      </c>
      <c r="P9" s="31">
        <v>0</v>
      </c>
      <c r="Q9" s="31">
        <v>8</v>
      </c>
      <c r="R9" s="31">
        <v>0</v>
      </c>
      <c r="S9" s="31">
        <v>8</v>
      </c>
      <c r="T9" s="31">
        <v>0</v>
      </c>
      <c r="U9" s="31"/>
      <c r="V9" s="31"/>
      <c r="W9" s="31"/>
      <c r="X9" s="31"/>
      <c r="Y9" s="31"/>
      <c r="Z9" s="31"/>
    </row>
    <row r="10" spans="1:26">
      <c r="A10" s="27">
        <f>COUNTIF(B$2:B10,"&lt;&gt;")</f>
        <v>9</v>
      </c>
      <c r="B10" s="26" t="str">
        <f>库存总表!$B10</f>
        <v>报告夹</v>
      </c>
      <c r="C10" s="25" t="str">
        <f>库存总表!$C10</f>
        <v>开心-西瓜红</v>
      </c>
      <c r="D10" s="25" t="str">
        <f>库存总表!$D10</f>
        <v>张</v>
      </c>
      <c r="E10" s="25" t="str">
        <f>库存总表!$E10</f>
        <v>A</v>
      </c>
      <c r="F10" s="31" t="s">
        <v>325</v>
      </c>
      <c r="G10" s="31" t="s">
        <v>325</v>
      </c>
      <c r="H10" s="31" t="s">
        <v>325</v>
      </c>
      <c r="I10" s="14">
        <v>8</v>
      </c>
      <c r="J10" s="31" t="s">
        <v>325</v>
      </c>
      <c r="K10" s="31">
        <v>8</v>
      </c>
      <c r="L10" s="31">
        <v>0</v>
      </c>
      <c r="M10" s="31">
        <v>8</v>
      </c>
      <c r="N10" s="31">
        <v>0</v>
      </c>
      <c r="O10" s="31">
        <v>8</v>
      </c>
      <c r="P10" s="31">
        <v>0</v>
      </c>
      <c r="Q10" s="31">
        <v>8</v>
      </c>
      <c r="R10" s="31">
        <v>0</v>
      </c>
      <c r="S10" s="31">
        <v>8</v>
      </c>
      <c r="T10" s="31">
        <v>0</v>
      </c>
      <c r="U10" s="31"/>
      <c r="V10" s="31"/>
      <c r="W10" s="31"/>
      <c r="X10" s="31"/>
      <c r="Y10" s="31"/>
      <c r="Z10" s="31"/>
    </row>
    <row r="11" spans="1:26">
      <c r="A11" s="27">
        <f>COUNTIF(B$2:B11,"&lt;&gt;")</f>
        <v>10</v>
      </c>
      <c r="B11" s="26" t="str">
        <f>库存总表!$B11</f>
        <v>信封</v>
      </c>
      <c r="C11" s="25" t="str">
        <f>库存总表!$C11</f>
        <v>白色-23*33</v>
      </c>
      <c r="D11" s="25" t="str">
        <f>库存总表!$D11</f>
        <v>张</v>
      </c>
      <c r="E11" s="25" t="str">
        <f>库存总表!$E11</f>
        <v>A</v>
      </c>
      <c r="F11" s="31" t="s">
        <v>325</v>
      </c>
      <c r="G11" s="31" t="s">
        <v>325</v>
      </c>
      <c r="H11" s="31" t="s">
        <v>325</v>
      </c>
      <c r="I11" s="31">
        <v>75</v>
      </c>
      <c r="J11" s="31" t="s">
        <v>325</v>
      </c>
      <c r="K11" s="31">
        <v>75</v>
      </c>
      <c r="L11" s="31">
        <v>0</v>
      </c>
      <c r="M11" s="31">
        <v>75</v>
      </c>
      <c r="N11" s="31">
        <v>0</v>
      </c>
      <c r="O11" s="31">
        <v>75</v>
      </c>
      <c r="P11" s="31">
        <v>0</v>
      </c>
      <c r="Q11" s="31">
        <v>75</v>
      </c>
      <c r="R11" s="31">
        <v>0</v>
      </c>
      <c r="S11" s="31">
        <v>75</v>
      </c>
      <c r="T11" s="31">
        <v>0</v>
      </c>
      <c r="U11" s="31"/>
      <c r="V11" s="31"/>
      <c r="W11" s="31"/>
      <c r="X11" s="31"/>
      <c r="Y11" s="31"/>
      <c r="Z11" s="31"/>
    </row>
    <row r="12" spans="1:26">
      <c r="A12" s="27">
        <f>COUNTIF(B$2:B12,"&lt;&gt;")</f>
        <v>11</v>
      </c>
      <c r="B12" s="26" t="str">
        <f>库存总表!$B12</f>
        <v>信封</v>
      </c>
      <c r="C12" s="25" t="str">
        <f>库存总表!$C12</f>
        <v>牛皮-23*33</v>
      </c>
      <c r="D12" s="25" t="str">
        <f>库存总表!$D12</f>
        <v>张</v>
      </c>
      <c r="E12" s="25" t="str">
        <f>库存总表!$E12</f>
        <v>A</v>
      </c>
      <c r="F12" s="31" t="s">
        <v>325</v>
      </c>
      <c r="G12" s="31" t="s">
        <v>325</v>
      </c>
      <c r="H12" s="31" t="s">
        <v>325</v>
      </c>
      <c r="I12" s="31">
        <v>83</v>
      </c>
      <c r="J12" s="31" t="s">
        <v>325</v>
      </c>
      <c r="K12" s="31">
        <v>83</v>
      </c>
      <c r="L12" s="31">
        <v>0</v>
      </c>
      <c r="M12" s="31">
        <v>80</v>
      </c>
      <c r="N12" s="31">
        <v>0</v>
      </c>
      <c r="O12" s="31">
        <v>79</v>
      </c>
      <c r="P12" s="31">
        <v>0</v>
      </c>
      <c r="Q12" s="31">
        <v>79</v>
      </c>
      <c r="R12" s="31">
        <v>0</v>
      </c>
      <c r="S12" s="31">
        <v>79</v>
      </c>
      <c r="T12" s="31">
        <v>0</v>
      </c>
      <c r="U12" s="31"/>
      <c r="V12" s="31"/>
      <c r="W12" s="31"/>
      <c r="X12" s="31"/>
      <c r="Y12" s="31"/>
      <c r="Z12" s="31"/>
    </row>
    <row r="13" spans="1:26">
      <c r="A13" s="27">
        <f>COUNTIF(B$2:B13,"&lt;&gt;")</f>
        <v>12</v>
      </c>
      <c r="B13" s="26" t="str">
        <f>库存总表!$B13</f>
        <v>信封</v>
      </c>
      <c r="C13" s="25" t="str">
        <f>库存总表!$C13</f>
        <v>中</v>
      </c>
      <c r="D13" s="25" t="str">
        <f>库存总表!$D13</f>
        <v>张</v>
      </c>
      <c r="E13" s="25" t="str">
        <f>库存总表!$E13</f>
        <v>A</v>
      </c>
      <c r="F13" s="31" t="s">
        <v>325</v>
      </c>
      <c r="G13" s="31" t="s">
        <v>325</v>
      </c>
      <c r="H13" s="31" t="s">
        <v>325</v>
      </c>
      <c r="I13" s="31">
        <v>0</v>
      </c>
      <c r="J13" s="31" t="s">
        <v>325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/>
      <c r="V13" s="31"/>
      <c r="W13" s="31"/>
      <c r="X13" s="31"/>
      <c r="Y13" s="31"/>
      <c r="Z13" s="31"/>
    </row>
    <row r="14" spans="1:26">
      <c r="A14" s="27">
        <f>COUNTIF(B$2:B14,"&lt;&gt;")</f>
        <v>13</v>
      </c>
      <c r="B14" s="26" t="str">
        <f>库存总表!$B14</f>
        <v>信封</v>
      </c>
      <c r="C14" s="25" t="str">
        <f>库存总表!$C14</f>
        <v>牛皮-6*13</v>
      </c>
      <c r="D14" s="25" t="str">
        <f>库存总表!$D14</f>
        <v>张</v>
      </c>
      <c r="E14" s="25" t="str">
        <f>库存总表!$E14</f>
        <v>A</v>
      </c>
      <c r="F14" s="31" t="s">
        <v>325</v>
      </c>
      <c r="G14" s="31" t="s">
        <v>325</v>
      </c>
      <c r="H14" s="31" t="s">
        <v>325</v>
      </c>
      <c r="I14" s="31">
        <v>58</v>
      </c>
      <c r="J14" s="31" t="s">
        <v>325</v>
      </c>
      <c r="K14" s="31">
        <v>58</v>
      </c>
      <c r="L14" s="31">
        <v>0</v>
      </c>
      <c r="M14" s="31">
        <v>58</v>
      </c>
      <c r="N14" s="31">
        <v>0</v>
      </c>
      <c r="O14" s="31">
        <v>58</v>
      </c>
      <c r="P14" s="31">
        <v>0</v>
      </c>
      <c r="Q14" s="31">
        <v>58</v>
      </c>
      <c r="R14" s="31">
        <v>0</v>
      </c>
      <c r="S14" s="31">
        <v>58</v>
      </c>
      <c r="T14" s="31">
        <v>0</v>
      </c>
      <c r="U14" s="31"/>
      <c r="V14" s="31"/>
      <c r="W14" s="31"/>
      <c r="X14" s="31"/>
      <c r="Y14" s="31"/>
      <c r="Z14" s="31"/>
    </row>
    <row r="15" spans="1:26">
      <c r="A15" s="27">
        <f>COUNTIF(B$2:B15,"&lt;&gt;")</f>
        <v>14</v>
      </c>
      <c r="B15" s="26" t="str">
        <f>库存总表!$B15</f>
        <v>信封</v>
      </c>
      <c r="C15" s="25" t="str">
        <f>库存总表!$C15</f>
        <v>牛皮-11*22</v>
      </c>
      <c r="D15" s="25" t="str">
        <f>库存总表!$D15</f>
        <v>个</v>
      </c>
      <c r="E15" s="25" t="str">
        <f>库存总表!$E15</f>
        <v>A</v>
      </c>
      <c r="F15" s="31" t="s">
        <v>325</v>
      </c>
      <c r="G15" s="31" t="s">
        <v>325</v>
      </c>
      <c r="H15" s="31" t="s">
        <v>325</v>
      </c>
      <c r="I15" s="31">
        <v>0</v>
      </c>
      <c r="J15" s="31" t="s">
        <v>325</v>
      </c>
      <c r="K15" s="31">
        <v>0</v>
      </c>
      <c r="L15" s="31">
        <v>0</v>
      </c>
      <c r="M15" s="31">
        <v>100</v>
      </c>
      <c r="N15" s="31">
        <v>0</v>
      </c>
      <c r="O15" s="31">
        <v>100</v>
      </c>
      <c r="P15" s="31">
        <v>0</v>
      </c>
      <c r="Q15" s="31">
        <v>100</v>
      </c>
      <c r="R15" s="31">
        <v>0</v>
      </c>
      <c r="S15" s="31">
        <v>100</v>
      </c>
      <c r="T15" s="31">
        <v>0</v>
      </c>
      <c r="U15" s="31"/>
      <c r="V15" s="31"/>
      <c r="W15" s="31"/>
      <c r="X15" s="31"/>
      <c r="Y15" s="31"/>
      <c r="Z15" s="31"/>
    </row>
    <row r="16" spans="1:26" ht="27">
      <c r="A16" s="27">
        <f>COUNTIF(B$2:B16,"&lt;&gt;")</f>
        <v>15</v>
      </c>
      <c r="B16" s="26" t="str">
        <f>库存总表!$B16</f>
        <v>电脑不干胶标贴</v>
      </c>
      <c r="C16" s="25" t="str">
        <f>库存总表!$C16</f>
        <v>金色</v>
      </c>
      <c r="D16" s="25" t="str">
        <f>库存总表!$D16</f>
        <v>张</v>
      </c>
      <c r="E16" s="25" t="str">
        <f>库存总表!$E16</f>
        <v>A</v>
      </c>
      <c r="F16" s="31" t="s">
        <v>325</v>
      </c>
      <c r="G16" s="31" t="s">
        <v>325</v>
      </c>
      <c r="H16" s="31" t="s">
        <v>325</v>
      </c>
      <c r="I16" s="31">
        <v>51</v>
      </c>
      <c r="J16" s="31" t="s">
        <v>325</v>
      </c>
      <c r="K16" s="31">
        <v>51</v>
      </c>
      <c r="L16" s="31">
        <v>0</v>
      </c>
      <c r="M16" s="31">
        <v>51</v>
      </c>
      <c r="N16" s="31">
        <v>0</v>
      </c>
      <c r="O16" s="31">
        <v>51</v>
      </c>
      <c r="P16" s="31">
        <v>0</v>
      </c>
      <c r="Q16" s="31">
        <v>51</v>
      </c>
      <c r="R16" s="31">
        <v>0</v>
      </c>
      <c r="S16" s="31">
        <v>51</v>
      </c>
      <c r="T16" s="31">
        <v>0</v>
      </c>
      <c r="U16" s="31"/>
      <c r="V16" s="31"/>
      <c r="W16" s="31"/>
      <c r="X16" s="31"/>
      <c r="Y16" s="31"/>
      <c r="Z16" s="31"/>
    </row>
    <row r="17" spans="1:26" ht="27">
      <c r="A17" s="27">
        <f>COUNTIF(B$2:B17,"&lt;&gt;")</f>
        <v>16</v>
      </c>
      <c r="B17" s="26" t="str">
        <f>库存总表!$B17</f>
        <v>电脑不干胶标贴</v>
      </c>
      <c r="C17" s="25" t="str">
        <f>库存总表!$C17</f>
        <v>银色</v>
      </c>
      <c r="D17" s="25" t="str">
        <f>库存总表!$D17</f>
        <v>张</v>
      </c>
      <c r="E17" s="25" t="str">
        <f>库存总表!$E17</f>
        <v>A</v>
      </c>
      <c r="F17" s="31" t="s">
        <v>325</v>
      </c>
      <c r="G17" s="31" t="s">
        <v>325</v>
      </c>
      <c r="H17" s="31" t="s">
        <v>325</v>
      </c>
      <c r="I17" s="31">
        <v>49</v>
      </c>
      <c r="J17" s="31" t="s">
        <v>325</v>
      </c>
      <c r="K17" s="31">
        <v>49</v>
      </c>
      <c r="L17" s="31">
        <v>0</v>
      </c>
      <c r="M17" s="31">
        <v>49</v>
      </c>
      <c r="N17" s="31">
        <v>0</v>
      </c>
      <c r="O17" s="31">
        <v>49</v>
      </c>
      <c r="P17" s="31">
        <v>0</v>
      </c>
      <c r="Q17" s="31">
        <v>49</v>
      </c>
      <c r="R17" s="31">
        <v>0</v>
      </c>
      <c r="S17" s="31">
        <v>49</v>
      </c>
      <c r="T17" s="31">
        <v>0</v>
      </c>
      <c r="U17" s="31"/>
      <c r="V17" s="31"/>
      <c r="W17" s="31"/>
      <c r="X17" s="31"/>
      <c r="Y17" s="31"/>
      <c r="Z17" s="31"/>
    </row>
    <row r="18" spans="1:26">
      <c r="A18" s="27">
        <f>COUNTIF(B$2:B18,"&lt;&gt;")</f>
        <v>17</v>
      </c>
      <c r="B18" s="26" t="str">
        <f>库存总表!$B18</f>
        <v>收纳箱</v>
      </c>
      <c r="C18" s="25" t="str">
        <f>库存总表!$C18</f>
        <v>布制-黑色</v>
      </c>
      <c r="D18" s="25" t="str">
        <f>库存总表!$D18</f>
        <v>个</v>
      </c>
      <c r="E18" s="25" t="str">
        <f>库存总表!$E18</f>
        <v>A2</v>
      </c>
      <c r="F18" s="31" t="s">
        <v>325</v>
      </c>
      <c r="G18" s="31" t="s">
        <v>325</v>
      </c>
      <c r="H18" s="31" t="s">
        <v>325</v>
      </c>
      <c r="I18" s="31">
        <v>24</v>
      </c>
      <c r="J18" s="31" t="s">
        <v>325</v>
      </c>
      <c r="K18" s="31">
        <v>24</v>
      </c>
      <c r="L18" s="31">
        <v>0</v>
      </c>
      <c r="M18" s="31">
        <v>24</v>
      </c>
      <c r="N18" s="31">
        <v>0</v>
      </c>
      <c r="O18" s="31">
        <v>24</v>
      </c>
      <c r="P18" s="31">
        <v>0</v>
      </c>
      <c r="Q18" s="31">
        <v>24</v>
      </c>
      <c r="R18" s="31">
        <v>0</v>
      </c>
      <c r="S18" s="31">
        <v>24</v>
      </c>
      <c r="T18" s="31">
        <v>0</v>
      </c>
      <c r="U18" s="31"/>
      <c r="V18" s="31"/>
      <c r="W18" s="31"/>
      <c r="X18" s="31"/>
      <c r="Y18" s="31"/>
      <c r="Z18" s="31"/>
    </row>
    <row r="19" spans="1:26">
      <c r="A19" s="27">
        <f>COUNTIF(B$2:B19,"&lt;&gt;")</f>
        <v>18</v>
      </c>
      <c r="B19" s="26" t="str">
        <f>库存总表!$B19</f>
        <v>收纳箱</v>
      </c>
      <c r="C19" s="25" t="str">
        <f>库存总表!$C19</f>
        <v>布制-白色</v>
      </c>
      <c r="D19" s="25" t="str">
        <f>库存总表!$D19</f>
        <v>个</v>
      </c>
      <c r="E19" s="25" t="str">
        <f>库存总表!$E19</f>
        <v>A2</v>
      </c>
      <c r="F19" s="31" t="s">
        <v>325</v>
      </c>
      <c r="G19" s="31" t="s">
        <v>325</v>
      </c>
      <c r="H19" s="31" t="s">
        <v>325</v>
      </c>
      <c r="I19" s="31">
        <v>0</v>
      </c>
      <c r="J19" s="31" t="s">
        <v>325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/>
      <c r="V19" s="31"/>
      <c r="W19" s="31"/>
      <c r="X19" s="31"/>
      <c r="Y19" s="31"/>
      <c r="Z19" s="31"/>
    </row>
    <row r="20" spans="1:26">
      <c r="A20" s="27">
        <f>COUNTIF(B$2:B20,"&lt;&gt;")</f>
        <v>19</v>
      </c>
      <c r="B20" s="26" t="str">
        <f>库存总表!$B20</f>
        <v>收纳箱</v>
      </c>
      <c r="C20" s="25" t="str">
        <f>库存总表!$C20</f>
        <v>布制-玫红</v>
      </c>
      <c r="D20" s="25" t="str">
        <f>库存总表!$D20</f>
        <v>个</v>
      </c>
      <c r="E20" s="25" t="str">
        <f>库存总表!$E20</f>
        <v>A2</v>
      </c>
      <c r="F20" s="31" t="s">
        <v>325</v>
      </c>
      <c r="G20" s="31" t="s">
        <v>325</v>
      </c>
      <c r="H20" s="31" t="s">
        <v>325</v>
      </c>
      <c r="I20" s="31">
        <v>3</v>
      </c>
      <c r="J20" s="31" t="s">
        <v>325</v>
      </c>
      <c r="K20" s="31">
        <v>3</v>
      </c>
      <c r="L20" s="31">
        <v>0</v>
      </c>
      <c r="M20" s="31">
        <v>3</v>
      </c>
      <c r="N20" s="31">
        <v>0</v>
      </c>
      <c r="O20" s="31">
        <v>3</v>
      </c>
      <c r="P20" s="31">
        <v>0</v>
      </c>
      <c r="Q20" s="31">
        <v>3</v>
      </c>
      <c r="R20" s="31">
        <v>0</v>
      </c>
      <c r="S20" s="31">
        <v>3</v>
      </c>
      <c r="T20" s="31">
        <v>0</v>
      </c>
      <c r="U20" s="31"/>
      <c r="V20" s="31"/>
      <c r="W20" s="31"/>
      <c r="X20" s="31"/>
      <c r="Y20" s="31"/>
      <c r="Z20" s="31"/>
    </row>
    <row r="21" spans="1:26">
      <c r="A21" s="27">
        <f>COUNTIF(B$2:B21,"&lt;&gt;")</f>
        <v>20</v>
      </c>
      <c r="B21" s="26" t="str">
        <f>库存总表!$B21</f>
        <v>收纳箱</v>
      </c>
      <c r="C21" s="25" t="str">
        <f>库存总表!$C21</f>
        <v>布制-橙色</v>
      </c>
      <c r="D21" s="25" t="str">
        <f>库存总表!$D21</f>
        <v>个</v>
      </c>
      <c r="E21" s="25" t="str">
        <f>库存总表!$E21</f>
        <v>A2</v>
      </c>
      <c r="F21" s="31" t="s">
        <v>325</v>
      </c>
      <c r="G21" s="31" t="s">
        <v>325</v>
      </c>
      <c r="H21" s="31" t="s">
        <v>325</v>
      </c>
      <c r="I21" s="31">
        <v>0</v>
      </c>
      <c r="J21" s="31" t="s">
        <v>325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/>
      <c r="V21" s="31"/>
      <c r="W21" s="31"/>
      <c r="X21" s="31"/>
      <c r="Y21" s="31"/>
      <c r="Z21" s="31"/>
    </row>
    <row r="22" spans="1:26">
      <c r="A22" s="27">
        <f>COUNTIF(B$2:B22,"&lt;&gt;")</f>
        <v>21</v>
      </c>
      <c r="B22" s="26" t="str">
        <f>库存总表!$B22</f>
        <v>收纳箱</v>
      </c>
      <c r="C22" s="25" t="str">
        <f>库存总表!$C22</f>
        <v>条纹-灰白</v>
      </c>
      <c r="D22" s="25" t="str">
        <f>库存总表!$D22</f>
        <v>个</v>
      </c>
      <c r="E22" s="25" t="str">
        <f>库存总表!$E22</f>
        <v>A2</v>
      </c>
      <c r="F22" s="31" t="s">
        <v>325</v>
      </c>
      <c r="G22" s="31" t="s">
        <v>325</v>
      </c>
      <c r="H22" s="31" t="s">
        <v>325</v>
      </c>
      <c r="I22" s="31">
        <v>0</v>
      </c>
      <c r="J22" s="31" t="s">
        <v>325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/>
      <c r="V22" s="31"/>
      <c r="W22" s="31"/>
      <c r="X22" s="31"/>
      <c r="Y22" s="31"/>
      <c r="Z22" s="31"/>
    </row>
    <row r="23" spans="1:26">
      <c r="A23" s="27">
        <f>COUNTIF(B$2:B23,"&lt;&gt;")</f>
        <v>22</v>
      </c>
      <c r="B23" s="26" t="str">
        <f>库存总表!$B23</f>
        <v>收纳箱</v>
      </c>
      <c r="C23" s="25" t="str">
        <f>库存总表!$C23</f>
        <v>纸制-玫红</v>
      </c>
      <c r="D23" s="25" t="str">
        <f>库存总表!$D23</f>
        <v>个</v>
      </c>
      <c r="E23" s="25" t="str">
        <f>库存总表!$E23</f>
        <v>A2</v>
      </c>
      <c r="F23" s="31" t="s">
        <v>325</v>
      </c>
      <c r="G23" s="31" t="s">
        <v>325</v>
      </c>
      <c r="H23" s="31" t="s">
        <v>325</v>
      </c>
      <c r="I23" s="31">
        <v>0</v>
      </c>
      <c r="J23" s="31" t="s">
        <v>325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/>
      <c r="V23" s="31"/>
      <c r="W23" s="31"/>
      <c r="X23" s="31"/>
      <c r="Y23" s="31"/>
      <c r="Z23" s="31"/>
    </row>
    <row r="24" spans="1:26">
      <c r="A24" s="27">
        <f>COUNTIF(B$2:B24,"&lt;&gt;")</f>
        <v>23</v>
      </c>
      <c r="B24" s="26" t="str">
        <f>库存总表!$B24</f>
        <v>收纳箱</v>
      </c>
      <c r="C24" s="25" t="str">
        <f>库存总表!$C24</f>
        <v>纸制-黑色</v>
      </c>
      <c r="D24" s="25" t="str">
        <f>库存总表!$D24</f>
        <v>个</v>
      </c>
      <c r="E24" s="25" t="str">
        <f>库存总表!$E24</f>
        <v>A2</v>
      </c>
      <c r="F24" s="31" t="s">
        <v>325</v>
      </c>
      <c r="G24" s="31" t="s">
        <v>325</v>
      </c>
      <c r="H24" s="31" t="s">
        <v>325</v>
      </c>
      <c r="I24" s="31">
        <v>0</v>
      </c>
      <c r="J24" s="31" t="s">
        <v>325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/>
      <c r="V24" s="31"/>
      <c r="W24" s="31"/>
      <c r="X24" s="31"/>
      <c r="Y24" s="31"/>
      <c r="Z24" s="31"/>
    </row>
    <row r="25" spans="1:26">
      <c r="A25" s="27">
        <f>COUNTIF(B$2:B25,"&lt;&gt;")</f>
        <v>24</v>
      </c>
      <c r="B25" s="26" t="str">
        <f>库存总表!$B25</f>
        <v>收纳箱</v>
      </c>
      <c r="C25" s="25" t="str">
        <f>库存总表!$C25</f>
        <v>纸制-黄色</v>
      </c>
      <c r="D25" s="25" t="str">
        <f>库存总表!$D25</f>
        <v>个</v>
      </c>
      <c r="E25" s="25" t="str">
        <f>库存总表!$E25</f>
        <v>A2</v>
      </c>
      <c r="F25" s="31" t="s">
        <v>325</v>
      </c>
      <c r="G25" s="31" t="s">
        <v>325</v>
      </c>
      <c r="H25" s="31" t="s">
        <v>325</v>
      </c>
      <c r="I25" s="31">
        <v>0</v>
      </c>
      <c r="J25" s="31" t="s">
        <v>325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/>
      <c r="V25" s="31"/>
      <c r="W25" s="31"/>
      <c r="X25" s="31"/>
      <c r="Y25" s="31"/>
      <c r="Z25" s="31"/>
    </row>
    <row r="26" spans="1:26">
      <c r="A26" s="27">
        <f>COUNTIF(B$2:B26,"&lt;&gt;")</f>
        <v>25</v>
      </c>
      <c r="B26" s="26" t="str">
        <f>库存总表!$B26</f>
        <v>收纳箱</v>
      </c>
      <c r="C26" s="25" t="str">
        <f>库存总表!$C26</f>
        <v>纸制-绿色</v>
      </c>
      <c r="D26" s="25" t="str">
        <f>库存总表!$D26</f>
        <v>个</v>
      </c>
      <c r="E26" s="25" t="str">
        <f>库存总表!$E26</f>
        <v>A2</v>
      </c>
      <c r="F26" s="31" t="s">
        <v>325</v>
      </c>
      <c r="G26" s="31" t="s">
        <v>325</v>
      </c>
      <c r="H26" s="31" t="s">
        <v>325</v>
      </c>
      <c r="I26" s="31">
        <v>0</v>
      </c>
      <c r="J26" s="31" t="s">
        <v>325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/>
      <c r="V26" s="31"/>
      <c r="W26" s="31"/>
      <c r="X26" s="31"/>
      <c r="Y26" s="31"/>
      <c r="Z26" s="31"/>
    </row>
    <row r="27" spans="1:26" ht="27">
      <c r="A27" s="27">
        <f>COUNTIF(B$2:B27,"&lt;&gt;")</f>
        <v>26</v>
      </c>
      <c r="B27" s="26" t="str">
        <f>库存总表!$B27</f>
        <v>广丰logo信封</v>
      </c>
      <c r="C27" s="25" t="str">
        <f>库存总表!$C27</f>
        <v>牛皮-23*33</v>
      </c>
      <c r="D27" s="25" t="str">
        <f>库存总表!$D27</f>
        <v>个</v>
      </c>
      <c r="E27" s="25" t="str">
        <f>库存总表!$E27</f>
        <v>B1</v>
      </c>
      <c r="F27" s="31" t="s">
        <v>325</v>
      </c>
      <c r="G27" s="31" t="s">
        <v>325</v>
      </c>
      <c r="H27" s="31" t="s">
        <v>325</v>
      </c>
      <c r="I27" s="31">
        <v>0</v>
      </c>
      <c r="J27" s="31" t="s">
        <v>325</v>
      </c>
      <c r="K27" s="31">
        <v>200</v>
      </c>
      <c r="L27" s="31">
        <v>0</v>
      </c>
      <c r="M27" s="31">
        <v>200</v>
      </c>
      <c r="N27" s="31">
        <v>0</v>
      </c>
      <c r="O27" s="31">
        <v>200</v>
      </c>
      <c r="P27" s="31">
        <v>0</v>
      </c>
      <c r="Q27" s="31">
        <v>200</v>
      </c>
      <c r="R27" s="31">
        <v>0</v>
      </c>
      <c r="S27" s="31">
        <v>199</v>
      </c>
      <c r="T27" s="31">
        <v>0</v>
      </c>
      <c r="U27" s="31"/>
      <c r="V27" s="31"/>
      <c r="W27" s="31"/>
      <c r="X27" s="31"/>
      <c r="Y27" s="31"/>
      <c r="Z27" s="31"/>
    </row>
    <row r="28" spans="1:26" ht="27">
      <c r="A28" s="27">
        <f>COUNTIF(B$2:B28,"&lt;&gt;")</f>
        <v>27</v>
      </c>
      <c r="B28" s="26" t="str">
        <f>库存总表!$B28</f>
        <v>标签纸(档案袋用)</v>
      </c>
      <c r="C28" s="25" t="str">
        <f>库存总表!$C28</f>
        <v>/</v>
      </c>
      <c r="D28" s="25" t="str">
        <f>库存总表!$D28</f>
        <v>张</v>
      </c>
      <c r="E28" s="25" t="str">
        <f>库存总表!$E28</f>
        <v>B1</v>
      </c>
      <c r="F28" s="31" t="s">
        <v>325</v>
      </c>
      <c r="G28" s="31" t="s">
        <v>325</v>
      </c>
      <c r="H28" s="31" t="s">
        <v>325</v>
      </c>
      <c r="I28" s="31">
        <v>0</v>
      </c>
      <c r="J28" s="31" t="s">
        <v>325</v>
      </c>
      <c r="K28" s="31">
        <v>200</v>
      </c>
      <c r="L28" s="31">
        <v>0</v>
      </c>
      <c r="M28" s="31">
        <v>200</v>
      </c>
      <c r="N28" s="31">
        <v>0</v>
      </c>
      <c r="O28" s="31">
        <v>200</v>
      </c>
      <c r="P28" s="31">
        <v>0</v>
      </c>
      <c r="Q28" s="31">
        <v>200</v>
      </c>
      <c r="R28" s="31">
        <v>0</v>
      </c>
      <c r="S28" s="31">
        <v>200</v>
      </c>
      <c r="T28" s="31">
        <v>0</v>
      </c>
      <c r="U28" s="31"/>
      <c r="V28" s="31"/>
      <c r="W28" s="31"/>
      <c r="X28" s="31"/>
      <c r="Y28" s="31"/>
      <c r="Z28" s="31"/>
    </row>
    <row r="29" spans="1:26" ht="27">
      <c r="A29" s="27">
        <f>COUNTIF(B$2:B29,"&lt;&gt;")</f>
        <v>28</v>
      </c>
      <c r="B29" s="26" t="str">
        <f>库存总表!$B29</f>
        <v>无印良品笔记本</v>
      </c>
      <c r="C29" s="25" t="str">
        <f>库存总表!$C29</f>
        <v>B5</v>
      </c>
      <c r="D29" s="25" t="str">
        <f>库存总表!$D29</f>
        <v>本</v>
      </c>
      <c r="E29" s="25" t="str">
        <f>库存总表!$E29</f>
        <v>C</v>
      </c>
      <c r="F29" s="31" t="s">
        <v>325</v>
      </c>
      <c r="G29" s="31" t="s">
        <v>325</v>
      </c>
      <c r="H29" s="31" t="s">
        <v>325</v>
      </c>
      <c r="I29" s="31">
        <v>92</v>
      </c>
      <c r="J29" s="31" t="s">
        <v>325</v>
      </c>
      <c r="K29" s="31">
        <v>92</v>
      </c>
      <c r="L29" s="31">
        <v>0</v>
      </c>
      <c r="M29" s="31">
        <v>90</v>
      </c>
      <c r="N29" s="31">
        <v>0</v>
      </c>
      <c r="O29" s="31">
        <v>90</v>
      </c>
      <c r="P29" s="31">
        <v>0</v>
      </c>
      <c r="Q29" s="31">
        <v>90</v>
      </c>
      <c r="R29" s="31">
        <v>0</v>
      </c>
      <c r="S29" s="31">
        <v>90</v>
      </c>
      <c r="T29" s="31">
        <v>0</v>
      </c>
      <c r="U29" s="31"/>
      <c r="V29" s="31"/>
      <c r="W29" s="31"/>
      <c r="X29" s="31"/>
      <c r="Y29" s="31"/>
      <c r="Z29" s="31"/>
    </row>
    <row r="30" spans="1:26" ht="27">
      <c r="A30" s="27">
        <f>COUNTIF(B$2:B30,"&lt;&gt;")</f>
        <v>29</v>
      </c>
      <c r="B30" s="26" t="str">
        <f>库存总表!$B30</f>
        <v>无印良品笔记本</v>
      </c>
      <c r="C30" s="25" t="str">
        <f>库存总表!$C30</f>
        <v>A5</v>
      </c>
      <c r="D30" s="25" t="str">
        <f>库存总表!$D30</f>
        <v>本</v>
      </c>
      <c r="E30" s="25" t="str">
        <f>库存总表!$E30</f>
        <v>C</v>
      </c>
      <c r="F30" s="31" t="s">
        <v>325</v>
      </c>
      <c r="G30" s="31" t="s">
        <v>325</v>
      </c>
      <c r="H30" s="31" t="s">
        <v>325</v>
      </c>
      <c r="I30" s="31">
        <v>48</v>
      </c>
      <c r="J30" s="31" t="s">
        <v>325</v>
      </c>
      <c r="K30" s="31">
        <v>48</v>
      </c>
      <c r="L30" s="31">
        <v>0</v>
      </c>
      <c r="M30" s="31">
        <v>43</v>
      </c>
      <c r="N30" s="31">
        <v>0</v>
      </c>
      <c r="O30" s="31">
        <v>43</v>
      </c>
      <c r="P30" s="31">
        <v>0</v>
      </c>
      <c r="Q30" s="31">
        <v>43</v>
      </c>
      <c r="R30" s="31">
        <v>0</v>
      </c>
      <c r="S30" s="31">
        <v>43</v>
      </c>
      <c r="T30" s="31">
        <v>0</v>
      </c>
      <c r="U30" s="31"/>
      <c r="V30" s="31"/>
      <c r="W30" s="31"/>
      <c r="X30" s="31"/>
      <c r="Y30" s="31"/>
      <c r="Z30" s="31"/>
    </row>
    <row r="31" spans="1:26">
      <c r="A31" s="27">
        <f>COUNTIF(B$2:B31,"&lt;&gt;")</f>
        <v>30</v>
      </c>
      <c r="B31" s="26" t="str">
        <f>库存总表!$B31</f>
        <v>齐心记事本</v>
      </c>
      <c r="C31" s="25" t="str">
        <f>库存总表!$C31</f>
        <v>25K</v>
      </c>
      <c r="D31" s="25" t="str">
        <f>库存总表!$D31</f>
        <v>本</v>
      </c>
      <c r="E31" s="25" t="str">
        <f>库存总表!$E31</f>
        <v>C</v>
      </c>
      <c r="F31" s="31" t="s">
        <v>325</v>
      </c>
      <c r="G31" s="31" t="s">
        <v>325</v>
      </c>
      <c r="H31" s="31" t="s">
        <v>325</v>
      </c>
      <c r="I31" s="31">
        <v>2</v>
      </c>
      <c r="J31" s="31" t="s">
        <v>325</v>
      </c>
      <c r="K31" s="31">
        <v>2</v>
      </c>
      <c r="L31" s="31">
        <v>0</v>
      </c>
      <c r="M31" s="31">
        <v>2</v>
      </c>
      <c r="N31" s="31">
        <v>0</v>
      </c>
      <c r="O31" s="31">
        <v>2</v>
      </c>
      <c r="P31" s="31">
        <v>0</v>
      </c>
      <c r="Q31" s="31">
        <v>2</v>
      </c>
      <c r="R31" s="31">
        <v>0</v>
      </c>
      <c r="S31" s="31">
        <v>2</v>
      </c>
      <c r="T31" s="31">
        <v>0</v>
      </c>
      <c r="U31" s="31"/>
      <c r="V31" s="31"/>
      <c r="W31" s="31"/>
      <c r="X31" s="31"/>
      <c r="Y31" s="31"/>
      <c r="Z31" s="31"/>
    </row>
    <row r="32" spans="1:26">
      <c r="A32" s="27">
        <f>COUNTIF(B$2:B32,"&lt;&gt;")</f>
        <v>31</v>
      </c>
      <c r="B32" s="26" t="str">
        <f>库存总表!$B32</f>
        <v>新风笔记本</v>
      </c>
      <c r="C32" s="25" t="str">
        <f>库存总表!$C32</f>
        <v>A7</v>
      </c>
      <c r="D32" s="25" t="str">
        <f>库存总表!$D32</f>
        <v>本</v>
      </c>
      <c r="E32" s="25" t="str">
        <f>库存总表!$E32</f>
        <v>C</v>
      </c>
      <c r="F32" s="31" t="s">
        <v>325</v>
      </c>
      <c r="G32" s="31" t="s">
        <v>325</v>
      </c>
      <c r="H32" s="31" t="s">
        <v>325</v>
      </c>
      <c r="I32" s="31">
        <v>37</v>
      </c>
      <c r="J32" s="31" t="s">
        <v>325</v>
      </c>
      <c r="K32" s="31">
        <v>37</v>
      </c>
      <c r="L32" s="31">
        <v>0</v>
      </c>
      <c r="M32" s="31">
        <v>37</v>
      </c>
      <c r="N32" s="31">
        <v>0</v>
      </c>
      <c r="O32" s="31">
        <v>37</v>
      </c>
      <c r="P32" s="31">
        <v>0</v>
      </c>
      <c r="Q32" s="31">
        <v>37</v>
      </c>
      <c r="R32" s="31">
        <v>0</v>
      </c>
      <c r="S32" s="31">
        <v>37</v>
      </c>
      <c r="T32" s="31">
        <v>0</v>
      </c>
      <c r="U32" s="31"/>
      <c r="V32" s="31"/>
      <c r="W32" s="31"/>
      <c r="X32" s="31"/>
      <c r="Y32" s="31"/>
      <c r="Z32" s="31"/>
    </row>
    <row r="33" spans="1:26" ht="27">
      <c r="A33" s="27">
        <f>COUNTIF(B$2:B33,"&lt;&gt;")</f>
        <v>32</v>
      </c>
      <c r="B33" s="26" t="str">
        <f>库存总表!$B33</f>
        <v>再生纸涂改本</v>
      </c>
      <c r="C33" s="25" t="str">
        <f>库存总表!$C33</f>
        <v>/</v>
      </c>
      <c r="D33" s="25" t="str">
        <f>库存总表!$D33</f>
        <v>本</v>
      </c>
      <c r="E33" s="25" t="str">
        <f>库存总表!$E33</f>
        <v>C</v>
      </c>
      <c r="F33" s="31" t="s">
        <v>325</v>
      </c>
      <c r="G33" s="31" t="s">
        <v>325</v>
      </c>
      <c r="H33" s="31" t="s">
        <v>325</v>
      </c>
      <c r="I33" s="31">
        <v>14</v>
      </c>
      <c r="J33" s="31" t="s">
        <v>325</v>
      </c>
      <c r="K33" s="31">
        <v>14</v>
      </c>
      <c r="L33" s="31">
        <v>0</v>
      </c>
      <c r="M33" s="31">
        <v>14</v>
      </c>
      <c r="N33" s="31">
        <v>0</v>
      </c>
      <c r="O33" s="31">
        <v>14</v>
      </c>
      <c r="P33" s="31">
        <v>0</v>
      </c>
      <c r="Q33" s="31">
        <v>14</v>
      </c>
      <c r="R33" s="31">
        <v>0</v>
      </c>
      <c r="S33" s="31">
        <v>14</v>
      </c>
      <c r="T33" s="31">
        <v>0</v>
      </c>
      <c r="U33" s="31"/>
      <c r="V33" s="31"/>
      <c r="W33" s="31"/>
      <c r="X33" s="31"/>
      <c r="Y33" s="31"/>
      <c r="Z33" s="31"/>
    </row>
    <row r="34" spans="1:26">
      <c r="A34" s="27">
        <f>COUNTIF(B$2:B34,"&lt;&gt;")</f>
        <v>33</v>
      </c>
      <c r="B34" s="26" t="str">
        <f>库存总表!$B34</f>
        <v>计算器</v>
      </c>
      <c r="C34" s="25" t="str">
        <f>库存总表!$C34</f>
        <v>/</v>
      </c>
      <c r="D34" s="25" t="str">
        <f>库存总表!$D34</f>
        <v>个</v>
      </c>
      <c r="E34" s="25" t="str">
        <f>库存总表!$E34</f>
        <v>C</v>
      </c>
      <c r="F34" s="31" t="s">
        <v>325</v>
      </c>
      <c r="G34" s="31" t="s">
        <v>325</v>
      </c>
      <c r="H34" s="31" t="s">
        <v>325</v>
      </c>
      <c r="I34" s="31">
        <v>51</v>
      </c>
      <c r="J34" s="31" t="s">
        <v>325</v>
      </c>
      <c r="K34" s="31">
        <v>51</v>
      </c>
      <c r="L34" s="31">
        <v>0</v>
      </c>
      <c r="M34" s="31">
        <v>51</v>
      </c>
      <c r="N34" s="31">
        <v>0</v>
      </c>
      <c r="O34" s="31">
        <v>51</v>
      </c>
      <c r="P34" s="31">
        <v>0</v>
      </c>
      <c r="Q34" s="31">
        <v>51</v>
      </c>
      <c r="R34" s="31">
        <v>0</v>
      </c>
      <c r="S34" s="31">
        <v>50</v>
      </c>
      <c r="T34" s="31">
        <v>0</v>
      </c>
      <c r="U34" s="31"/>
      <c r="V34" s="31"/>
      <c r="W34" s="31"/>
      <c r="X34" s="31"/>
      <c r="Y34" s="31"/>
      <c r="Z34" s="31"/>
    </row>
    <row r="35" spans="1:26">
      <c r="A35" s="27">
        <f>COUNTIF(B$2:B35,"&lt;&gt;")</f>
        <v>34</v>
      </c>
      <c r="B35" s="26" t="str">
        <f>库存总表!$B35</f>
        <v>计算器</v>
      </c>
      <c r="C35" s="25" t="str">
        <f>库存总表!$C35</f>
        <v>旧的</v>
      </c>
      <c r="D35" s="25" t="str">
        <f>库存总表!$D35</f>
        <v>个</v>
      </c>
      <c r="E35" s="25" t="str">
        <f>库存总表!$E35</f>
        <v>C</v>
      </c>
      <c r="F35" s="31" t="s">
        <v>325</v>
      </c>
      <c r="G35" s="31" t="s">
        <v>325</v>
      </c>
      <c r="H35" s="31" t="s">
        <v>325</v>
      </c>
      <c r="I35" s="31">
        <v>3</v>
      </c>
      <c r="J35" s="31" t="s">
        <v>325</v>
      </c>
      <c r="K35" s="31">
        <v>3</v>
      </c>
      <c r="L35" s="31">
        <v>0</v>
      </c>
      <c r="M35" s="31">
        <v>3</v>
      </c>
      <c r="N35" s="31">
        <v>0</v>
      </c>
      <c r="O35" s="31">
        <v>3</v>
      </c>
      <c r="P35" s="31">
        <v>0</v>
      </c>
      <c r="Q35" s="31">
        <v>3</v>
      </c>
      <c r="R35" s="31">
        <v>0</v>
      </c>
      <c r="S35" s="31">
        <v>3</v>
      </c>
      <c r="T35" s="31">
        <v>0</v>
      </c>
      <c r="U35" s="31"/>
      <c r="V35" s="31"/>
      <c r="W35" s="31"/>
      <c r="X35" s="31"/>
      <c r="Y35" s="31"/>
      <c r="Z35" s="31"/>
    </row>
    <row r="36" spans="1:26">
      <c r="A36" s="27">
        <f>COUNTIF(B$2:B36,"&lt;&gt;")</f>
        <v>35</v>
      </c>
      <c r="B36" s="26" t="str">
        <f>库存总表!$B36</f>
        <v>数码木钟</v>
      </c>
      <c r="C36" s="25" t="str">
        <f>库存总表!$C36</f>
        <v>电子钟</v>
      </c>
      <c r="D36" s="25" t="str">
        <f>库存总表!$D36</f>
        <v>个</v>
      </c>
      <c r="E36" s="25" t="str">
        <f>库存总表!$E36</f>
        <v>C</v>
      </c>
      <c r="F36" s="31" t="s">
        <v>325</v>
      </c>
      <c r="G36" s="31" t="s">
        <v>325</v>
      </c>
      <c r="H36" s="31" t="s">
        <v>325</v>
      </c>
      <c r="I36" s="31">
        <v>1</v>
      </c>
      <c r="J36" s="31" t="s">
        <v>325</v>
      </c>
      <c r="K36" s="31">
        <v>1</v>
      </c>
      <c r="L36" s="31">
        <v>0</v>
      </c>
      <c r="M36" s="31">
        <v>1</v>
      </c>
      <c r="N36" s="31">
        <v>0</v>
      </c>
      <c r="O36" s="31">
        <v>1</v>
      </c>
      <c r="P36" s="31">
        <v>0</v>
      </c>
      <c r="Q36" s="31">
        <v>1</v>
      </c>
      <c r="R36" s="31">
        <v>0</v>
      </c>
      <c r="S36" s="31">
        <v>1</v>
      </c>
      <c r="T36" s="31">
        <v>0</v>
      </c>
      <c r="U36" s="31"/>
      <c r="V36" s="31"/>
      <c r="W36" s="31"/>
      <c r="X36" s="31"/>
      <c r="Y36" s="31"/>
      <c r="Z36" s="31"/>
    </row>
    <row r="37" spans="1:26">
      <c r="A37" s="27">
        <f>COUNTIF(B$2:B37,"&lt;&gt;")</f>
        <v>36</v>
      </c>
      <c r="B37" s="26" t="str">
        <f>库存总表!$B37</f>
        <v>洁厕精</v>
      </c>
      <c r="C37" s="25" t="str">
        <f>库存总表!$C37</f>
        <v>900g</v>
      </c>
      <c r="D37" s="25" t="str">
        <f>库存总表!$D37</f>
        <v>瓶</v>
      </c>
      <c r="E37" s="25" t="str">
        <f>库存总表!$E37</f>
        <v>E</v>
      </c>
      <c r="F37" s="31" t="s">
        <v>325</v>
      </c>
      <c r="G37" s="31" t="s">
        <v>325</v>
      </c>
      <c r="H37" s="31" t="s">
        <v>325</v>
      </c>
      <c r="I37" s="31">
        <v>3</v>
      </c>
      <c r="J37" s="31" t="s">
        <v>325</v>
      </c>
      <c r="K37" s="31">
        <v>3</v>
      </c>
      <c r="L37" s="31">
        <v>0</v>
      </c>
      <c r="M37" s="31">
        <v>2</v>
      </c>
      <c r="N37" s="31">
        <v>0</v>
      </c>
      <c r="O37" s="31">
        <v>2</v>
      </c>
      <c r="P37" s="31">
        <v>0</v>
      </c>
      <c r="Q37" s="31">
        <v>1</v>
      </c>
      <c r="R37" s="31">
        <v>0</v>
      </c>
      <c r="S37" s="31">
        <v>1</v>
      </c>
      <c r="T37" s="31">
        <v>0</v>
      </c>
      <c r="U37" s="31"/>
      <c r="V37" s="31"/>
      <c r="W37" s="31"/>
      <c r="X37" s="31"/>
      <c r="Y37" s="31"/>
      <c r="Z37" s="31"/>
    </row>
    <row r="38" spans="1:26">
      <c r="A38" s="27">
        <f>COUNTIF(B$2:B38,"&lt;&gt;")</f>
        <v>37</v>
      </c>
      <c r="B38" s="26" t="str">
        <f>库存总表!$B38</f>
        <v>超宝洁厕剂</v>
      </c>
      <c r="C38" s="25" t="str">
        <f>库存总表!$C38</f>
        <v>3kg</v>
      </c>
      <c r="D38" s="25" t="str">
        <f>库存总表!$D38</f>
        <v>瓶</v>
      </c>
      <c r="E38" s="25" t="str">
        <f>库存总表!$E38</f>
        <v>E</v>
      </c>
      <c r="F38" s="31" t="s">
        <v>325</v>
      </c>
      <c r="G38" s="31" t="s">
        <v>325</v>
      </c>
      <c r="H38" s="31" t="s">
        <v>325</v>
      </c>
      <c r="I38" s="31">
        <v>0</v>
      </c>
      <c r="J38" s="31" t="s">
        <v>325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/>
      <c r="V38" s="31"/>
      <c r="W38" s="31"/>
      <c r="X38" s="31"/>
      <c r="Y38" s="31"/>
      <c r="Z38" s="31"/>
    </row>
    <row r="39" spans="1:26">
      <c r="A39" s="27">
        <f>COUNTIF(B$2:B39,"&lt;&gt;")</f>
        <v>38</v>
      </c>
      <c r="B39" s="26" t="str">
        <f>库存总表!$B39</f>
        <v>尘袋</v>
      </c>
      <c r="C39" s="25" t="str">
        <f>库存总表!$C39</f>
        <v>/</v>
      </c>
      <c r="D39" s="25" t="str">
        <f>库存总表!$D39</f>
        <v>个</v>
      </c>
      <c r="E39" s="25" t="str">
        <f>库存总表!$E39</f>
        <v>E</v>
      </c>
      <c r="F39" s="31" t="s">
        <v>325</v>
      </c>
      <c r="G39" s="31" t="s">
        <v>325</v>
      </c>
      <c r="H39" s="31" t="s">
        <v>325</v>
      </c>
      <c r="I39" s="31">
        <v>0</v>
      </c>
      <c r="J39" s="31" t="s">
        <v>325</v>
      </c>
      <c r="K39" s="31">
        <v>0</v>
      </c>
      <c r="L39" s="31">
        <v>0</v>
      </c>
      <c r="M39" s="31">
        <v>9</v>
      </c>
      <c r="N39" s="31">
        <v>0</v>
      </c>
      <c r="O39" s="31">
        <v>9</v>
      </c>
      <c r="P39" s="31">
        <v>0</v>
      </c>
      <c r="Q39" s="31">
        <v>9</v>
      </c>
      <c r="R39" s="31">
        <v>0</v>
      </c>
      <c r="S39" s="31">
        <v>8</v>
      </c>
      <c r="T39" s="31">
        <v>0</v>
      </c>
      <c r="U39" s="31"/>
      <c r="V39" s="31"/>
      <c r="W39" s="31"/>
      <c r="X39" s="31"/>
      <c r="Y39" s="31"/>
      <c r="Z39" s="31"/>
    </row>
    <row r="40" spans="1:26">
      <c r="A40" s="27">
        <f>COUNTIF(B$2:B40,"&lt;&gt;")</f>
        <v>39</v>
      </c>
      <c r="B40" s="26" t="str">
        <f>库存总表!$B40</f>
        <v>电池</v>
      </c>
      <c r="C40" s="25" t="str">
        <f>库存总表!$C40</f>
        <v>5号</v>
      </c>
      <c r="D40" s="25" t="str">
        <f>库存总表!$D40</f>
        <v>个</v>
      </c>
      <c r="E40" s="25">
        <f>库存总表!$E40</f>
        <v>1</v>
      </c>
      <c r="F40" s="31" t="s">
        <v>325</v>
      </c>
      <c r="G40" s="31" t="s">
        <v>325</v>
      </c>
      <c r="H40" s="31" t="s">
        <v>325</v>
      </c>
      <c r="I40" s="31">
        <v>4</v>
      </c>
      <c r="J40" s="31" t="s">
        <v>325</v>
      </c>
      <c r="K40" s="31">
        <v>20</v>
      </c>
      <c r="L40" s="31">
        <v>0</v>
      </c>
      <c r="M40" s="31">
        <v>12</v>
      </c>
      <c r="N40" s="31">
        <v>0</v>
      </c>
      <c r="O40" s="31">
        <v>12</v>
      </c>
      <c r="P40" s="31">
        <v>0</v>
      </c>
      <c r="Q40" s="31">
        <v>47</v>
      </c>
      <c r="R40" s="31">
        <v>0</v>
      </c>
      <c r="S40" s="31">
        <v>46</v>
      </c>
      <c r="T40" s="31">
        <v>0</v>
      </c>
      <c r="U40" s="31"/>
      <c r="V40" s="31"/>
      <c r="W40" s="31"/>
      <c r="X40" s="31"/>
      <c r="Y40" s="31"/>
      <c r="Z40" s="31"/>
    </row>
    <row r="41" spans="1:26">
      <c r="A41" s="27">
        <f>COUNTIF(B$2:B41,"&lt;&gt;")</f>
        <v>40</v>
      </c>
      <c r="B41" s="26" t="str">
        <f>库存总表!$B41</f>
        <v>电池</v>
      </c>
      <c r="C41" s="25" t="str">
        <f>库存总表!$C41</f>
        <v>7号</v>
      </c>
      <c r="D41" s="25" t="str">
        <f>库存总表!$D41</f>
        <v>个</v>
      </c>
      <c r="E41" s="25">
        <f>库存总表!$E41</f>
        <v>1</v>
      </c>
      <c r="F41" s="31" t="s">
        <v>325</v>
      </c>
      <c r="G41" s="31" t="s">
        <v>325</v>
      </c>
      <c r="H41" s="31" t="s">
        <v>325</v>
      </c>
      <c r="I41" s="31">
        <v>10</v>
      </c>
      <c r="J41" s="31" t="s">
        <v>325</v>
      </c>
      <c r="K41" s="31">
        <v>20</v>
      </c>
      <c r="L41" s="31">
        <v>0</v>
      </c>
      <c r="M41" s="31">
        <v>8</v>
      </c>
      <c r="N41" s="31">
        <v>0</v>
      </c>
      <c r="O41" s="31">
        <v>8</v>
      </c>
      <c r="P41" s="31">
        <v>0</v>
      </c>
      <c r="Q41" s="31">
        <v>40</v>
      </c>
      <c r="R41" s="31">
        <v>0</v>
      </c>
      <c r="S41" s="31">
        <v>40</v>
      </c>
      <c r="T41" s="31">
        <v>0</v>
      </c>
      <c r="U41" s="31"/>
      <c r="V41" s="31"/>
      <c r="W41" s="31"/>
      <c r="X41" s="31"/>
      <c r="Y41" s="31"/>
      <c r="Z41" s="31"/>
    </row>
    <row r="42" spans="1:26">
      <c r="A42" s="27">
        <f>COUNTIF(B$2:B42,"&lt;&gt;")</f>
        <v>41</v>
      </c>
      <c r="B42" s="26" t="str">
        <f>库存总表!$B42</f>
        <v>剪刀</v>
      </c>
      <c r="C42" s="25" t="str">
        <f>库存总表!$C42</f>
        <v>/</v>
      </c>
      <c r="D42" s="25" t="str">
        <f>库存总表!$D42</f>
        <v>把</v>
      </c>
      <c r="E42" s="25">
        <f>库存总表!$E42</f>
        <v>1</v>
      </c>
      <c r="F42" s="31" t="s">
        <v>325</v>
      </c>
      <c r="G42" s="31" t="s">
        <v>325</v>
      </c>
      <c r="H42" s="31" t="s">
        <v>325</v>
      </c>
      <c r="I42" s="31">
        <v>0</v>
      </c>
      <c r="J42" s="31" t="s">
        <v>325</v>
      </c>
      <c r="K42" s="31">
        <v>6</v>
      </c>
      <c r="L42" s="31">
        <v>0</v>
      </c>
      <c r="M42" s="31">
        <v>3</v>
      </c>
      <c r="N42" s="31">
        <v>0</v>
      </c>
      <c r="O42" s="31">
        <v>3</v>
      </c>
      <c r="P42" s="31">
        <v>0</v>
      </c>
      <c r="Q42" s="31">
        <v>2</v>
      </c>
      <c r="R42" s="31">
        <v>0</v>
      </c>
      <c r="S42" s="31">
        <v>2</v>
      </c>
      <c r="T42" s="31">
        <v>0</v>
      </c>
      <c r="U42" s="31"/>
      <c r="V42" s="31"/>
      <c r="W42" s="31"/>
      <c r="X42" s="31"/>
      <c r="Y42" s="31"/>
      <c r="Z42" s="31"/>
    </row>
    <row r="43" spans="1:26">
      <c r="A43" s="27">
        <f>COUNTIF(B$2:B43,"&lt;&gt;")</f>
        <v>42</v>
      </c>
      <c r="B43" s="26" t="str">
        <f>库存总表!$B43</f>
        <v>纸袋</v>
      </c>
      <c r="C43" s="25" t="str">
        <f>库存总表!$C43</f>
        <v>/</v>
      </c>
      <c r="D43" s="25" t="str">
        <f>库存总表!$D43</f>
        <v>个</v>
      </c>
      <c r="E43" s="25" t="str">
        <f>库存总表!$E43</f>
        <v>B1</v>
      </c>
      <c r="F43" s="31" t="s">
        <v>325</v>
      </c>
      <c r="G43" s="31" t="s">
        <v>325</v>
      </c>
      <c r="H43" s="31" t="s">
        <v>325</v>
      </c>
      <c r="I43" s="31">
        <v>14</v>
      </c>
      <c r="J43" s="31" t="s">
        <v>325</v>
      </c>
      <c r="K43" s="31">
        <v>11</v>
      </c>
      <c r="L43" s="31">
        <v>0</v>
      </c>
      <c r="M43" s="31">
        <v>9</v>
      </c>
      <c r="N43" s="31">
        <v>0</v>
      </c>
      <c r="O43" s="31">
        <v>6</v>
      </c>
      <c r="P43" s="31">
        <v>0</v>
      </c>
      <c r="Q43" s="31">
        <v>14</v>
      </c>
      <c r="R43" s="31">
        <v>0</v>
      </c>
      <c r="S43" s="31">
        <v>14</v>
      </c>
      <c r="T43" s="31">
        <v>0</v>
      </c>
      <c r="U43" s="31"/>
      <c r="V43" s="31"/>
      <c r="W43" s="31"/>
      <c r="X43" s="31"/>
      <c r="Y43" s="31"/>
      <c r="Z43" s="31"/>
    </row>
    <row r="44" spans="1:26">
      <c r="A44" s="27">
        <f>COUNTIF(B$2:B44,"&lt;&gt;")</f>
        <v>43</v>
      </c>
      <c r="B44" s="26" t="str">
        <f>库存总表!$B44</f>
        <v>长尾票夹</v>
      </c>
      <c r="C44" s="25" t="str">
        <f>库存总表!$C44</f>
        <v>中（25mm）</v>
      </c>
      <c r="D44" s="25" t="str">
        <f>库存总表!$D44</f>
        <v>盒</v>
      </c>
      <c r="E44" s="25">
        <f>库存总表!$E44</f>
        <v>3</v>
      </c>
      <c r="F44" s="31"/>
      <c r="G44" s="31"/>
      <c r="H44" s="31"/>
      <c r="I44" s="31">
        <v>6</v>
      </c>
      <c r="J44" s="31" t="s">
        <v>325</v>
      </c>
      <c r="K44" s="31">
        <v>6</v>
      </c>
      <c r="L44" s="31">
        <v>0</v>
      </c>
      <c r="M44" s="31">
        <v>6</v>
      </c>
      <c r="N44" s="31">
        <v>0</v>
      </c>
      <c r="O44" s="31">
        <v>5</v>
      </c>
      <c r="P44" s="31">
        <v>0</v>
      </c>
      <c r="Q44" s="31">
        <v>4</v>
      </c>
      <c r="R44" s="31">
        <v>0</v>
      </c>
      <c r="S44" s="31">
        <v>4</v>
      </c>
      <c r="T44" s="31">
        <v>0</v>
      </c>
      <c r="U44" s="31"/>
      <c r="V44" s="31"/>
      <c r="W44" s="31"/>
      <c r="X44" s="31"/>
      <c r="Y44" s="31"/>
      <c r="Z44" s="31"/>
    </row>
    <row r="45" spans="1:26">
      <c r="A45" s="27">
        <f>COUNTIF(B$2:B45,"&lt;&gt;")</f>
        <v>44</v>
      </c>
      <c r="B45" s="26" t="str">
        <f>库存总表!$B45</f>
        <v>长尾票夹</v>
      </c>
      <c r="C45" s="25" t="str">
        <f>库存总表!$C45</f>
        <v>中（32mm）</v>
      </c>
      <c r="D45" s="25" t="str">
        <f>库存总表!$D45</f>
        <v>盒</v>
      </c>
      <c r="E45" s="25">
        <f>库存总表!$E45</f>
        <v>3</v>
      </c>
      <c r="F45" s="31" t="s">
        <v>325</v>
      </c>
      <c r="G45" s="31" t="s">
        <v>325</v>
      </c>
      <c r="H45" s="31" t="s">
        <v>325</v>
      </c>
      <c r="I45" s="31">
        <v>8</v>
      </c>
      <c r="J45" s="31" t="s">
        <v>325</v>
      </c>
      <c r="K45" s="31">
        <v>8</v>
      </c>
      <c r="L45" s="31">
        <v>0</v>
      </c>
      <c r="M45" s="31">
        <v>8</v>
      </c>
      <c r="N45" s="31">
        <v>0</v>
      </c>
      <c r="O45" s="31">
        <v>8</v>
      </c>
      <c r="P45" s="31">
        <v>0</v>
      </c>
      <c r="Q45" s="31">
        <v>8</v>
      </c>
      <c r="R45" s="31">
        <v>0</v>
      </c>
      <c r="S45" s="31">
        <v>8</v>
      </c>
      <c r="T45" s="31">
        <v>0</v>
      </c>
      <c r="U45" s="31"/>
      <c r="V45" s="31"/>
      <c r="W45" s="31"/>
      <c r="X45" s="31"/>
      <c r="Y45" s="31"/>
      <c r="Z45" s="31"/>
    </row>
    <row r="46" spans="1:26">
      <c r="A46" s="27">
        <f>COUNTIF(B$2:B46,"&lt;&gt;")</f>
        <v>45</v>
      </c>
      <c r="B46" s="26" t="str">
        <f>库存总表!$B46</f>
        <v>长尾票夹</v>
      </c>
      <c r="C46" s="25" t="str">
        <f>库存总表!$C46</f>
        <v>旧</v>
      </c>
      <c r="D46" s="25" t="str">
        <f>库存总表!$D46</f>
        <v>袋</v>
      </c>
      <c r="E46" s="25">
        <f>库存总表!$E46</f>
        <v>3</v>
      </c>
      <c r="F46" s="31" t="s">
        <v>325</v>
      </c>
      <c r="G46" s="31" t="s">
        <v>325</v>
      </c>
      <c r="H46" s="31" t="s">
        <v>325</v>
      </c>
      <c r="I46" s="31">
        <v>1</v>
      </c>
      <c r="J46" s="31" t="s">
        <v>325</v>
      </c>
      <c r="K46" s="31">
        <v>1</v>
      </c>
      <c r="L46" s="31">
        <v>0</v>
      </c>
      <c r="M46" s="31">
        <v>1</v>
      </c>
      <c r="N46" s="31">
        <v>0</v>
      </c>
      <c r="O46" s="31">
        <v>1</v>
      </c>
      <c r="P46" s="31">
        <v>0</v>
      </c>
      <c r="Q46" s="31">
        <v>1</v>
      </c>
      <c r="R46" s="31">
        <v>0</v>
      </c>
      <c r="S46" s="31">
        <v>1</v>
      </c>
      <c r="T46" s="31">
        <v>0</v>
      </c>
      <c r="U46" s="31"/>
      <c r="V46" s="31"/>
      <c r="W46" s="31"/>
      <c r="X46" s="31"/>
      <c r="Y46" s="31"/>
      <c r="Z46" s="31"/>
    </row>
    <row r="47" spans="1:26">
      <c r="A47" s="27">
        <f>COUNTIF(B$2:B47,"&lt;&gt;")</f>
        <v>46</v>
      </c>
      <c r="B47" s="26" t="str">
        <f>库存总表!$B47</f>
        <v>长尾票夹</v>
      </c>
      <c r="C47" s="25" t="str">
        <f>库存总表!$C47</f>
        <v>超小(15mm)</v>
      </c>
      <c r="D47" s="25" t="str">
        <f>库存总表!$D47</f>
        <v>盒</v>
      </c>
      <c r="E47" s="25">
        <f>库存总表!$E47</f>
        <v>4</v>
      </c>
      <c r="F47" s="31" t="s">
        <v>325</v>
      </c>
      <c r="G47" s="31" t="s">
        <v>325</v>
      </c>
      <c r="H47" s="31" t="s">
        <v>325</v>
      </c>
      <c r="I47" s="31">
        <v>22</v>
      </c>
      <c r="J47" s="31" t="s">
        <v>325</v>
      </c>
      <c r="K47" s="31">
        <v>22</v>
      </c>
      <c r="L47" s="31">
        <v>0</v>
      </c>
      <c r="M47" s="31">
        <v>22</v>
      </c>
      <c r="N47" s="31">
        <v>0</v>
      </c>
      <c r="O47" s="31">
        <v>20</v>
      </c>
      <c r="P47" s="31">
        <v>0</v>
      </c>
      <c r="Q47" s="31">
        <v>19</v>
      </c>
      <c r="R47" s="31">
        <v>0</v>
      </c>
      <c r="S47" s="31">
        <v>19</v>
      </c>
      <c r="T47" s="31">
        <v>0</v>
      </c>
      <c r="U47" s="31"/>
      <c r="V47" s="31"/>
      <c r="W47" s="31"/>
      <c r="X47" s="31"/>
      <c r="Y47" s="31"/>
      <c r="Z47" s="31"/>
    </row>
    <row r="48" spans="1:26">
      <c r="A48" s="27">
        <f>COUNTIF(B$2:B48,"&lt;&gt;")</f>
        <v>47</v>
      </c>
      <c r="B48" s="26" t="str">
        <f>库存总表!$B48</f>
        <v>长尾票夹</v>
      </c>
      <c r="C48" s="25" t="str">
        <f>库存总表!$C48</f>
        <v>大(50mm)</v>
      </c>
      <c r="D48" s="25" t="str">
        <f>库存总表!$D48</f>
        <v>盒</v>
      </c>
      <c r="E48" s="25">
        <f>库存总表!$E48</f>
        <v>4</v>
      </c>
      <c r="F48" s="31" t="s">
        <v>325</v>
      </c>
      <c r="G48" s="31" t="s">
        <v>325</v>
      </c>
      <c r="H48" s="31" t="s">
        <v>325</v>
      </c>
      <c r="I48" s="31">
        <v>17</v>
      </c>
      <c r="J48" s="31" t="s">
        <v>325</v>
      </c>
      <c r="K48" s="31">
        <v>17</v>
      </c>
      <c r="L48" s="31">
        <v>0</v>
      </c>
      <c r="M48" s="31">
        <v>17</v>
      </c>
      <c r="N48" s="31">
        <v>0</v>
      </c>
      <c r="O48" s="31">
        <v>16</v>
      </c>
      <c r="P48" s="31">
        <v>0</v>
      </c>
      <c r="Q48" s="31">
        <v>16</v>
      </c>
      <c r="R48" s="31">
        <v>0</v>
      </c>
      <c r="S48" s="31">
        <v>16</v>
      </c>
      <c r="T48" s="31">
        <v>0</v>
      </c>
      <c r="U48" s="31"/>
      <c r="V48" s="31"/>
      <c r="W48" s="31"/>
      <c r="X48" s="31"/>
      <c r="Y48" s="31"/>
      <c r="Z48" s="31"/>
    </row>
    <row r="49" spans="1:26">
      <c r="A49" s="27">
        <f>COUNTIF(B$2:B49,"&lt;&gt;")</f>
        <v>48</v>
      </c>
      <c r="B49" s="26" t="str">
        <f>库存总表!$B49</f>
        <v>工卡绳</v>
      </c>
      <c r="C49" s="25" t="str">
        <f>库存总表!$C49</f>
        <v>/</v>
      </c>
      <c r="D49" s="25" t="str">
        <f>库存总表!$D49</f>
        <v>条</v>
      </c>
      <c r="E49" s="25">
        <f>库存总表!$E49</f>
        <v>5</v>
      </c>
      <c r="F49" s="31" t="s">
        <v>325</v>
      </c>
      <c r="G49" s="31" t="s">
        <v>325</v>
      </c>
      <c r="H49" s="31" t="s">
        <v>325</v>
      </c>
      <c r="I49" s="31">
        <v>59</v>
      </c>
      <c r="J49" s="31" t="s">
        <v>325</v>
      </c>
      <c r="K49" s="31">
        <v>59</v>
      </c>
      <c r="L49" s="31">
        <v>0</v>
      </c>
      <c r="M49" s="31">
        <v>59</v>
      </c>
      <c r="N49" s="31">
        <v>0</v>
      </c>
      <c r="O49" s="31">
        <v>59</v>
      </c>
      <c r="P49" s="31">
        <v>0</v>
      </c>
      <c r="Q49" s="31">
        <v>59</v>
      </c>
      <c r="R49" s="31">
        <v>0</v>
      </c>
      <c r="S49" s="31">
        <v>59</v>
      </c>
      <c r="T49" s="31">
        <v>0</v>
      </c>
      <c r="U49" s="31"/>
      <c r="V49" s="31"/>
      <c r="W49" s="31"/>
      <c r="X49" s="31"/>
      <c r="Y49" s="31"/>
      <c r="Z49" s="31"/>
    </row>
    <row r="50" spans="1:26">
      <c r="A50" s="27">
        <f>COUNTIF(B$2:B50,"&lt;&gt;")</f>
        <v>49</v>
      </c>
      <c r="B50" s="26" t="str">
        <f>库存总表!$B50</f>
        <v>工卡壳</v>
      </c>
      <c r="C50" s="25" t="str">
        <f>库存总表!$C50</f>
        <v>/</v>
      </c>
      <c r="D50" s="25" t="str">
        <f>库存总表!$D50</f>
        <v>个</v>
      </c>
      <c r="E50" s="25">
        <f>库存总表!$E50</f>
        <v>5</v>
      </c>
      <c r="F50" s="31" t="s">
        <v>325</v>
      </c>
      <c r="G50" s="31" t="s">
        <v>325</v>
      </c>
      <c r="H50" s="31" t="s">
        <v>325</v>
      </c>
      <c r="I50" s="31">
        <v>10</v>
      </c>
      <c r="J50" s="31" t="s">
        <v>325</v>
      </c>
      <c r="K50" s="31">
        <v>10</v>
      </c>
      <c r="L50" s="31">
        <v>0</v>
      </c>
      <c r="M50" s="31">
        <v>10</v>
      </c>
      <c r="N50" s="31">
        <v>0</v>
      </c>
      <c r="O50" s="31">
        <v>10</v>
      </c>
      <c r="P50" s="31">
        <v>0</v>
      </c>
      <c r="Q50" s="31">
        <v>10</v>
      </c>
      <c r="R50" s="31">
        <v>0</v>
      </c>
      <c r="S50" s="31">
        <v>10</v>
      </c>
      <c r="T50" s="31">
        <v>0</v>
      </c>
      <c r="U50" s="31"/>
      <c r="V50" s="31"/>
      <c r="W50" s="31"/>
      <c r="X50" s="31"/>
      <c r="Y50" s="31"/>
      <c r="Z50" s="31"/>
    </row>
    <row r="51" spans="1:26" ht="27">
      <c r="A51" s="27">
        <f>COUNTIF(B$2:B51,"&lt;&gt;")</f>
        <v>50</v>
      </c>
      <c r="B51" s="26" t="str">
        <f>库存总表!$B51</f>
        <v>各公用电器说明书</v>
      </c>
      <c r="C51" s="25" t="str">
        <f>库存总表!$C51</f>
        <v>/</v>
      </c>
      <c r="D51" s="25">
        <f>库存总表!$D51</f>
        <v>0</v>
      </c>
      <c r="E51" s="25">
        <f>库存总表!$E51</f>
        <v>5</v>
      </c>
      <c r="F51" s="31" t="s">
        <v>325</v>
      </c>
      <c r="G51" s="31" t="s">
        <v>325</v>
      </c>
      <c r="H51" s="31" t="s">
        <v>325</v>
      </c>
      <c r="I51" s="31">
        <v>12</v>
      </c>
      <c r="J51" s="31" t="s">
        <v>325</v>
      </c>
      <c r="K51" s="31">
        <v>12</v>
      </c>
      <c r="L51" s="31">
        <v>0</v>
      </c>
      <c r="M51" s="31">
        <v>12</v>
      </c>
      <c r="N51" s="31">
        <v>0</v>
      </c>
      <c r="O51" s="31">
        <v>12</v>
      </c>
      <c r="P51" s="31">
        <v>0</v>
      </c>
      <c r="Q51" s="31">
        <v>12</v>
      </c>
      <c r="R51" s="31">
        <v>0</v>
      </c>
      <c r="S51" s="31">
        <v>12</v>
      </c>
      <c r="T51" s="31">
        <v>0</v>
      </c>
      <c r="U51" s="31"/>
      <c r="V51" s="31"/>
      <c r="W51" s="31"/>
      <c r="X51" s="31"/>
      <c r="Y51" s="31"/>
      <c r="Z51" s="31"/>
    </row>
    <row r="52" spans="1:26">
      <c r="A52" s="27">
        <f>COUNTIF(B$2:B52,"&lt;&gt;")</f>
        <v>51</v>
      </c>
      <c r="B52" s="26" t="str">
        <f>库存总表!$B52</f>
        <v>电话卡</v>
      </c>
      <c r="C52" s="25" t="str">
        <f>库存总表!$C52</f>
        <v>/</v>
      </c>
      <c r="D52" s="25" t="str">
        <f>库存总表!$D52</f>
        <v>张</v>
      </c>
      <c r="E52" s="25">
        <v>6</v>
      </c>
      <c r="F52" s="31" t="s">
        <v>325</v>
      </c>
      <c r="G52" s="31" t="s">
        <v>325</v>
      </c>
      <c r="H52" s="31" t="s">
        <v>325</v>
      </c>
      <c r="I52" s="31">
        <v>2</v>
      </c>
      <c r="J52" s="31" t="s">
        <v>325</v>
      </c>
      <c r="K52" s="31">
        <v>2</v>
      </c>
      <c r="L52" s="31">
        <v>0</v>
      </c>
      <c r="M52" s="31">
        <v>2</v>
      </c>
      <c r="N52" s="31">
        <v>0</v>
      </c>
      <c r="O52" s="31">
        <v>2</v>
      </c>
      <c r="P52" s="31">
        <v>0</v>
      </c>
      <c r="Q52" s="31">
        <v>3</v>
      </c>
      <c r="R52" s="31">
        <v>0</v>
      </c>
      <c r="S52" s="31">
        <v>3</v>
      </c>
      <c r="T52" s="31">
        <v>0</v>
      </c>
      <c r="U52" s="31"/>
      <c r="V52" s="31"/>
      <c r="W52" s="31"/>
      <c r="X52" s="31"/>
      <c r="Y52" s="31"/>
      <c r="Z52" s="31"/>
    </row>
    <row r="53" spans="1:26">
      <c r="A53" s="27">
        <f>COUNTIF(B$2:B53,"&lt;&gt;")</f>
        <v>52</v>
      </c>
      <c r="B53" s="26" t="str">
        <f>库存总表!$B53</f>
        <v>利是封</v>
      </c>
      <c r="C53" s="25" t="str">
        <f>库存总表!$C53</f>
        <v>大吉大利</v>
      </c>
      <c r="D53" s="25" t="str">
        <f>库存总表!$D53</f>
        <v>个</v>
      </c>
      <c r="E53" s="25">
        <f>库存总表!$E53</f>
        <v>7</v>
      </c>
      <c r="F53" s="31" t="s">
        <v>325</v>
      </c>
      <c r="G53" s="31" t="s">
        <v>325</v>
      </c>
      <c r="H53" s="31" t="s">
        <v>325</v>
      </c>
      <c r="I53" s="31">
        <f>13*6</f>
        <v>78</v>
      </c>
      <c r="J53" s="31" t="s">
        <v>325</v>
      </c>
      <c r="K53" s="31">
        <v>78</v>
      </c>
      <c r="L53" s="31">
        <v>0</v>
      </c>
      <c r="M53" s="31">
        <v>78</v>
      </c>
      <c r="N53" s="31">
        <v>0</v>
      </c>
      <c r="O53" s="31">
        <v>78</v>
      </c>
      <c r="P53" s="31">
        <v>0</v>
      </c>
      <c r="Q53" s="31">
        <v>78</v>
      </c>
      <c r="R53" s="31">
        <v>0</v>
      </c>
      <c r="S53" s="31">
        <v>78</v>
      </c>
      <c r="T53" s="31">
        <v>0</v>
      </c>
      <c r="U53" s="31"/>
      <c r="V53" s="31"/>
      <c r="W53" s="31"/>
      <c r="X53" s="31"/>
      <c r="Y53" s="31"/>
      <c r="Z53" s="31"/>
    </row>
    <row r="54" spans="1:26">
      <c r="A54" s="27">
        <f>COUNTIF(B$2:B54,"&lt;&gt;")</f>
        <v>53</v>
      </c>
      <c r="B54" s="26" t="str">
        <f>库存总表!$B54</f>
        <v>利是封</v>
      </c>
      <c r="C54" s="25" t="str">
        <f>库存总表!$C54</f>
        <v>广丰定制</v>
      </c>
      <c r="D54" s="25" t="str">
        <f>库存总表!$D54</f>
        <v>个</v>
      </c>
      <c r="E54" s="25">
        <f>库存总表!$E54</f>
        <v>7</v>
      </c>
      <c r="F54" s="31" t="s">
        <v>325</v>
      </c>
      <c r="G54" s="31" t="s">
        <v>325</v>
      </c>
      <c r="H54" s="31" t="s">
        <v>325</v>
      </c>
      <c r="I54" s="31">
        <f>10*10*10+6*10</f>
        <v>1060</v>
      </c>
      <c r="J54" s="31" t="s">
        <v>325</v>
      </c>
      <c r="K54" s="31">
        <v>1060</v>
      </c>
      <c r="L54" s="31">
        <v>0</v>
      </c>
      <c r="M54" s="31">
        <v>1060</v>
      </c>
      <c r="N54" s="31">
        <v>0</v>
      </c>
      <c r="O54" s="31">
        <v>1060</v>
      </c>
      <c r="P54" s="31">
        <v>0</v>
      </c>
      <c r="Q54" s="31">
        <v>1060</v>
      </c>
      <c r="R54" s="31">
        <v>0</v>
      </c>
      <c r="S54" s="31">
        <v>1060</v>
      </c>
      <c r="T54" s="31">
        <v>0</v>
      </c>
      <c r="U54" s="31"/>
      <c r="V54" s="31"/>
      <c r="W54" s="31"/>
      <c r="X54" s="31"/>
      <c r="Y54" s="31"/>
      <c r="Z54" s="31"/>
    </row>
    <row r="55" spans="1:26">
      <c r="A55" s="27">
        <f>COUNTIF(B$2:B55,"&lt;&gt;")</f>
        <v>54</v>
      </c>
      <c r="B55" s="26" t="str">
        <f>库存总表!$B55</f>
        <v>烟灰缸</v>
      </c>
      <c r="C55" s="25" t="str">
        <f>库存总表!$C55</f>
        <v>木质</v>
      </c>
      <c r="D55" s="25" t="str">
        <f>库存总表!$D55</f>
        <v>个</v>
      </c>
      <c r="E55" s="25">
        <f>库存总表!$E55</f>
        <v>8</v>
      </c>
      <c r="F55" s="31" t="s">
        <v>325</v>
      </c>
      <c r="G55" s="31" t="s">
        <v>325</v>
      </c>
      <c r="H55" s="31" t="s">
        <v>325</v>
      </c>
      <c r="I55" s="31">
        <v>8</v>
      </c>
      <c r="J55" s="31" t="s">
        <v>325</v>
      </c>
      <c r="K55" s="31">
        <v>8</v>
      </c>
      <c r="L55" s="31">
        <v>0</v>
      </c>
      <c r="M55" s="31">
        <v>8</v>
      </c>
      <c r="N55" s="31">
        <v>0</v>
      </c>
      <c r="O55" s="31">
        <v>8</v>
      </c>
      <c r="P55" s="31">
        <v>0</v>
      </c>
      <c r="Q55" s="31">
        <v>8</v>
      </c>
      <c r="R55" s="31">
        <v>0</v>
      </c>
      <c r="S55" s="31">
        <v>8</v>
      </c>
      <c r="T55" s="31">
        <v>0</v>
      </c>
      <c r="U55" s="31"/>
      <c r="V55" s="31"/>
      <c r="W55" s="31"/>
      <c r="X55" s="31"/>
      <c r="Y55" s="31"/>
      <c r="Z55" s="31"/>
    </row>
    <row r="56" spans="1:26">
      <c r="A56" s="27">
        <f>COUNTIF(B$2:B56,"&lt;&gt;")</f>
        <v>55</v>
      </c>
      <c r="B56" s="26" t="str">
        <f>库存总表!$B56</f>
        <v>烟灰缸</v>
      </c>
      <c r="C56" s="25" t="str">
        <f>库存总表!$C56</f>
        <v>小</v>
      </c>
      <c r="D56" s="25" t="str">
        <f>库存总表!$D56</f>
        <v>个</v>
      </c>
      <c r="E56" s="25">
        <f>库存总表!$E56</f>
        <v>8</v>
      </c>
      <c r="F56" s="31" t="s">
        <v>325</v>
      </c>
      <c r="G56" s="31" t="s">
        <v>325</v>
      </c>
      <c r="H56" s="31" t="s">
        <v>325</v>
      </c>
      <c r="I56" s="31">
        <v>0</v>
      </c>
      <c r="J56" s="31" t="s">
        <v>325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/>
      <c r="V56" s="31"/>
      <c r="W56" s="31"/>
      <c r="X56" s="31"/>
      <c r="Y56" s="31"/>
      <c r="Z56" s="31"/>
    </row>
    <row r="57" spans="1:26">
      <c r="A57" s="27">
        <f>COUNTIF(B$2:B57,"&lt;&gt;")</f>
        <v>56</v>
      </c>
      <c r="B57" s="26" t="str">
        <f>库存总表!$B57</f>
        <v>长尾夹</v>
      </c>
      <c r="C57" s="25" t="str">
        <f>库存总表!$C57</f>
        <v>彩色-25mm</v>
      </c>
      <c r="D57" s="25" t="str">
        <f>库存总表!$D57</f>
        <v>盒</v>
      </c>
      <c r="E57" s="25">
        <f>库存总表!$E57</f>
        <v>9</v>
      </c>
      <c r="F57" s="31" t="s">
        <v>325</v>
      </c>
      <c r="G57" s="31" t="s">
        <v>325</v>
      </c>
      <c r="H57" s="31" t="s">
        <v>325</v>
      </c>
      <c r="I57" s="31">
        <v>13</v>
      </c>
      <c r="J57" s="31" t="s">
        <v>325</v>
      </c>
      <c r="K57" s="31">
        <v>13</v>
      </c>
      <c r="L57" s="31">
        <v>0</v>
      </c>
      <c r="M57" s="31">
        <v>13</v>
      </c>
      <c r="N57" s="31">
        <v>0</v>
      </c>
      <c r="O57" s="31">
        <v>13</v>
      </c>
      <c r="P57" s="31">
        <v>0</v>
      </c>
      <c r="Q57" s="31">
        <v>13</v>
      </c>
      <c r="R57" s="31">
        <v>0</v>
      </c>
      <c r="S57" s="31">
        <v>13</v>
      </c>
      <c r="T57" s="31">
        <v>0</v>
      </c>
      <c r="U57" s="31"/>
      <c r="V57" s="31"/>
      <c r="W57" s="31"/>
      <c r="X57" s="31"/>
      <c r="Y57" s="31"/>
      <c r="Z57" s="31"/>
    </row>
    <row r="58" spans="1:26">
      <c r="A58" s="27">
        <f>COUNTIF(B$2:B58,"&lt;&gt;")</f>
        <v>57</v>
      </c>
      <c r="B58" s="26" t="str">
        <f>库存总表!$B58</f>
        <v>长尾夹</v>
      </c>
      <c r="C58" s="25" t="str">
        <f>库存总表!$C58</f>
        <v>黑色-25mm</v>
      </c>
      <c r="D58" s="25" t="str">
        <f>库存总表!$D58</f>
        <v>盒</v>
      </c>
      <c r="E58" s="25">
        <f>库存总表!$E58</f>
        <v>9</v>
      </c>
      <c r="F58" s="31" t="s">
        <v>325</v>
      </c>
      <c r="G58" s="31" t="s">
        <v>325</v>
      </c>
      <c r="H58" s="31" t="s">
        <v>325</v>
      </c>
      <c r="I58" s="31">
        <v>4</v>
      </c>
      <c r="J58" s="31" t="s">
        <v>325</v>
      </c>
      <c r="K58" s="31">
        <v>4</v>
      </c>
      <c r="L58" s="31">
        <v>0</v>
      </c>
      <c r="M58" s="31">
        <v>4</v>
      </c>
      <c r="N58" s="31">
        <v>0</v>
      </c>
      <c r="O58" s="31">
        <v>4</v>
      </c>
      <c r="P58" s="31">
        <v>0</v>
      </c>
      <c r="Q58" s="31">
        <v>4</v>
      </c>
      <c r="R58" s="31">
        <v>0</v>
      </c>
      <c r="S58" s="31">
        <v>4</v>
      </c>
      <c r="T58" s="31">
        <v>0</v>
      </c>
      <c r="U58" s="31"/>
      <c r="V58" s="31"/>
      <c r="W58" s="31"/>
      <c r="X58" s="31"/>
      <c r="Y58" s="31"/>
      <c r="Z58" s="31"/>
    </row>
    <row r="59" spans="1:26">
      <c r="A59" s="27">
        <f>COUNTIF(B$2:B59,"&lt;&gt;")</f>
        <v>58</v>
      </c>
      <c r="B59" s="26" t="str">
        <f>库存总表!$B59</f>
        <v>长尾夹</v>
      </c>
      <c r="C59" s="25" t="str">
        <f>库存总表!$C59</f>
        <v>黑色-15mm</v>
      </c>
      <c r="D59" s="25" t="str">
        <f>库存总表!$D59</f>
        <v>盒</v>
      </c>
      <c r="E59" s="25">
        <f>库存总表!$E59</f>
        <v>9</v>
      </c>
      <c r="F59" s="31" t="s">
        <v>325</v>
      </c>
      <c r="G59" s="31" t="s">
        <v>325</v>
      </c>
      <c r="H59" s="31" t="s">
        <v>325</v>
      </c>
      <c r="I59" s="31">
        <v>4</v>
      </c>
      <c r="J59" s="31" t="s">
        <v>325</v>
      </c>
      <c r="K59" s="31">
        <v>4</v>
      </c>
      <c r="L59" s="31">
        <v>0</v>
      </c>
      <c r="M59" s="31">
        <v>3</v>
      </c>
      <c r="N59" s="31">
        <v>0</v>
      </c>
      <c r="O59" s="31">
        <v>4</v>
      </c>
      <c r="P59" s="31">
        <v>0</v>
      </c>
      <c r="Q59" s="31">
        <v>4</v>
      </c>
      <c r="R59" s="31">
        <v>0</v>
      </c>
      <c r="S59" s="31">
        <v>4</v>
      </c>
      <c r="T59" s="31">
        <v>0</v>
      </c>
      <c r="U59" s="31"/>
      <c r="V59" s="31"/>
      <c r="W59" s="31"/>
      <c r="X59" s="31"/>
      <c r="Y59" s="31"/>
      <c r="Z59" s="31"/>
    </row>
    <row r="60" spans="1:26">
      <c r="A60" s="27">
        <f>COUNTIF(B$2:B60,"&lt;&gt;")</f>
        <v>59</v>
      </c>
      <c r="B60" s="26" t="str">
        <f>库存总表!$B60</f>
        <v>长尾夹</v>
      </c>
      <c r="C60" s="25" t="str">
        <f>库存总表!$C60</f>
        <v>黑色-51mm</v>
      </c>
      <c r="D60" s="25" t="str">
        <f>库存总表!$D60</f>
        <v>盒</v>
      </c>
      <c r="E60" s="25">
        <f>库存总表!$E60</f>
        <v>9</v>
      </c>
      <c r="F60" s="31" t="s">
        <v>325</v>
      </c>
      <c r="G60" s="31" t="s">
        <v>325</v>
      </c>
      <c r="H60" s="31" t="s">
        <v>325</v>
      </c>
      <c r="I60" s="31">
        <v>4</v>
      </c>
      <c r="J60" s="31" t="s">
        <v>325</v>
      </c>
      <c r="K60" s="31">
        <v>4</v>
      </c>
      <c r="L60" s="31">
        <v>0</v>
      </c>
      <c r="M60" s="31">
        <v>4</v>
      </c>
      <c r="N60" s="31">
        <v>0</v>
      </c>
      <c r="O60" s="31">
        <v>4</v>
      </c>
      <c r="P60" s="31">
        <v>0</v>
      </c>
      <c r="Q60" s="31">
        <v>4</v>
      </c>
      <c r="R60" s="31">
        <v>0</v>
      </c>
      <c r="S60" s="31">
        <v>4</v>
      </c>
      <c r="T60" s="31">
        <v>0</v>
      </c>
      <c r="U60" s="31"/>
      <c r="V60" s="31"/>
      <c r="W60" s="31"/>
      <c r="X60" s="31"/>
      <c r="Y60" s="31"/>
      <c r="Z60" s="31"/>
    </row>
    <row r="61" spans="1:26">
      <c r="A61" s="27">
        <f>COUNTIF(B$2:B61,"&lt;&gt;")</f>
        <v>60</v>
      </c>
      <c r="B61" s="26" t="str">
        <f>库存总表!$B61</f>
        <v>回形针桶</v>
      </c>
      <c r="C61" s="25" t="str">
        <f>库存总表!$C61</f>
        <v>桶装</v>
      </c>
      <c r="D61" s="25" t="str">
        <f>库存总表!$D61</f>
        <v>桶</v>
      </c>
      <c r="E61" s="25">
        <f>库存总表!$E61</f>
        <v>11</v>
      </c>
      <c r="F61" s="31" t="s">
        <v>325</v>
      </c>
      <c r="G61" s="31" t="s">
        <v>325</v>
      </c>
      <c r="H61" s="31" t="s">
        <v>325</v>
      </c>
      <c r="I61" s="31">
        <v>22</v>
      </c>
      <c r="J61" s="31" t="s">
        <v>325</v>
      </c>
      <c r="K61" s="31">
        <v>22</v>
      </c>
      <c r="L61" s="31">
        <v>0</v>
      </c>
      <c r="M61" s="31">
        <v>22</v>
      </c>
      <c r="N61" s="31">
        <v>0</v>
      </c>
      <c r="O61" s="31">
        <v>22</v>
      </c>
      <c r="P61" s="31">
        <v>0</v>
      </c>
      <c r="Q61" s="31">
        <v>22</v>
      </c>
      <c r="R61" s="31">
        <v>0</v>
      </c>
      <c r="S61" s="31">
        <v>22</v>
      </c>
      <c r="T61" s="31">
        <v>0</v>
      </c>
      <c r="U61" s="31"/>
      <c r="V61" s="31"/>
      <c r="W61" s="31"/>
      <c r="X61" s="31"/>
      <c r="Y61" s="31"/>
      <c r="Z61" s="31"/>
    </row>
    <row r="62" spans="1:26">
      <c r="A62" s="27">
        <f>COUNTIF(B$2:B62,"&lt;&gt;")</f>
        <v>61</v>
      </c>
      <c r="B62" s="26" t="str">
        <f>库存总表!$B62</f>
        <v>回形针</v>
      </c>
      <c r="C62" s="25" t="str">
        <f>库存总表!$C62</f>
        <v>盒装</v>
      </c>
      <c r="D62" s="25" t="str">
        <f>库存总表!$D62</f>
        <v>盒</v>
      </c>
      <c r="E62" s="25">
        <f>库存总表!$E62</f>
        <v>11</v>
      </c>
      <c r="F62" s="31" t="s">
        <v>325</v>
      </c>
      <c r="G62" s="31" t="s">
        <v>325</v>
      </c>
      <c r="H62" s="31" t="s">
        <v>325</v>
      </c>
      <c r="I62" s="31">
        <v>20</v>
      </c>
      <c r="J62" s="31" t="s">
        <v>325</v>
      </c>
      <c r="K62" s="31">
        <v>20</v>
      </c>
      <c r="L62" s="31">
        <v>0</v>
      </c>
      <c r="M62" s="31">
        <v>19</v>
      </c>
      <c r="N62" s="31">
        <v>0</v>
      </c>
      <c r="O62" s="31">
        <v>9</v>
      </c>
      <c r="P62" s="31">
        <v>0</v>
      </c>
      <c r="Q62" s="31">
        <v>8</v>
      </c>
      <c r="R62" s="31">
        <v>0</v>
      </c>
      <c r="S62" s="31">
        <v>8</v>
      </c>
      <c r="T62" s="31">
        <v>0</v>
      </c>
      <c r="U62" s="31"/>
      <c r="V62" s="31"/>
      <c r="W62" s="31"/>
      <c r="X62" s="31"/>
      <c r="Y62" s="31"/>
      <c r="Z62" s="31"/>
    </row>
    <row r="63" spans="1:26">
      <c r="A63" s="27">
        <f>COUNTIF(B$2:B63,"&lt;&gt;")</f>
        <v>62</v>
      </c>
      <c r="B63" s="26" t="str">
        <f>库存总表!$B63</f>
        <v>订书机</v>
      </c>
      <c r="C63" s="25" t="str">
        <f>库存总表!$C63</f>
        <v>/</v>
      </c>
      <c r="D63" s="25" t="str">
        <f>库存总表!$D63</f>
        <v>个</v>
      </c>
      <c r="E63" s="25">
        <f>库存总表!$E63</f>
        <v>11</v>
      </c>
      <c r="F63" s="31" t="s">
        <v>325</v>
      </c>
      <c r="G63" s="31" t="s">
        <v>325</v>
      </c>
      <c r="H63" s="31" t="s">
        <v>325</v>
      </c>
      <c r="I63" s="31">
        <v>0</v>
      </c>
      <c r="J63" s="31" t="s">
        <v>325</v>
      </c>
      <c r="K63" s="31">
        <v>0</v>
      </c>
      <c r="L63" s="31">
        <v>0</v>
      </c>
      <c r="M63" s="31">
        <v>0</v>
      </c>
      <c r="N63" s="31">
        <v>0</v>
      </c>
      <c r="O63" s="31"/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/>
      <c r="V63" s="31"/>
      <c r="W63" s="31"/>
      <c r="X63" s="31"/>
      <c r="Y63" s="31"/>
      <c r="Z63" s="31"/>
    </row>
    <row r="64" spans="1:26">
      <c r="A64" s="27">
        <f>COUNTIF(B$2:B64,"&lt;&gt;")</f>
        <v>63</v>
      </c>
      <c r="B64" s="26" t="str">
        <f>库存总表!$B64</f>
        <v>尺子</v>
      </c>
      <c r="C64" s="25" t="str">
        <f>库存总表!$C64</f>
        <v>/</v>
      </c>
      <c r="D64" s="25" t="str">
        <f>库存总表!$D64</f>
        <v>把</v>
      </c>
      <c r="E64" s="25">
        <f>库存总表!$E64</f>
        <v>11</v>
      </c>
      <c r="F64" s="31" t="s">
        <v>325</v>
      </c>
      <c r="G64" s="31" t="s">
        <v>325</v>
      </c>
      <c r="H64" s="31" t="s">
        <v>325</v>
      </c>
      <c r="I64" s="31">
        <v>60</v>
      </c>
      <c r="J64" s="31" t="s">
        <v>325</v>
      </c>
      <c r="K64" s="31">
        <v>59</v>
      </c>
      <c r="L64" s="31">
        <v>0</v>
      </c>
      <c r="M64" s="31">
        <v>59</v>
      </c>
      <c r="N64" s="31">
        <v>0</v>
      </c>
      <c r="O64" s="31">
        <v>59</v>
      </c>
      <c r="P64" s="31">
        <v>0</v>
      </c>
      <c r="Q64" s="31">
        <v>59</v>
      </c>
      <c r="R64" s="31">
        <v>0</v>
      </c>
      <c r="S64" s="31">
        <v>59</v>
      </c>
      <c r="T64" s="31">
        <v>0</v>
      </c>
      <c r="U64" s="31"/>
      <c r="V64" s="31"/>
      <c r="W64" s="31"/>
      <c r="X64" s="31"/>
      <c r="Y64" s="31"/>
      <c r="Z64" s="31"/>
    </row>
    <row r="65" spans="1:26">
      <c r="A65" s="27">
        <f>COUNTIF(B$2:B65,"&lt;&gt;")</f>
        <v>64</v>
      </c>
      <c r="B65" s="26" t="str">
        <f>库存总表!$B65</f>
        <v>快干印泥油</v>
      </c>
      <c r="C65" s="25" t="str">
        <f>库存总表!$C65</f>
        <v>/</v>
      </c>
      <c r="D65" s="25" t="str">
        <f>库存总表!$D65</f>
        <v>盒</v>
      </c>
      <c r="E65" s="25">
        <f>库存总表!$E65</f>
        <v>11</v>
      </c>
      <c r="F65" s="31" t="s">
        <v>325</v>
      </c>
      <c r="G65" s="31" t="s">
        <v>325</v>
      </c>
      <c r="H65" s="31" t="s">
        <v>325</v>
      </c>
      <c r="I65" s="31">
        <v>2</v>
      </c>
      <c r="J65" s="31" t="s">
        <v>325</v>
      </c>
      <c r="K65" s="31">
        <v>2</v>
      </c>
      <c r="L65" s="31">
        <v>0</v>
      </c>
      <c r="M65" s="31">
        <v>2</v>
      </c>
      <c r="N65" s="31">
        <v>0</v>
      </c>
      <c r="O65" s="31">
        <v>1</v>
      </c>
      <c r="P65" s="31">
        <v>0</v>
      </c>
      <c r="Q65" s="31">
        <v>1</v>
      </c>
      <c r="R65" s="31">
        <v>0</v>
      </c>
      <c r="S65" s="31">
        <v>1</v>
      </c>
      <c r="T65" s="31">
        <v>0</v>
      </c>
      <c r="U65" s="31"/>
      <c r="V65" s="31"/>
      <c r="W65" s="31"/>
      <c r="X65" s="31"/>
      <c r="Y65" s="31"/>
      <c r="Z65" s="31"/>
    </row>
    <row r="66" spans="1:26">
      <c r="A66" s="27">
        <f>COUNTIF(B$2:B66,"&lt;&gt;")</f>
        <v>65</v>
      </c>
      <c r="B66" s="26" t="str">
        <f>库存总表!$B66</f>
        <v>打孔机</v>
      </c>
      <c r="C66" s="25" t="str">
        <f>库存总表!$C66</f>
        <v>/</v>
      </c>
      <c r="D66" s="25" t="str">
        <f>库存总表!$D66</f>
        <v>个</v>
      </c>
      <c r="E66" s="25">
        <f>库存总表!$E66</f>
        <v>11</v>
      </c>
      <c r="F66" s="31" t="s">
        <v>325</v>
      </c>
      <c r="G66" s="31" t="s">
        <v>325</v>
      </c>
      <c r="H66" s="31" t="s">
        <v>325</v>
      </c>
      <c r="I66" s="31">
        <v>5</v>
      </c>
      <c r="J66" s="31" t="s">
        <v>325</v>
      </c>
      <c r="K66" s="31">
        <v>5</v>
      </c>
      <c r="L66" s="31">
        <v>0</v>
      </c>
      <c r="M66" s="31">
        <v>5</v>
      </c>
      <c r="N66" s="31">
        <v>0</v>
      </c>
      <c r="O66" s="31">
        <v>5</v>
      </c>
      <c r="P66" s="31">
        <v>0</v>
      </c>
      <c r="Q66" s="31">
        <v>5</v>
      </c>
      <c r="R66" s="31">
        <v>0</v>
      </c>
      <c r="S66" s="31">
        <v>5</v>
      </c>
      <c r="T66" s="31">
        <v>0</v>
      </c>
      <c r="U66" s="31"/>
      <c r="V66" s="31"/>
      <c r="W66" s="31"/>
      <c r="X66" s="31"/>
      <c r="Y66" s="31"/>
      <c r="Z66" s="31"/>
    </row>
    <row r="67" spans="1:26">
      <c r="A67" s="27">
        <f>COUNTIF(B$2:B67,"&lt;&gt;")</f>
        <v>66</v>
      </c>
      <c r="B67" s="26" t="str">
        <f>库存总表!$B67</f>
        <v>装订夹</v>
      </c>
      <c r="C67" s="25" t="str">
        <f>库存总表!$C67</f>
        <v>/</v>
      </c>
      <c r="D67" s="25" t="str">
        <f>库存总表!$D67</f>
        <v>盒</v>
      </c>
      <c r="E67" s="25">
        <f>库存总表!$E67</f>
        <v>11</v>
      </c>
      <c r="F67" s="31" t="s">
        <v>325</v>
      </c>
      <c r="G67" s="31" t="s">
        <v>325</v>
      </c>
      <c r="H67" s="31" t="s">
        <v>325</v>
      </c>
      <c r="I67" s="31">
        <v>1</v>
      </c>
      <c r="J67" s="31" t="s">
        <v>325</v>
      </c>
      <c r="K67" s="31">
        <v>1</v>
      </c>
      <c r="L67" s="31">
        <v>0</v>
      </c>
      <c r="M67" s="31">
        <v>1</v>
      </c>
      <c r="N67" s="31">
        <v>0</v>
      </c>
      <c r="O67" s="31">
        <v>1</v>
      </c>
      <c r="P67" s="31">
        <v>0</v>
      </c>
      <c r="Q67" s="31">
        <v>1</v>
      </c>
      <c r="R67" s="31">
        <v>0</v>
      </c>
      <c r="S67" s="31">
        <v>1</v>
      </c>
      <c r="T67" s="31">
        <v>0</v>
      </c>
      <c r="U67" s="31"/>
      <c r="V67" s="31"/>
      <c r="W67" s="31"/>
      <c r="X67" s="31"/>
      <c r="Y67" s="31"/>
      <c r="Z67" s="31"/>
    </row>
    <row r="68" spans="1:26">
      <c r="A68" s="27">
        <f>COUNTIF(B$2:B68,"&lt;&gt;")</f>
        <v>67</v>
      </c>
      <c r="B68" s="26" t="str">
        <f>库存总表!$B68</f>
        <v>订书钉</v>
      </c>
      <c r="C68" s="25" t="str">
        <f>库存总表!$C68</f>
        <v>大</v>
      </c>
      <c r="D68" s="25" t="str">
        <f>库存总表!$D68</f>
        <v>盒</v>
      </c>
      <c r="E68" s="25">
        <f>库存总表!$E68</f>
        <v>11</v>
      </c>
      <c r="F68" s="31" t="s">
        <v>325</v>
      </c>
      <c r="G68" s="31" t="s">
        <v>325</v>
      </c>
      <c r="H68" s="31" t="s">
        <v>325</v>
      </c>
      <c r="I68" s="31">
        <v>46</v>
      </c>
      <c r="J68" s="31" t="s">
        <v>325</v>
      </c>
      <c r="K68" s="31">
        <v>46</v>
      </c>
      <c r="L68" s="31">
        <v>0</v>
      </c>
      <c r="M68" s="31">
        <v>45</v>
      </c>
      <c r="N68" s="31">
        <v>0</v>
      </c>
      <c r="O68" s="31">
        <v>45</v>
      </c>
      <c r="P68" s="31">
        <v>0</v>
      </c>
      <c r="Q68" s="31">
        <v>45</v>
      </c>
      <c r="R68" s="31">
        <v>0</v>
      </c>
      <c r="S68" s="31">
        <v>45</v>
      </c>
      <c r="T68" s="31">
        <v>0</v>
      </c>
      <c r="U68" s="31"/>
      <c r="V68" s="31"/>
      <c r="W68" s="31"/>
      <c r="X68" s="31"/>
      <c r="Y68" s="31"/>
      <c r="Z68" s="31"/>
    </row>
    <row r="69" spans="1:26">
      <c r="A69" s="27">
        <f>COUNTIF(B$2:B69,"&lt;&gt;")</f>
        <v>68</v>
      </c>
      <c r="B69" s="26" t="str">
        <f>库存总表!$B69</f>
        <v>订书钉</v>
      </c>
      <c r="C69" s="25" t="str">
        <f>库存总表!$C69</f>
        <v>小</v>
      </c>
      <c r="D69" s="25" t="str">
        <f>库存总表!$D69</f>
        <v>盒</v>
      </c>
      <c r="E69" s="25">
        <f>库存总表!$E69</f>
        <v>11</v>
      </c>
      <c r="F69" s="31" t="s">
        <v>325</v>
      </c>
      <c r="G69" s="31" t="s">
        <v>325</v>
      </c>
      <c r="H69" s="31" t="s">
        <v>325</v>
      </c>
      <c r="I69" s="31">
        <v>1</v>
      </c>
      <c r="J69" s="31" t="s">
        <v>325</v>
      </c>
      <c r="K69" s="31">
        <v>1</v>
      </c>
      <c r="L69" s="31">
        <v>0</v>
      </c>
      <c r="M69" s="31">
        <v>1</v>
      </c>
      <c r="N69" s="31">
        <v>0</v>
      </c>
      <c r="O69" s="31">
        <v>1</v>
      </c>
      <c r="P69" s="31">
        <v>0</v>
      </c>
      <c r="Q69" s="31">
        <v>1</v>
      </c>
      <c r="R69" s="31">
        <v>0</v>
      </c>
      <c r="S69" s="31">
        <v>1</v>
      </c>
      <c r="T69" s="31">
        <v>0</v>
      </c>
      <c r="U69" s="31"/>
      <c r="V69" s="31"/>
      <c r="W69" s="31"/>
      <c r="X69" s="31"/>
      <c r="Y69" s="31"/>
      <c r="Z69" s="31"/>
    </row>
    <row r="70" spans="1:26">
      <c r="A70" s="27">
        <f>COUNTIF(B$2:B70,"&lt;&gt;")</f>
        <v>69</v>
      </c>
      <c r="B70" s="26" t="str">
        <f>库存总表!$B70</f>
        <v>快干印台</v>
      </c>
      <c r="C70" s="25" t="str">
        <f>库存总表!$C70</f>
        <v>/</v>
      </c>
      <c r="D70" s="25" t="str">
        <f>库存总表!$D70</f>
        <v>盒</v>
      </c>
      <c r="E70" s="25">
        <f>库存总表!$E70</f>
        <v>11</v>
      </c>
      <c r="F70" s="31" t="s">
        <v>325</v>
      </c>
      <c r="G70" s="31" t="s">
        <v>325</v>
      </c>
      <c r="H70" s="31" t="s">
        <v>325</v>
      </c>
      <c r="I70" s="31">
        <v>13</v>
      </c>
      <c r="J70" s="31" t="s">
        <v>325</v>
      </c>
      <c r="K70" s="31">
        <v>13</v>
      </c>
      <c r="L70" s="31">
        <v>0</v>
      </c>
      <c r="M70" s="31">
        <v>13</v>
      </c>
      <c r="N70" s="31">
        <v>0</v>
      </c>
      <c r="O70" s="31">
        <v>13</v>
      </c>
      <c r="P70" s="31">
        <v>0</v>
      </c>
      <c r="Q70" s="31">
        <v>11</v>
      </c>
      <c r="R70" s="31">
        <v>0</v>
      </c>
      <c r="S70" s="31">
        <v>11</v>
      </c>
      <c r="T70" s="31">
        <v>0</v>
      </c>
      <c r="U70" s="31"/>
      <c r="V70" s="31"/>
      <c r="W70" s="31"/>
      <c r="X70" s="31"/>
      <c r="Y70" s="31"/>
      <c r="Z70" s="31"/>
    </row>
    <row r="71" spans="1:26">
      <c r="A71" s="27">
        <f>COUNTIF(B$2:B71,"&lt;&gt;")</f>
        <v>70</v>
      </c>
      <c r="B71" s="26" t="str">
        <f>库存总表!$B71</f>
        <v>印台补充油</v>
      </c>
      <c r="C71" s="25" t="str">
        <f>库存总表!$C71</f>
        <v>/</v>
      </c>
      <c r="D71" s="25" t="str">
        <f>库存总表!$D71</f>
        <v>盒</v>
      </c>
      <c r="E71" s="25">
        <f>库存总表!$E71</f>
        <v>11</v>
      </c>
      <c r="F71" s="31" t="s">
        <v>325</v>
      </c>
      <c r="G71" s="31" t="s">
        <v>325</v>
      </c>
      <c r="H71" s="31" t="s">
        <v>325</v>
      </c>
      <c r="I71" s="31">
        <v>1</v>
      </c>
      <c r="J71" s="31" t="s">
        <v>325</v>
      </c>
      <c r="K71" s="31">
        <v>1</v>
      </c>
      <c r="L71" s="31">
        <v>0</v>
      </c>
      <c r="M71" s="31">
        <v>1</v>
      </c>
      <c r="N71" s="31">
        <v>0</v>
      </c>
      <c r="O71" s="31">
        <v>1</v>
      </c>
      <c r="P71" s="31">
        <v>0</v>
      </c>
      <c r="Q71" s="31">
        <v>1</v>
      </c>
      <c r="R71" s="31">
        <v>0</v>
      </c>
      <c r="S71" s="31">
        <v>1</v>
      </c>
      <c r="T71" s="31">
        <v>0</v>
      </c>
      <c r="U71" s="31"/>
      <c r="V71" s="31"/>
      <c r="W71" s="31"/>
      <c r="X71" s="31"/>
      <c r="Y71" s="31"/>
      <c r="Z71" s="31"/>
    </row>
    <row r="72" spans="1:26">
      <c r="A72" s="27">
        <f>COUNTIF(B$2:B72,"&lt;&gt;")</f>
        <v>71</v>
      </c>
      <c r="B72" s="26" t="str">
        <f>库存总表!$B72</f>
        <v>固体胶</v>
      </c>
      <c r="C72" s="25" t="str">
        <f>库存总表!$C72</f>
        <v>/</v>
      </c>
      <c r="D72" s="25" t="str">
        <f>库存总表!$D72</f>
        <v>个</v>
      </c>
      <c r="E72" s="25">
        <f>库存总表!$E72</f>
        <v>12</v>
      </c>
      <c r="F72" s="31" t="s">
        <v>325</v>
      </c>
      <c r="G72" s="31" t="s">
        <v>325</v>
      </c>
      <c r="H72" s="31" t="s">
        <v>325</v>
      </c>
      <c r="I72" s="31">
        <v>13</v>
      </c>
      <c r="J72" s="31" t="s">
        <v>325</v>
      </c>
      <c r="K72" s="31">
        <v>13</v>
      </c>
      <c r="L72" s="31">
        <v>0</v>
      </c>
      <c r="M72" s="31">
        <v>13</v>
      </c>
      <c r="N72" s="31">
        <v>0</v>
      </c>
      <c r="O72" s="31">
        <v>13</v>
      </c>
      <c r="P72" s="31">
        <v>0</v>
      </c>
      <c r="Q72" s="31">
        <v>10</v>
      </c>
      <c r="R72" s="31">
        <v>0</v>
      </c>
      <c r="S72" s="31">
        <v>10</v>
      </c>
      <c r="T72" s="31">
        <v>0</v>
      </c>
      <c r="U72" s="31"/>
      <c r="V72" s="31"/>
      <c r="W72" s="31"/>
      <c r="X72" s="31"/>
      <c r="Y72" s="31"/>
      <c r="Z72" s="31"/>
    </row>
    <row r="73" spans="1:26">
      <c r="A73" s="27">
        <f>COUNTIF(B$2:B73,"&lt;&gt;")</f>
        <v>72</v>
      </c>
      <c r="B73" s="26" t="str">
        <f>库存总表!$B73</f>
        <v>得力液体胶</v>
      </c>
      <c r="C73" s="25" t="str">
        <f>库存总表!$C73</f>
        <v>50ml</v>
      </c>
      <c r="D73" s="25" t="str">
        <f>库存总表!$D73</f>
        <v>个</v>
      </c>
      <c r="E73" s="25">
        <f>库存总表!$E73</f>
        <v>12</v>
      </c>
      <c r="F73" s="31" t="s">
        <v>325</v>
      </c>
      <c r="G73" s="31" t="s">
        <v>325</v>
      </c>
      <c r="H73" s="31" t="s">
        <v>325</v>
      </c>
      <c r="I73" s="31">
        <v>25</v>
      </c>
      <c r="J73" s="31" t="s">
        <v>325</v>
      </c>
      <c r="K73" s="31">
        <v>24</v>
      </c>
      <c r="L73" s="31">
        <v>0</v>
      </c>
      <c r="M73" s="31">
        <v>23</v>
      </c>
      <c r="N73" s="31">
        <v>0</v>
      </c>
      <c r="O73" s="31">
        <v>23</v>
      </c>
      <c r="P73" s="31">
        <v>0</v>
      </c>
      <c r="Q73" s="31">
        <v>21</v>
      </c>
      <c r="R73" s="31">
        <v>0</v>
      </c>
      <c r="S73" s="31">
        <v>21</v>
      </c>
      <c r="T73" s="31">
        <v>0</v>
      </c>
      <c r="U73" s="31"/>
      <c r="V73" s="31"/>
      <c r="W73" s="31"/>
      <c r="X73" s="31"/>
      <c r="Y73" s="31"/>
      <c r="Z73" s="31"/>
    </row>
    <row r="74" spans="1:26">
      <c r="A74" s="27">
        <f>COUNTIF(B$2:B74,"&lt;&gt;")</f>
        <v>73</v>
      </c>
      <c r="B74" s="26" t="str">
        <f>库存总表!$B74</f>
        <v>橡皮擦</v>
      </c>
      <c r="C74" s="25" t="str">
        <f>库存总表!$C74</f>
        <v>/</v>
      </c>
      <c r="D74" s="25" t="str">
        <f>库存总表!$D74</f>
        <v>个</v>
      </c>
      <c r="E74" s="25">
        <f>库存总表!$E74</f>
        <v>12</v>
      </c>
      <c r="F74" s="31" t="s">
        <v>325</v>
      </c>
      <c r="G74" s="31" t="s">
        <v>325</v>
      </c>
      <c r="H74" s="31" t="s">
        <v>325</v>
      </c>
      <c r="I74" s="31">
        <v>123</v>
      </c>
      <c r="J74" s="31" t="s">
        <v>325</v>
      </c>
      <c r="K74" s="31">
        <f>45+33+45</f>
        <v>123</v>
      </c>
      <c r="L74" s="31">
        <v>0</v>
      </c>
      <c r="M74" s="31">
        <v>123</v>
      </c>
      <c r="N74" s="31">
        <v>0</v>
      </c>
      <c r="O74" s="31">
        <v>123</v>
      </c>
      <c r="P74" s="31">
        <v>0</v>
      </c>
      <c r="Q74" s="31">
        <v>123</v>
      </c>
      <c r="R74" s="31">
        <v>0</v>
      </c>
      <c r="S74" s="31">
        <v>123</v>
      </c>
      <c r="T74" s="31">
        <v>0</v>
      </c>
      <c r="U74" s="31"/>
      <c r="V74" s="31"/>
      <c r="W74" s="31"/>
      <c r="X74" s="31"/>
      <c r="Y74" s="31"/>
      <c r="Z74" s="31"/>
    </row>
    <row r="75" spans="1:26">
      <c r="A75" s="27">
        <f>COUNTIF(B$2:B75,"&lt;&gt;")</f>
        <v>74</v>
      </c>
      <c r="B75" s="26" t="str">
        <f>库存总表!$B75</f>
        <v>透明胶</v>
      </c>
      <c r="C75" s="25" t="str">
        <f>库存总表!$C75</f>
        <v>小</v>
      </c>
      <c r="D75" s="25" t="str">
        <f>库存总表!$D75</f>
        <v>卷</v>
      </c>
      <c r="E75" s="25">
        <f>库存总表!$E75</f>
        <v>12</v>
      </c>
      <c r="F75" s="31" t="s">
        <v>325</v>
      </c>
      <c r="G75" s="31" t="s">
        <v>325</v>
      </c>
      <c r="H75" s="31" t="s">
        <v>325</v>
      </c>
      <c r="I75" s="31">
        <v>42</v>
      </c>
      <c r="J75" s="31" t="s">
        <v>325</v>
      </c>
      <c r="K75" s="31">
        <v>42</v>
      </c>
      <c r="L75" s="31">
        <v>0</v>
      </c>
      <c r="M75" s="31">
        <v>42</v>
      </c>
      <c r="N75" s="31">
        <v>0</v>
      </c>
      <c r="O75" s="31">
        <v>42</v>
      </c>
      <c r="P75" s="31">
        <v>0</v>
      </c>
      <c r="Q75" s="31">
        <v>42</v>
      </c>
      <c r="R75" s="31">
        <v>0</v>
      </c>
      <c r="S75" s="31">
        <v>42</v>
      </c>
      <c r="T75" s="31">
        <v>0</v>
      </c>
      <c r="U75" s="31"/>
      <c r="V75" s="31"/>
      <c r="W75" s="31"/>
      <c r="X75" s="31"/>
      <c r="Y75" s="31"/>
      <c r="Z75" s="31"/>
    </row>
    <row r="76" spans="1:26">
      <c r="A76" s="27">
        <f>COUNTIF(B$2:B76,"&lt;&gt;")</f>
        <v>75</v>
      </c>
      <c r="B76" s="26" t="str">
        <f>库存总表!$B76</f>
        <v>透明胶</v>
      </c>
      <c r="C76" s="25" t="str">
        <f>库存总表!$C76</f>
        <v>大</v>
      </c>
      <c r="D76" s="25" t="str">
        <f>库存总表!$D76</f>
        <v>卷</v>
      </c>
      <c r="E76" s="25">
        <f>库存总表!$E76</f>
        <v>12</v>
      </c>
      <c r="F76" s="31" t="s">
        <v>325</v>
      </c>
      <c r="G76" s="31" t="s">
        <v>325</v>
      </c>
      <c r="H76" s="31" t="s">
        <v>325</v>
      </c>
      <c r="I76" s="31">
        <v>5</v>
      </c>
      <c r="J76" s="31" t="s">
        <v>325</v>
      </c>
      <c r="K76" s="31">
        <v>5</v>
      </c>
      <c r="L76" s="31">
        <v>0</v>
      </c>
      <c r="M76" s="31">
        <v>5</v>
      </c>
      <c r="N76" s="31">
        <v>0</v>
      </c>
      <c r="O76" s="31">
        <v>5</v>
      </c>
      <c r="P76" s="31">
        <v>0</v>
      </c>
      <c r="Q76" s="31">
        <v>5</v>
      </c>
      <c r="R76" s="31">
        <v>0</v>
      </c>
      <c r="S76" s="31">
        <v>5</v>
      </c>
      <c r="T76" s="31">
        <v>0</v>
      </c>
      <c r="U76" s="31"/>
      <c r="V76" s="31"/>
      <c r="W76" s="31"/>
      <c r="X76" s="31"/>
      <c r="Y76" s="31"/>
      <c r="Z76" s="31"/>
    </row>
    <row r="77" spans="1:26" ht="27">
      <c r="A77" s="27">
        <f>COUNTIF(B$2:B77,"&lt;&gt;")</f>
        <v>76</v>
      </c>
      <c r="B77" s="26" t="str">
        <f>库存总表!$B77</f>
        <v>再生纸记事厚册</v>
      </c>
      <c r="C77" s="25" t="str">
        <f>库存总表!$C77</f>
        <v>/</v>
      </c>
      <c r="D77" s="25" t="str">
        <f>库存总表!$D77</f>
        <v>本</v>
      </c>
      <c r="E77" s="25">
        <f>库存总表!$E77</f>
        <v>12</v>
      </c>
      <c r="F77" s="31" t="s">
        <v>325</v>
      </c>
      <c r="G77" s="31" t="s">
        <v>325</v>
      </c>
      <c r="H77" s="31" t="s">
        <v>325</v>
      </c>
      <c r="I77" s="31">
        <v>1</v>
      </c>
      <c r="J77" s="31" t="s">
        <v>325</v>
      </c>
      <c r="K77" s="31">
        <v>0</v>
      </c>
      <c r="L77" s="31">
        <v>0</v>
      </c>
      <c r="M77" s="31">
        <v>1</v>
      </c>
      <c r="N77" s="31">
        <v>0</v>
      </c>
      <c r="O77" s="31"/>
      <c r="P77" s="31">
        <v>0</v>
      </c>
      <c r="Q77" s="31">
        <v>1</v>
      </c>
      <c r="R77" s="31">
        <v>0</v>
      </c>
      <c r="S77" s="31">
        <v>1</v>
      </c>
      <c r="T77" s="31">
        <v>0</v>
      </c>
      <c r="U77" s="31"/>
      <c r="V77" s="31"/>
      <c r="W77" s="31"/>
      <c r="X77" s="31"/>
      <c r="Y77" s="31"/>
      <c r="Z77" s="31"/>
    </row>
    <row r="78" spans="1:26">
      <c r="A78" s="27">
        <f>COUNTIF(B$2:B78,"&lt;&gt;")</f>
        <v>77</v>
      </c>
      <c r="B78" s="26" t="str">
        <f>库存总表!$B78</f>
        <v>橡皮筋</v>
      </c>
      <c r="C78" s="25" t="str">
        <f>库存总表!$C78</f>
        <v>/</v>
      </c>
      <c r="D78" s="25" t="str">
        <f>库存总表!$D78</f>
        <v>盒</v>
      </c>
      <c r="E78" s="25">
        <f>库存总表!$E78</f>
        <v>12</v>
      </c>
      <c r="F78" s="31" t="s">
        <v>325</v>
      </c>
      <c r="G78" s="31" t="s">
        <v>325</v>
      </c>
      <c r="H78" s="31" t="s">
        <v>325</v>
      </c>
      <c r="I78" s="31">
        <v>4</v>
      </c>
      <c r="J78" s="31" t="s">
        <v>325</v>
      </c>
      <c r="K78" s="31">
        <v>4</v>
      </c>
      <c r="L78" s="31">
        <v>0</v>
      </c>
      <c r="M78" s="31">
        <v>4</v>
      </c>
      <c r="N78" s="31">
        <v>0</v>
      </c>
      <c r="O78" s="31">
        <v>4</v>
      </c>
      <c r="P78" s="31">
        <v>0</v>
      </c>
      <c r="Q78" s="31">
        <v>4</v>
      </c>
      <c r="R78" s="31">
        <v>0</v>
      </c>
      <c r="S78" s="31">
        <v>4</v>
      </c>
      <c r="T78" s="31">
        <v>0</v>
      </c>
      <c r="U78" s="31"/>
      <c r="V78" s="31"/>
      <c r="W78" s="31"/>
      <c r="X78" s="31"/>
      <c r="Y78" s="31"/>
      <c r="Z78" s="31"/>
    </row>
    <row r="79" spans="1:26">
      <c r="A79" s="27">
        <f>COUNTIF(B$2:B79,"&lt;&gt;")</f>
        <v>78</v>
      </c>
      <c r="B79" s="26" t="str">
        <f>库存总表!$B79</f>
        <v>双面胶纸</v>
      </c>
      <c r="C79" s="25" t="str">
        <f>库存总表!$C79</f>
        <v>/</v>
      </c>
      <c r="D79" s="25" t="str">
        <f>库存总表!$D79</f>
        <v>卷</v>
      </c>
      <c r="E79" s="25">
        <f>库存总表!$E79</f>
        <v>12</v>
      </c>
      <c r="F79" s="31" t="s">
        <v>325</v>
      </c>
      <c r="G79" s="31" t="s">
        <v>325</v>
      </c>
      <c r="H79" s="31" t="s">
        <v>325</v>
      </c>
      <c r="I79" s="31">
        <v>4</v>
      </c>
      <c r="J79" s="31" t="s">
        <v>325</v>
      </c>
      <c r="K79" s="31">
        <v>4</v>
      </c>
      <c r="L79" s="31">
        <v>0</v>
      </c>
      <c r="M79" s="31">
        <v>4</v>
      </c>
      <c r="N79" s="31">
        <v>0</v>
      </c>
      <c r="O79" s="31">
        <v>4</v>
      </c>
      <c r="P79" s="31">
        <v>0</v>
      </c>
      <c r="Q79" s="31">
        <v>35</v>
      </c>
      <c r="R79" s="31">
        <v>0</v>
      </c>
      <c r="S79" s="31">
        <v>35</v>
      </c>
      <c r="T79" s="31">
        <v>0</v>
      </c>
      <c r="U79" s="31"/>
      <c r="V79" s="31"/>
      <c r="W79" s="31"/>
      <c r="X79" s="31"/>
      <c r="Y79" s="31"/>
      <c r="Z79" s="31"/>
    </row>
    <row r="80" spans="1:26">
      <c r="A80" s="27">
        <f>COUNTIF(B$2:B80,"&lt;&gt;")</f>
        <v>79</v>
      </c>
      <c r="B80" s="26" t="str">
        <f>库存总表!$B80</f>
        <v>美纹纸胶带</v>
      </c>
      <c r="C80" s="25" t="str">
        <f>库存总表!$C80</f>
        <v>18mm</v>
      </c>
      <c r="D80" s="25" t="str">
        <f>库存总表!$D80</f>
        <v>卷</v>
      </c>
      <c r="E80" s="25">
        <f>库存总表!$E80</f>
        <v>12</v>
      </c>
      <c r="F80" s="31" t="s">
        <v>325</v>
      </c>
      <c r="G80" s="31" t="s">
        <v>325</v>
      </c>
      <c r="H80" s="31" t="s">
        <v>325</v>
      </c>
      <c r="I80" s="31">
        <v>0</v>
      </c>
      <c r="J80" s="31" t="s">
        <v>325</v>
      </c>
      <c r="K80" s="31">
        <v>0</v>
      </c>
      <c r="L80" s="31" t="s">
        <v>325</v>
      </c>
      <c r="M80" s="31">
        <v>0</v>
      </c>
      <c r="N80" s="31" t="s">
        <v>325</v>
      </c>
      <c r="O80" s="31">
        <v>0</v>
      </c>
      <c r="P80" s="31" t="s">
        <v>325</v>
      </c>
      <c r="Q80" s="31">
        <v>16</v>
      </c>
      <c r="R80" s="31">
        <v>0</v>
      </c>
      <c r="S80" s="31">
        <v>16</v>
      </c>
      <c r="T80" s="31">
        <v>0</v>
      </c>
      <c r="U80" s="31"/>
      <c r="V80" s="31"/>
      <c r="W80" s="31"/>
      <c r="X80" s="31"/>
      <c r="Y80" s="31"/>
      <c r="Z80" s="31"/>
    </row>
    <row r="81" spans="1:26">
      <c r="A81" s="27">
        <f>COUNTIF(B$2:B81,"&lt;&gt;")</f>
        <v>80</v>
      </c>
      <c r="B81" s="26" t="str">
        <f>库存总表!$B81</f>
        <v>消毒粉</v>
      </c>
      <c r="C81" s="25" t="str">
        <f>库存总表!$C81</f>
        <v>/</v>
      </c>
      <c r="D81" s="25" t="str">
        <f>库存总表!$D81</f>
        <v>瓶</v>
      </c>
      <c r="E81" s="25">
        <f>库存总表!$E81</f>
        <v>13</v>
      </c>
      <c r="F81" s="31" t="s">
        <v>325</v>
      </c>
      <c r="G81" s="31" t="s">
        <v>325</v>
      </c>
      <c r="H81" s="31" t="s">
        <v>325</v>
      </c>
      <c r="I81" s="31">
        <v>9</v>
      </c>
      <c r="J81" s="31" t="s">
        <v>325</v>
      </c>
      <c r="K81" s="31">
        <v>9</v>
      </c>
      <c r="L81" s="31">
        <v>0</v>
      </c>
      <c r="M81" s="31">
        <v>8</v>
      </c>
      <c r="N81" s="31">
        <v>0</v>
      </c>
      <c r="O81" s="31">
        <v>7</v>
      </c>
      <c r="P81" s="31">
        <v>0</v>
      </c>
      <c r="Q81" s="31">
        <v>5</v>
      </c>
      <c r="R81" s="31">
        <v>0</v>
      </c>
      <c r="S81" s="31">
        <v>5</v>
      </c>
      <c r="T81" s="31">
        <v>0</v>
      </c>
      <c r="U81" s="31"/>
      <c r="V81" s="31"/>
      <c r="W81" s="31"/>
      <c r="X81" s="31"/>
      <c r="Y81" s="31"/>
      <c r="Z81" s="31"/>
    </row>
    <row r="82" spans="1:26">
      <c r="A82" s="27">
        <f>COUNTIF(B$2:B82,"&lt;&gt;")</f>
        <v>81</v>
      </c>
      <c r="B82" s="26" t="str">
        <f>库存总表!$B82</f>
        <v>洗洁精</v>
      </c>
      <c r="C82" s="25" t="str">
        <f>库存总表!$C82</f>
        <v>1.18kg</v>
      </c>
      <c r="D82" s="25" t="str">
        <f>库存总表!$D82</f>
        <v>瓶</v>
      </c>
      <c r="E82" s="25">
        <f>库存总表!$E82</f>
        <v>13</v>
      </c>
      <c r="F82" s="31" t="s">
        <v>325</v>
      </c>
      <c r="G82" s="31" t="s">
        <v>325</v>
      </c>
      <c r="H82" s="31" t="s">
        <v>325</v>
      </c>
      <c r="I82" s="31">
        <v>0</v>
      </c>
      <c r="J82" s="31" t="s">
        <v>325</v>
      </c>
      <c r="K82" s="31">
        <v>0</v>
      </c>
      <c r="L82" s="31" t="s">
        <v>325</v>
      </c>
      <c r="M82" s="31">
        <v>0</v>
      </c>
      <c r="N82" s="31" t="s">
        <v>325</v>
      </c>
      <c r="O82" s="31">
        <v>0</v>
      </c>
      <c r="P82" s="31" t="s">
        <v>325</v>
      </c>
      <c r="Q82" s="31">
        <v>2</v>
      </c>
      <c r="R82" s="31">
        <v>0</v>
      </c>
      <c r="S82" s="31">
        <v>2</v>
      </c>
      <c r="T82" s="31">
        <v>0</v>
      </c>
      <c r="U82" s="31"/>
      <c r="V82" s="31"/>
      <c r="W82" s="31"/>
      <c r="X82" s="31"/>
      <c r="Y82" s="31"/>
      <c r="Z82" s="31"/>
    </row>
    <row r="83" spans="1:26">
      <c r="A83" s="27">
        <f>COUNTIF(B$2:B83,"&lt;&gt;")</f>
        <v>82</v>
      </c>
      <c r="B83" s="26" t="str">
        <f>库存总表!$B83</f>
        <v>滴露洗手液</v>
      </c>
      <c r="C83" s="25" t="str">
        <f>库存总表!$C83</f>
        <v>/</v>
      </c>
      <c r="D83" s="25" t="str">
        <f>库存总表!$D83</f>
        <v>瓶</v>
      </c>
      <c r="E83" s="25">
        <f>库存总表!$E83</f>
        <v>13</v>
      </c>
      <c r="F83" s="31" t="s">
        <v>325</v>
      </c>
      <c r="G83" s="31" t="s">
        <v>325</v>
      </c>
      <c r="H83" s="31" t="s">
        <v>325</v>
      </c>
      <c r="I83" s="31">
        <v>1</v>
      </c>
      <c r="J83" s="31" t="s">
        <v>325</v>
      </c>
      <c r="K83" s="31">
        <v>1</v>
      </c>
      <c r="L83" s="31">
        <v>0</v>
      </c>
      <c r="M83" s="31">
        <v>5</v>
      </c>
      <c r="N83" s="31">
        <v>0</v>
      </c>
      <c r="O83" s="31">
        <v>4</v>
      </c>
      <c r="P83" s="31">
        <v>0</v>
      </c>
      <c r="Q83" s="31">
        <v>2</v>
      </c>
      <c r="R83" s="31">
        <v>0</v>
      </c>
      <c r="S83" s="31">
        <v>2</v>
      </c>
      <c r="T83" s="31">
        <v>0</v>
      </c>
      <c r="U83" s="31"/>
      <c r="V83" s="31"/>
      <c r="W83" s="31"/>
      <c r="X83" s="31"/>
      <c r="Y83" s="31"/>
      <c r="Z83" s="31"/>
    </row>
    <row r="84" spans="1:26">
      <c r="A84" s="27">
        <f>COUNTIF(B$2:B84,"&lt;&gt;")</f>
        <v>83</v>
      </c>
      <c r="B84" s="26" t="str">
        <f>库存总表!$B84</f>
        <v>香薰精油</v>
      </c>
      <c r="C84" s="25" t="str">
        <f>库存总表!$C84</f>
        <v>大</v>
      </c>
      <c r="D84" s="25" t="str">
        <f>库存总表!$D84</f>
        <v>瓶</v>
      </c>
      <c r="E84" s="25">
        <f>库存总表!$E84</f>
        <v>13</v>
      </c>
      <c r="F84" s="31" t="s">
        <v>325</v>
      </c>
      <c r="G84" s="31" t="s">
        <v>325</v>
      </c>
      <c r="H84" s="31" t="s">
        <v>325</v>
      </c>
      <c r="I84" s="31">
        <v>2</v>
      </c>
      <c r="J84" s="31" t="s">
        <v>325</v>
      </c>
      <c r="K84" s="31">
        <v>2</v>
      </c>
      <c r="L84" s="31">
        <v>0</v>
      </c>
      <c r="M84" s="31">
        <v>2</v>
      </c>
      <c r="N84" s="31">
        <v>0</v>
      </c>
      <c r="O84" s="31">
        <v>2</v>
      </c>
      <c r="P84" s="31">
        <v>0</v>
      </c>
      <c r="Q84" s="31">
        <v>2</v>
      </c>
      <c r="R84" s="31">
        <v>0</v>
      </c>
      <c r="S84" s="31">
        <v>2</v>
      </c>
      <c r="T84" s="31">
        <v>0</v>
      </c>
      <c r="U84" s="31"/>
      <c r="V84" s="31"/>
      <c r="W84" s="31"/>
      <c r="X84" s="31"/>
      <c r="Y84" s="31"/>
      <c r="Z84" s="31"/>
    </row>
    <row r="85" spans="1:26">
      <c r="A85" s="27">
        <f>COUNTIF(B$2:B85,"&lt;&gt;")</f>
        <v>84</v>
      </c>
      <c r="B85" s="26" t="str">
        <f>库存总表!$B85</f>
        <v>香薰精油</v>
      </c>
      <c r="C85" s="25" t="str">
        <f>库存总表!$C85</f>
        <v>小</v>
      </c>
      <c r="D85" s="25" t="str">
        <f>库存总表!$D85</f>
        <v>瓶</v>
      </c>
      <c r="E85" s="25">
        <f>库存总表!$E85</f>
        <v>13</v>
      </c>
      <c r="F85" s="31" t="s">
        <v>325</v>
      </c>
      <c r="G85" s="31" t="s">
        <v>325</v>
      </c>
      <c r="H85" s="31" t="s">
        <v>325</v>
      </c>
      <c r="I85" s="31">
        <v>2</v>
      </c>
      <c r="J85" s="31" t="s">
        <v>325</v>
      </c>
      <c r="K85" s="31">
        <v>2</v>
      </c>
      <c r="L85" s="31">
        <v>0</v>
      </c>
      <c r="M85" s="31">
        <v>2</v>
      </c>
      <c r="N85" s="31">
        <v>0</v>
      </c>
      <c r="O85" s="31">
        <v>2</v>
      </c>
      <c r="P85" s="31">
        <v>0</v>
      </c>
      <c r="Q85" s="31">
        <v>2</v>
      </c>
      <c r="R85" s="31">
        <v>0</v>
      </c>
      <c r="S85" s="31">
        <v>2</v>
      </c>
      <c r="T85" s="31">
        <v>0</v>
      </c>
      <c r="U85" s="31"/>
      <c r="V85" s="31"/>
      <c r="W85" s="31"/>
      <c r="X85" s="31"/>
      <c r="Y85" s="31"/>
      <c r="Z85" s="31"/>
    </row>
    <row r="86" spans="1:26">
      <c r="A86" s="27">
        <f>COUNTIF(B$2:B86,"&lt;&gt;")</f>
        <v>85</v>
      </c>
      <c r="B86" s="26" t="str">
        <f>库存总表!$B86</f>
        <v>砧板</v>
      </c>
      <c r="C86" s="25" t="str">
        <f>库存总表!$C86</f>
        <v>/</v>
      </c>
      <c r="D86" s="25" t="str">
        <f>库存总表!$D86</f>
        <v>块</v>
      </c>
      <c r="E86" s="25">
        <f>库存总表!$E86</f>
        <v>13</v>
      </c>
      <c r="F86" s="31" t="s">
        <v>325</v>
      </c>
      <c r="G86" s="31" t="s">
        <v>325</v>
      </c>
      <c r="H86" s="31" t="s">
        <v>325</v>
      </c>
      <c r="I86" s="31">
        <v>2</v>
      </c>
      <c r="J86" s="31" t="s">
        <v>325</v>
      </c>
      <c r="K86" s="31">
        <v>2</v>
      </c>
      <c r="L86" s="31">
        <v>0</v>
      </c>
      <c r="M86" s="31">
        <v>2</v>
      </c>
      <c r="N86" s="31">
        <v>0</v>
      </c>
      <c r="O86" s="31">
        <v>2</v>
      </c>
      <c r="P86" s="31">
        <v>0</v>
      </c>
      <c r="Q86" s="31">
        <v>2</v>
      </c>
      <c r="R86" s="31">
        <v>0</v>
      </c>
      <c r="S86" s="31">
        <v>2</v>
      </c>
      <c r="T86" s="31">
        <v>0</v>
      </c>
      <c r="U86" s="31"/>
      <c r="V86" s="31"/>
      <c r="W86" s="31"/>
      <c r="X86" s="31"/>
      <c r="Y86" s="31"/>
      <c r="Z86" s="31"/>
    </row>
    <row r="87" spans="1:26">
      <c r="A87" s="27">
        <f>COUNTIF(B$2:B87,"&lt;&gt;")</f>
        <v>86</v>
      </c>
      <c r="B87" s="26" t="str">
        <f>库存总表!$B87</f>
        <v>油污克星</v>
      </c>
      <c r="C87" s="25" t="str">
        <f>库存总表!$C87</f>
        <v>/</v>
      </c>
      <c r="D87" s="25" t="str">
        <f>库存总表!$D87</f>
        <v>瓶</v>
      </c>
      <c r="E87" s="25">
        <f>库存总表!$E87</f>
        <v>13</v>
      </c>
      <c r="F87" s="31" t="s">
        <v>325</v>
      </c>
      <c r="G87" s="31" t="s">
        <v>325</v>
      </c>
      <c r="H87" s="31" t="s">
        <v>325</v>
      </c>
      <c r="I87" s="31">
        <v>1</v>
      </c>
      <c r="J87" s="31" t="s">
        <v>325</v>
      </c>
      <c r="K87" s="31">
        <v>1</v>
      </c>
      <c r="L87" s="31">
        <v>0</v>
      </c>
      <c r="M87" s="31">
        <v>1</v>
      </c>
      <c r="N87" s="31">
        <v>0</v>
      </c>
      <c r="O87" s="31">
        <v>1</v>
      </c>
      <c r="P87" s="31">
        <v>0</v>
      </c>
      <c r="Q87" s="31">
        <v>1</v>
      </c>
      <c r="R87" s="31">
        <v>0</v>
      </c>
      <c r="S87" s="31">
        <v>1</v>
      </c>
      <c r="T87" s="31">
        <v>0</v>
      </c>
      <c r="U87" s="31"/>
      <c r="V87" s="31"/>
      <c r="W87" s="31"/>
      <c r="X87" s="31"/>
      <c r="Y87" s="31"/>
      <c r="Z87" s="31"/>
    </row>
    <row r="88" spans="1:26">
      <c r="A88" s="27">
        <f>COUNTIF(B$2:B88,"&lt;&gt;")</f>
        <v>87</v>
      </c>
      <c r="B88" s="26" t="str">
        <f>库存总表!$B88</f>
        <v>投影数据线</v>
      </c>
      <c r="C88" s="26" t="str">
        <f>库存总表!$C88</f>
        <v>/</v>
      </c>
      <c r="D88" s="25" t="str">
        <f>库存总表!$D88</f>
        <v>条</v>
      </c>
      <c r="E88" s="25">
        <f>库存总表!$E88</f>
        <v>16</v>
      </c>
      <c r="F88" s="31" t="s">
        <v>325</v>
      </c>
      <c r="G88" s="31" t="s">
        <v>325</v>
      </c>
      <c r="H88" s="31" t="s">
        <v>325</v>
      </c>
      <c r="I88" s="31">
        <v>0</v>
      </c>
      <c r="J88" s="31" t="s">
        <v>325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/>
      <c r="V88" s="31"/>
      <c r="W88" s="31"/>
      <c r="X88" s="31"/>
      <c r="Y88" s="31"/>
      <c r="Z88" s="31"/>
    </row>
    <row r="89" spans="1:26" ht="27">
      <c r="A89" s="27">
        <f>COUNTIF(B$2:B89,"&lt;&gt;")</f>
        <v>88</v>
      </c>
      <c r="B89" s="26" t="str">
        <f>库存总表!$B89</f>
        <v>投影转换头</v>
      </c>
      <c r="C89" s="26" t="str">
        <f>库存总表!$C89</f>
        <v>Mini HDMI to HDMI</v>
      </c>
      <c r="D89" s="25" t="str">
        <f>库存总表!$D89</f>
        <v>个</v>
      </c>
      <c r="E89" s="25">
        <f>库存总表!$E89</f>
        <v>16</v>
      </c>
      <c r="F89" s="31" t="s">
        <v>325</v>
      </c>
      <c r="G89" s="31" t="s">
        <v>325</v>
      </c>
      <c r="H89" s="31" t="s">
        <v>325</v>
      </c>
      <c r="I89" s="31">
        <v>1</v>
      </c>
      <c r="J89" s="31" t="s">
        <v>325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/>
      <c r="V89" s="31"/>
      <c r="W89" s="31"/>
      <c r="X89" s="31"/>
      <c r="Y89" s="31"/>
      <c r="Z89" s="31"/>
    </row>
    <row r="90" spans="1:26">
      <c r="A90" s="27">
        <f>COUNTIF(B$2:B90,"&lt;&gt;")</f>
        <v>89</v>
      </c>
      <c r="B90" s="26" t="str">
        <f>库存总表!$B90</f>
        <v>寻线仪</v>
      </c>
      <c r="C90" s="26" t="str">
        <f>库存总表!$C90</f>
        <v>/</v>
      </c>
      <c r="D90" s="25" t="str">
        <f>库存总表!$D90</f>
        <v>台</v>
      </c>
      <c r="E90" s="25">
        <f>库存总表!$E90</f>
        <v>16</v>
      </c>
      <c r="F90" s="31" t="s">
        <v>325</v>
      </c>
      <c r="G90" s="31" t="s">
        <v>325</v>
      </c>
      <c r="H90" s="31" t="s">
        <v>325</v>
      </c>
      <c r="I90" s="31">
        <v>1</v>
      </c>
      <c r="J90" s="31" t="s">
        <v>325</v>
      </c>
      <c r="K90" s="31">
        <v>1</v>
      </c>
      <c r="L90" s="31">
        <v>0</v>
      </c>
      <c r="M90" s="31">
        <v>1</v>
      </c>
      <c r="N90" s="31">
        <v>0</v>
      </c>
      <c r="O90" s="31">
        <v>1</v>
      </c>
      <c r="P90" s="31">
        <v>0</v>
      </c>
      <c r="Q90" s="31">
        <v>1</v>
      </c>
      <c r="R90" s="31">
        <v>0</v>
      </c>
      <c r="S90" s="31">
        <v>1</v>
      </c>
      <c r="T90" s="31">
        <v>0</v>
      </c>
      <c r="U90" s="31"/>
      <c r="V90" s="31"/>
      <c r="W90" s="31"/>
      <c r="X90" s="31"/>
      <c r="Y90" s="31"/>
      <c r="Z90" s="31"/>
    </row>
    <row r="91" spans="1:26">
      <c r="A91" s="27">
        <f>COUNTIF(B$2:B91,"&lt;&gt;")</f>
        <v>90</v>
      </c>
      <c r="B91" s="26" t="str">
        <f>库存总表!$B91</f>
        <v>LED灯板</v>
      </c>
      <c r="C91" s="26" t="str">
        <f>库存总表!$C91</f>
        <v>母头</v>
      </c>
      <c r="D91" s="25" t="str">
        <f>库存总表!$D91</f>
        <v>个</v>
      </c>
      <c r="E91" s="25">
        <f>库存总表!$E91</f>
        <v>16</v>
      </c>
      <c r="F91" s="31" t="s">
        <v>325</v>
      </c>
      <c r="G91" s="31" t="s">
        <v>325</v>
      </c>
      <c r="H91" s="31" t="s">
        <v>325</v>
      </c>
      <c r="I91" s="31">
        <v>7</v>
      </c>
      <c r="J91" s="31" t="s">
        <v>325</v>
      </c>
      <c r="K91" s="31">
        <v>7</v>
      </c>
      <c r="L91" s="31">
        <v>0</v>
      </c>
      <c r="M91" s="31">
        <v>7</v>
      </c>
      <c r="N91" s="31">
        <v>0</v>
      </c>
      <c r="O91" s="31">
        <v>7</v>
      </c>
      <c r="P91" s="31">
        <v>0</v>
      </c>
      <c r="Q91" s="31">
        <v>7</v>
      </c>
      <c r="R91" s="31">
        <v>0</v>
      </c>
      <c r="S91" s="31">
        <v>7</v>
      </c>
      <c r="T91" s="31">
        <v>0</v>
      </c>
      <c r="U91" s="31"/>
      <c r="V91" s="31"/>
      <c r="W91" s="31"/>
      <c r="X91" s="31"/>
      <c r="Y91" s="31"/>
      <c r="Z91" s="31"/>
    </row>
    <row r="92" spans="1:26">
      <c r="A92" s="27">
        <f>COUNTIF(B$2:B92,"&lt;&gt;")</f>
        <v>91</v>
      </c>
      <c r="B92" s="26" t="str">
        <f>库存总表!$B92</f>
        <v>LED灯板</v>
      </c>
      <c r="C92" s="26" t="str">
        <f>库存总表!$C92</f>
        <v>公头</v>
      </c>
      <c r="D92" s="25" t="str">
        <f>库存总表!$D92</f>
        <v>个</v>
      </c>
      <c r="E92" s="25">
        <f>库存总表!$E92</f>
        <v>16</v>
      </c>
      <c r="F92" s="31" t="s">
        <v>325</v>
      </c>
      <c r="G92" s="31" t="s">
        <v>325</v>
      </c>
      <c r="H92" s="31" t="s">
        <v>325</v>
      </c>
      <c r="I92" s="31">
        <v>8</v>
      </c>
      <c r="J92" s="31" t="s">
        <v>325</v>
      </c>
      <c r="K92" s="31">
        <v>8</v>
      </c>
      <c r="L92" s="31">
        <v>0</v>
      </c>
      <c r="M92" s="31">
        <v>8</v>
      </c>
      <c r="N92" s="31">
        <v>0</v>
      </c>
      <c r="O92" s="31">
        <v>8</v>
      </c>
      <c r="P92" s="31">
        <v>0</v>
      </c>
      <c r="Q92" s="31">
        <v>8</v>
      </c>
      <c r="R92" s="31">
        <v>0</v>
      </c>
      <c r="S92" s="31">
        <v>8</v>
      </c>
      <c r="T92" s="31">
        <v>0</v>
      </c>
      <c r="U92" s="31"/>
      <c r="V92" s="31"/>
      <c r="W92" s="31"/>
      <c r="X92" s="31"/>
      <c r="Y92" s="31"/>
      <c r="Z92" s="31"/>
    </row>
    <row r="93" spans="1:26">
      <c r="A93" s="27">
        <f>COUNTIF(B$2:B93,"&lt;&gt;")</f>
        <v>92</v>
      </c>
      <c r="B93" s="26" t="str">
        <f>库存总表!$B93</f>
        <v>LED驱动</v>
      </c>
      <c r="C93" s="26" t="str">
        <f>库存总表!$C93</f>
        <v>/</v>
      </c>
      <c r="D93" s="25" t="str">
        <f>库存总表!$D93</f>
        <v>个</v>
      </c>
      <c r="E93" s="25">
        <f>库存总表!$E93</f>
        <v>16</v>
      </c>
      <c r="F93" s="31" t="s">
        <v>325</v>
      </c>
      <c r="G93" s="31" t="s">
        <v>325</v>
      </c>
      <c r="H93" s="31" t="s">
        <v>325</v>
      </c>
      <c r="I93" s="31">
        <v>4</v>
      </c>
      <c r="J93" s="31" t="s">
        <v>325</v>
      </c>
      <c r="K93" s="31">
        <v>4</v>
      </c>
      <c r="L93" s="31">
        <v>0</v>
      </c>
      <c r="M93" s="31">
        <v>4</v>
      </c>
      <c r="N93" s="31">
        <v>0</v>
      </c>
      <c r="O93" s="31">
        <v>4</v>
      </c>
      <c r="P93" s="31">
        <v>0</v>
      </c>
      <c r="Q93" s="31">
        <v>4</v>
      </c>
      <c r="R93" s="31">
        <v>0</v>
      </c>
      <c r="S93" s="31">
        <v>4</v>
      </c>
      <c r="T93" s="31">
        <v>0</v>
      </c>
      <c r="U93" s="31"/>
      <c r="V93" s="31"/>
      <c r="W93" s="31"/>
      <c r="X93" s="31"/>
      <c r="Y93" s="31"/>
      <c r="Z93" s="31"/>
    </row>
    <row r="94" spans="1:26">
      <c r="A94" s="27">
        <f>COUNTIF(B$2:B94,"&lt;&gt;")</f>
        <v>93</v>
      </c>
      <c r="B94" s="26" t="str">
        <f>库存总表!$B94</f>
        <v>云石胶</v>
      </c>
      <c r="C94" s="26" t="str">
        <f>库存总表!$C94</f>
        <v>/</v>
      </c>
      <c r="D94" s="25" t="str">
        <f>库存总表!$D94</f>
        <v>罐</v>
      </c>
      <c r="E94" s="25">
        <f>库存总表!$E94</f>
        <v>16</v>
      </c>
      <c r="F94" s="31" t="s">
        <v>325</v>
      </c>
      <c r="G94" s="31" t="s">
        <v>325</v>
      </c>
      <c r="H94" s="31" t="s">
        <v>325</v>
      </c>
      <c r="I94" s="31">
        <v>1</v>
      </c>
      <c r="J94" s="31" t="s">
        <v>325</v>
      </c>
      <c r="K94" s="31">
        <v>1</v>
      </c>
      <c r="L94" s="31">
        <v>0</v>
      </c>
      <c r="M94" s="31">
        <v>1</v>
      </c>
      <c r="N94" s="31">
        <v>0</v>
      </c>
      <c r="O94" s="31">
        <v>1</v>
      </c>
      <c r="P94" s="31">
        <v>0</v>
      </c>
      <c r="Q94" s="31">
        <v>1</v>
      </c>
      <c r="R94" s="31">
        <v>0</v>
      </c>
      <c r="S94" s="31">
        <v>1</v>
      </c>
      <c r="T94" s="31">
        <v>0</v>
      </c>
      <c r="U94" s="31"/>
      <c r="V94" s="31"/>
      <c r="W94" s="31"/>
      <c r="X94" s="31"/>
      <c r="Y94" s="31"/>
      <c r="Z94" s="31"/>
    </row>
    <row r="95" spans="1:26">
      <c r="A95" s="27">
        <f>COUNTIF(B$2:B95,"&lt;&gt;")</f>
        <v>94</v>
      </c>
      <c r="B95" s="26" t="str">
        <f>库存总表!$B95</f>
        <v>2寸灰刀</v>
      </c>
      <c r="C95" s="26" t="str">
        <f>库存总表!$C95</f>
        <v>/</v>
      </c>
      <c r="D95" s="25" t="str">
        <f>库存总表!$D95</f>
        <v>把</v>
      </c>
      <c r="E95" s="25">
        <f>库存总表!$E95</f>
        <v>16</v>
      </c>
      <c r="F95" s="31" t="s">
        <v>325</v>
      </c>
      <c r="G95" s="31" t="s">
        <v>325</v>
      </c>
      <c r="H95" s="31" t="s">
        <v>325</v>
      </c>
      <c r="I95" s="31">
        <v>1</v>
      </c>
      <c r="J95" s="31" t="s">
        <v>325</v>
      </c>
      <c r="K95" s="31">
        <v>1</v>
      </c>
      <c r="L95" s="31">
        <v>0</v>
      </c>
      <c r="M95" s="31">
        <v>1</v>
      </c>
      <c r="N95" s="31">
        <v>0</v>
      </c>
      <c r="O95" s="31">
        <v>1</v>
      </c>
      <c r="P95" s="31">
        <v>0</v>
      </c>
      <c r="Q95" s="31">
        <v>1</v>
      </c>
      <c r="R95" s="31">
        <v>0</v>
      </c>
      <c r="S95" s="31">
        <v>1</v>
      </c>
      <c r="T95" s="31">
        <v>0</v>
      </c>
      <c r="U95" s="31"/>
      <c r="V95" s="31"/>
      <c r="W95" s="31"/>
      <c r="X95" s="31"/>
      <c r="Y95" s="31"/>
      <c r="Z95" s="31"/>
    </row>
    <row r="96" spans="1:26">
      <c r="A96" s="27">
        <f>COUNTIF(B$2:B96,"&lt;&gt;")</f>
        <v>95</v>
      </c>
      <c r="B96" s="26" t="str">
        <f>库存总表!$B96</f>
        <v>介刀</v>
      </c>
      <c r="C96" s="26" t="str">
        <f>库存总表!$C96</f>
        <v>/</v>
      </c>
      <c r="D96" s="25" t="str">
        <f>库存总表!$D96</f>
        <v>把</v>
      </c>
      <c r="E96" s="25">
        <f>库存总表!$E96</f>
        <v>12</v>
      </c>
      <c r="F96" s="31" t="s">
        <v>325</v>
      </c>
      <c r="G96" s="31" t="s">
        <v>325</v>
      </c>
      <c r="H96" s="31" t="s">
        <v>325</v>
      </c>
      <c r="I96" s="31">
        <v>1</v>
      </c>
      <c r="J96" s="31" t="s">
        <v>325</v>
      </c>
      <c r="K96" s="31">
        <v>10</v>
      </c>
      <c r="L96" s="31">
        <v>0</v>
      </c>
      <c r="M96" s="31">
        <v>9</v>
      </c>
      <c r="N96" s="31">
        <v>0</v>
      </c>
      <c r="O96" s="31">
        <v>9</v>
      </c>
      <c r="P96" s="31">
        <v>0</v>
      </c>
      <c r="Q96" s="31">
        <v>9</v>
      </c>
      <c r="R96" s="31">
        <v>0</v>
      </c>
      <c r="S96" s="31">
        <v>8</v>
      </c>
      <c r="T96" s="31">
        <v>0</v>
      </c>
      <c r="U96" s="31"/>
      <c r="V96" s="31"/>
      <c r="W96" s="31"/>
      <c r="X96" s="31"/>
      <c r="Y96" s="31"/>
      <c r="Z96" s="31"/>
    </row>
    <row r="97" spans="1:26">
      <c r="A97" s="27">
        <f>COUNTIF(B$2:B97,"&lt;&gt;")</f>
        <v>96</v>
      </c>
      <c r="B97" s="26" t="str">
        <f>库存总表!$B97</f>
        <v>刀片</v>
      </c>
      <c r="C97" s="26" t="str">
        <f>库存总表!$C97</f>
        <v>/</v>
      </c>
      <c r="D97" s="25" t="str">
        <f>库存总表!$D97</f>
        <v>片</v>
      </c>
      <c r="E97" s="25">
        <f>库存总表!$E97</f>
        <v>12</v>
      </c>
      <c r="F97" s="31" t="s">
        <v>325</v>
      </c>
      <c r="G97" s="31" t="s">
        <v>325</v>
      </c>
      <c r="H97" s="31" t="s">
        <v>325</v>
      </c>
      <c r="I97" s="31">
        <v>10</v>
      </c>
      <c r="J97" s="31" t="s">
        <v>325</v>
      </c>
      <c r="K97" s="31">
        <v>40</v>
      </c>
      <c r="L97" s="31">
        <v>0</v>
      </c>
      <c r="M97" s="31">
        <v>40</v>
      </c>
      <c r="N97" s="31">
        <v>0</v>
      </c>
      <c r="O97" s="31">
        <v>40</v>
      </c>
      <c r="P97" s="31">
        <v>0</v>
      </c>
      <c r="Q97" s="31">
        <v>40</v>
      </c>
      <c r="R97" s="31">
        <v>0</v>
      </c>
      <c r="S97" s="31">
        <v>40</v>
      </c>
      <c r="T97" s="31">
        <v>0</v>
      </c>
      <c r="U97" s="31"/>
      <c r="V97" s="31"/>
      <c r="W97" s="31"/>
      <c r="X97" s="31"/>
      <c r="Y97" s="31"/>
      <c r="Z97" s="31"/>
    </row>
    <row r="98" spans="1:26">
      <c r="A98" s="27">
        <f>COUNTIF(B$2:B98,"&lt;&gt;")</f>
        <v>97</v>
      </c>
      <c r="B98" s="26" t="str">
        <f>库存总表!$B98</f>
        <v>磁铁</v>
      </c>
      <c r="C98" s="26" t="str">
        <f>库存总表!$C98</f>
        <v>/</v>
      </c>
      <c r="D98" s="25" t="str">
        <f>库存总表!$D98</f>
        <v>个</v>
      </c>
      <c r="E98" s="25">
        <f>库存总表!$E98</f>
        <v>16</v>
      </c>
      <c r="F98" s="31" t="s">
        <v>325</v>
      </c>
      <c r="G98" s="31" t="s">
        <v>325</v>
      </c>
      <c r="H98" s="31" t="s">
        <v>325</v>
      </c>
      <c r="I98" s="31">
        <v>0</v>
      </c>
      <c r="J98" s="31" t="s">
        <v>325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/>
      <c r="V98" s="31"/>
      <c r="W98" s="31"/>
      <c r="X98" s="31"/>
      <c r="Y98" s="31"/>
      <c r="Z98" s="31"/>
    </row>
    <row r="99" spans="1:26">
      <c r="A99" s="27">
        <f>COUNTIF(B$2:B99,"&lt;&gt;")</f>
        <v>98</v>
      </c>
      <c r="B99" s="26" t="str">
        <f>库存总表!$B99</f>
        <v>杂物</v>
      </c>
      <c r="C99" s="25" t="str">
        <f>库存总表!$C99</f>
        <v>/</v>
      </c>
      <c r="D99" s="25">
        <f>库存总表!$D99</f>
        <v>0</v>
      </c>
      <c r="E99" s="25">
        <f>库存总表!$E99</f>
        <v>17</v>
      </c>
      <c r="F99" s="31" t="s">
        <v>325</v>
      </c>
      <c r="G99" s="31" t="s">
        <v>325</v>
      </c>
      <c r="H99" s="31" t="s">
        <v>325</v>
      </c>
      <c r="I99" s="31">
        <v>0</v>
      </c>
      <c r="J99" s="31" t="s">
        <v>325</v>
      </c>
      <c r="K99" s="31">
        <v>0</v>
      </c>
      <c r="L99" s="31">
        <v>0</v>
      </c>
      <c r="M99" s="31">
        <v>0</v>
      </c>
      <c r="N99" s="31">
        <v>0</v>
      </c>
      <c r="O99" s="31"/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/>
      <c r="V99" s="31"/>
      <c r="W99" s="31"/>
      <c r="X99" s="31"/>
      <c r="Y99" s="31"/>
      <c r="Z99" s="31"/>
    </row>
    <row r="100" spans="1:26">
      <c r="A100" s="27">
        <f>COUNTIF(B$2:B100,"&lt;&gt;")</f>
        <v>99</v>
      </c>
      <c r="B100" s="26" t="str">
        <f>库存总表!$B100</f>
        <v>工具</v>
      </c>
      <c r="C100" s="25" t="str">
        <f>库存总表!$C100</f>
        <v>/</v>
      </c>
      <c r="D100" s="25">
        <f>库存总表!$D100</f>
        <v>0</v>
      </c>
      <c r="E100" s="25">
        <f>库存总表!$E100</f>
        <v>17</v>
      </c>
      <c r="F100" s="31" t="s">
        <v>325</v>
      </c>
      <c r="G100" s="31" t="s">
        <v>325</v>
      </c>
      <c r="H100" s="31" t="s">
        <v>325</v>
      </c>
      <c r="I100" s="31">
        <v>0</v>
      </c>
      <c r="J100" s="31" t="s">
        <v>325</v>
      </c>
      <c r="K100" s="31">
        <v>0</v>
      </c>
      <c r="L100" s="31">
        <v>0</v>
      </c>
      <c r="M100" s="31">
        <v>0</v>
      </c>
      <c r="N100" s="31">
        <v>0</v>
      </c>
      <c r="O100" s="31"/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/>
      <c r="V100" s="31"/>
      <c r="W100" s="31"/>
      <c r="X100" s="31"/>
      <c r="Y100" s="31"/>
      <c r="Z100" s="31"/>
    </row>
    <row r="101" spans="1:26">
      <c r="A101" s="27">
        <f>COUNTIF(B$2:B101,"&lt;&gt;")</f>
        <v>100</v>
      </c>
      <c r="B101" s="26" t="str">
        <f>库存总表!$B101</f>
        <v>杂物</v>
      </c>
      <c r="C101" s="25" t="str">
        <f>库存总表!$C101</f>
        <v>/</v>
      </c>
      <c r="D101" s="25">
        <f>库存总表!$D101</f>
        <v>0</v>
      </c>
      <c r="E101" s="25">
        <f>库存总表!$E101</f>
        <v>18</v>
      </c>
      <c r="F101" s="31" t="s">
        <v>325</v>
      </c>
      <c r="G101" s="31" t="s">
        <v>325</v>
      </c>
      <c r="H101" s="31" t="s">
        <v>325</v>
      </c>
      <c r="I101" s="31">
        <v>0</v>
      </c>
      <c r="J101" s="31" t="s">
        <v>325</v>
      </c>
      <c r="K101" s="31">
        <v>0</v>
      </c>
      <c r="L101" s="31">
        <v>0</v>
      </c>
      <c r="M101" s="31">
        <v>0</v>
      </c>
      <c r="N101" s="31">
        <v>0</v>
      </c>
      <c r="O101" s="31"/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/>
      <c r="V101" s="31"/>
      <c r="W101" s="31"/>
      <c r="X101" s="31"/>
      <c r="Y101" s="31"/>
      <c r="Z101" s="31"/>
    </row>
    <row r="102" spans="1:26" ht="27">
      <c r="A102" s="27">
        <f>COUNTIF(B$2:B102,"&lt;&gt;")</f>
        <v>101</v>
      </c>
      <c r="B102" s="26" t="str">
        <f>库存总表!$B102</f>
        <v>无印良品彩色铅笔</v>
      </c>
      <c r="C102" s="26" t="str">
        <f>库存总表!$C102</f>
        <v>60色/桶</v>
      </c>
      <c r="D102" s="25" t="str">
        <f>库存总表!$D102</f>
        <v>桶</v>
      </c>
      <c r="E102" s="25">
        <f>库存总表!$E102</f>
        <v>22</v>
      </c>
      <c r="F102" s="31" t="s">
        <v>325</v>
      </c>
      <c r="G102" s="31" t="s">
        <v>325</v>
      </c>
      <c r="H102" s="31" t="s">
        <v>325</v>
      </c>
      <c r="I102" s="31">
        <v>3</v>
      </c>
      <c r="J102" s="31" t="s">
        <v>325</v>
      </c>
      <c r="K102" s="31">
        <v>3</v>
      </c>
      <c r="L102" s="31">
        <v>0</v>
      </c>
      <c r="M102" s="31">
        <v>3</v>
      </c>
      <c r="N102" s="31">
        <v>0</v>
      </c>
      <c r="O102" s="31">
        <v>3</v>
      </c>
      <c r="P102" s="31">
        <v>0</v>
      </c>
      <c r="Q102" s="31">
        <v>3</v>
      </c>
      <c r="R102" s="31">
        <v>0</v>
      </c>
      <c r="S102" s="31">
        <v>3</v>
      </c>
      <c r="T102" s="31">
        <v>0</v>
      </c>
      <c r="U102" s="31"/>
      <c r="V102" s="31"/>
      <c r="W102" s="31"/>
      <c r="X102" s="31"/>
      <c r="Y102" s="31"/>
      <c r="Z102" s="31"/>
    </row>
    <row r="103" spans="1:26">
      <c r="A103" s="27">
        <f>COUNTIF(B$2:B103,"&lt;&gt;")</f>
        <v>102</v>
      </c>
      <c r="B103" s="26" t="str">
        <f>库存总表!$B103</f>
        <v>无印彩色笔</v>
      </c>
      <c r="C103" s="26" t="str">
        <f>库存总表!$C103</f>
        <v>青绿</v>
      </c>
      <c r="D103" s="25" t="str">
        <f>库存总表!$D103</f>
        <v>支</v>
      </c>
      <c r="E103" s="25">
        <f>库存总表!$E103</f>
        <v>22</v>
      </c>
      <c r="F103" s="31" t="s">
        <v>325</v>
      </c>
      <c r="G103" s="31" t="s">
        <v>325</v>
      </c>
      <c r="H103" s="31" t="s">
        <v>325</v>
      </c>
      <c r="I103" s="31">
        <v>25</v>
      </c>
      <c r="J103" s="31" t="s">
        <v>325</v>
      </c>
      <c r="K103" s="31">
        <v>25</v>
      </c>
      <c r="L103" s="31">
        <v>0</v>
      </c>
      <c r="M103" s="31">
        <v>25</v>
      </c>
      <c r="N103" s="31">
        <v>0</v>
      </c>
      <c r="O103" s="31">
        <v>25</v>
      </c>
      <c r="P103" s="31">
        <v>0</v>
      </c>
      <c r="Q103" s="31">
        <v>25</v>
      </c>
      <c r="R103" s="31">
        <v>0</v>
      </c>
      <c r="S103" s="31">
        <v>25</v>
      </c>
      <c r="T103" s="31">
        <v>0</v>
      </c>
      <c r="U103" s="31"/>
      <c r="V103" s="31"/>
      <c r="W103" s="31"/>
      <c r="X103" s="31"/>
      <c r="Y103" s="31"/>
      <c r="Z103" s="31"/>
    </row>
    <row r="104" spans="1:26">
      <c r="A104" s="27">
        <f>COUNTIF(B$2:B104,"&lt;&gt;")</f>
        <v>103</v>
      </c>
      <c r="B104" s="26" t="str">
        <f>库存总表!$B104</f>
        <v>无印彩色笔</v>
      </c>
      <c r="C104" s="26" t="str">
        <f>库存总表!$C104</f>
        <v>红梅</v>
      </c>
      <c r="D104" s="25" t="str">
        <f>库存总表!$D104</f>
        <v>支</v>
      </c>
      <c r="E104" s="25">
        <f>库存总表!$E104</f>
        <v>22</v>
      </c>
      <c r="F104" s="31" t="s">
        <v>325</v>
      </c>
      <c r="G104" s="31" t="s">
        <v>325</v>
      </c>
      <c r="H104" s="31" t="s">
        <v>325</v>
      </c>
      <c r="I104" s="31">
        <v>18</v>
      </c>
      <c r="J104" s="31" t="s">
        <v>325</v>
      </c>
      <c r="K104" s="31">
        <v>16</v>
      </c>
      <c r="L104" s="31">
        <v>0</v>
      </c>
      <c r="M104" s="31">
        <v>15</v>
      </c>
      <c r="N104" s="31">
        <v>0</v>
      </c>
      <c r="O104" s="31">
        <v>15</v>
      </c>
      <c r="P104" s="31">
        <v>0</v>
      </c>
      <c r="Q104" s="31">
        <v>15</v>
      </c>
      <c r="R104" s="31">
        <v>0</v>
      </c>
      <c r="S104" s="31">
        <v>15</v>
      </c>
      <c r="T104" s="31">
        <v>0</v>
      </c>
      <c r="U104" s="31"/>
      <c r="V104" s="31"/>
      <c r="W104" s="31"/>
      <c r="X104" s="31"/>
      <c r="Y104" s="31"/>
      <c r="Z104" s="31"/>
    </row>
    <row r="105" spans="1:26">
      <c r="A105" s="27">
        <f>COUNTIF(B$2:B105,"&lt;&gt;")</f>
        <v>104</v>
      </c>
      <c r="B105" s="26" t="str">
        <f>库存总表!$B105</f>
        <v>无印彩色笔</v>
      </c>
      <c r="C105" s="26" t="str">
        <f>库存总表!$C105</f>
        <v>金黄</v>
      </c>
      <c r="D105" s="25" t="str">
        <f>库存总表!$D105</f>
        <v>支</v>
      </c>
      <c r="E105" s="25">
        <f>库存总表!$E105</f>
        <v>22</v>
      </c>
      <c r="F105" s="31" t="s">
        <v>325</v>
      </c>
      <c r="G105" s="31" t="s">
        <v>325</v>
      </c>
      <c r="H105" s="31" t="s">
        <v>325</v>
      </c>
      <c r="I105" s="31">
        <v>21</v>
      </c>
      <c r="J105" s="31" t="s">
        <v>325</v>
      </c>
      <c r="K105" s="31">
        <v>21</v>
      </c>
      <c r="L105" s="31">
        <v>0</v>
      </c>
      <c r="M105" s="31">
        <v>21</v>
      </c>
      <c r="N105" s="31">
        <v>0</v>
      </c>
      <c r="O105" s="31">
        <v>21</v>
      </c>
      <c r="P105" s="31">
        <v>0</v>
      </c>
      <c r="Q105" s="31">
        <v>21</v>
      </c>
      <c r="R105" s="31">
        <v>0</v>
      </c>
      <c r="S105" s="31">
        <v>21</v>
      </c>
      <c r="T105" s="31">
        <v>0</v>
      </c>
      <c r="U105" s="31"/>
      <c r="V105" s="31"/>
      <c r="W105" s="31"/>
      <c r="X105" s="31"/>
      <c r="Y105" s="31"/>
      <c r="Z105" s="31"/>
    </row>
    <row r="106" spans="1:26">
      <c r="A106" s="27">
        <f>COUNTIF(B$2:B106,"&lt;&gt;")</f>
        <v>105</v>
      </c>
      <c r="B106" s="26" t="str">
        <f>库存总表!$B106</f>
        <v>无印彩色笔</v>
      </c>
      <c r="C106" s="26" t="str">
        <f>库存总表!$C106</f>
        <v>水蓝</v>
      </c>
      <c r="D106" s="25" t="str">
        <f>库存总表!$D106</f>
        <v>支</v>
      </c>
      <c r="E106" s="25">
        <f>库存总表!$E106</f>
        <v>22</v>
      </c>
      <c r="F106" s="31" t="s">
        <v>325</v>
      </c>
      <c r="G106" s="31" t="s">
        <v>325</v>
      </c>
      <c r="H106" s="31" t="s">
        <v>325</v>
      </c>
      <c r="I106" s="31">
        <v>23</v>
      </c>
      <c r="J106" s="31" t="s">
        <v>325</v>
      </c>
      <c r="K106" s="31">
        <v>23</v>
      </c>
      <c r="L106" s="31">
        <v>0</v>
      </c>
      <c r="M106" s="31">
        <v>22</v>
      </c>
      <c r="N106" s="31">
        <v>0</v>
      </c>
      <c r="O106" s="31">
        <v>22</v>
      </c>
      <c r="P106" s="31">
        <v>0</v>
      </c>
      <c r="Q106" s="31">
        <v>22</v>
      </c>
      <c r="R106" s="31">
        <v>0</v>
      </c>
      <c r="S106" s="31">
        <v>22</v>
      </c>
      <c r="T106" s="31">
        <v>0</v>
      </c>
      <c r="U106" s="31"/>
      <c r="V106" s="31"/>
      <c r="W106" s="31"/>
      <c r="X106" s="31"/>
      <c r="Y106" s="31"/>
      <c r="Z106" s="31"/>
    </row>
    <row r="107" spans="1:26">
      <c r="A107" s="27">
        <f>COUNTIF(B$2:B107,"&lt;&gt;")</f>
        <v>106</v>
      </c>
      <c r="B107" s="26" t="str">
        <f>库存总表!$B107</f>
        <v>无印圆珠笔</v>
      </c>
      <c r="C107" s="26" t="str">
        <f>库存总表!$C107</f>
        <v>红色</v>
      </c>
      <c r="D107" s="25" t="str">
        <f>库存总表!$D107</f>
        <v>支</v>
      </c>
      <c r="E107" s="25">
        <f>库存总表!$E107</f>
        <v>22</v>
      </c>
      <c r="F107" s="31" t="s">
        <v>325</v>
      </c>
      <c r="G107" s="31" t="s">
        <v>325</v>
      </c>
      <c r="H107" s="31" t="s">
        <v>325</v>
      </c>
      <c r="I107" s="31">
        <v>46</v>
      </c>
      <c r="J107" s="31" t="s">
        <v>325</v>
      </c>
      <c r="K107" s="31">
        <v>46</v>
      </c>
      <c r="L107" s="31">
        <v>0</v>
      </c>
      <c r="M107" s="31">
        <v>41</v>
      </c>
      <c r="N107" s="31">
        <v>0</v>
      </c>
      <c r="O107" s="31">
        <v>41</v>
      </c>
      <c r="P107" s="31">
        <v>0</v>
      </c>
      <c r="Q107" s="31">
        <v>41</v>
      </c>
      <c r="R107" s="31">
        <v>0</v>
      </c>
      <c r="S107" s="31">
        <v>41</v>
      </c>
      <c r="T107" s="31">
        <v>0</v>
      </c>
      <c r="U107" s="31"/>
      <c r="V107" s="31"/>
      <c r="W107" s="31"/>
      <c r="X107" s="31"/>
      <c r="Y107" s="31"/>
      <c r="Z107" s="31"/>
    </row>
    <row r="108" spans="1:26">
      <c r="A108" s="27">
        <f>COUNTIF(B$2:B108,"&lt;&gt;")</f>
        <v>107</v>
      </c>
      <c r="B108" s="26" t="str">
        <f>库存总表!$B108</f>
        <v>无印圆珠笔</v>
      </c>
      <c r="C108" s="26" t="str">
        <f>库存总表!$C108</f>
        <v>蓝色</v>
      </c>
      <c r="D108" s="25" t="str">
        <f>库存总表!$D108</f>
        <v>支</v>
      </c>
      <c r="E108" s="25">
        <f>库存总表!$E108</f>
        <v>22</v>
      </c>
      <c r="F108" s="31" t="s">
        <v>325</v>
      </c>
      <c r="G108" s="31" t="s">
        <v>325</v>
      </c>
      <c r="H108" s="31" t="s">
        <v>325</v>
      </c>
      <c r="I108" s="31">
        <v>27</v>
      </c>
      <c r="J108" s="31" t="s">
        <v>325</v>
      </c>
      <c r="K108" s="31">
        <v>27</v>
      </c>
      <c r="L108" s="31">
        <v>0</v>
      </c>
      <c r="M108" s="31">
        <v>27</v>
      </c>
      <c r="N108" s="31">
        <v>0</v>
      </c>
      <c r="O108" s="31">
        <v>27</v>
      </c>
      <c r="P108" s="31">
        <v>0</v>
      </c>
      <c r="Q108" s="31">
        <v>25</v>
      </c>
      <c r="R108" s="31">
        <v>0</v>
      </c>
      <c r="S108" s="31">
        <v>25</v>
      </c>
      <c r="T108" s="31">
        <v>0</v>
      </c>
      <c r="U108" s="31"/>
      <c r="V108" s="31"/>
      <c r="W108" s="31"/>
      <c r="X108" s="31"/>
      <c r="Y108" s="31"/>
      <c r="Z108" s="31"/>
    </row>
    <row r="109" spans="1:26">
      <c r="A109" s="27">
        <f>COUNTIF(B$2:B109,"&lt;&gt;")</f>
        <v>108</v>
      </c>
      <c r="B109" s="26" t="str">
        <f>库存总表!$B109</f>
        <v>无印圆珠笔</v>
      </c>
      <c r="C109" s="26" t="str">
        <f>库存总表!$C109</f>
        <v>黑色</v>
      </c>
      <c r="D109" s="25" t="str">
        <f>库存总表!$D109</f>
        <v>支</v>
      </c>
      <c r="E109" s="25">
        <f>库存总表!$E109</f>
        <v>22</v>
      </c>
      <c r="F109" s="31" t="s">
        <v>325</v>
      </c>
      <c r="G109" s="31" t="s">
        <v>325</v>
      </c>
      <c r="H109" s="31" t="s">
        <v>325</v>
      </c>
      <c r="I109" s="31">
        <v>6</v>
      </c>
      <c r="J109" s="31" t="s">
        <v>325</v>
      </c>
      <c r="K109" s="31">
        <v>6</v>
      </c>
      <c r="L109" s="31">
        <v>0</v>
      </c>
      <c r="M109" s="31">
        <v>6</v>
      </c>
      <c r="N109" s="31">
        <v>0</v>
      </c>
      <c r="O109" s="31">
        <v>6</v>
      </c>
      <c r="P109" s="31">
        <v>0</v>
      </c>
      <c r="Q109" s="31">
        <v>5</v>
      </c>
      <c r="R109" s="31">
        <v>0</v>
      </c>
      <c r="S109" s="31">
        <v>5</v>
      </c>
      <c r="T109" s="31">
        <v>0</v>
      </c>
      <c r="U109" s="31"/>
      <c r="V109" s="31"/>
      <c r="W109" s="31"/>
      <c r="X109" s="31"/>
      <c r="Y109" s="31"/>
      <c r="Z109" s="31"/>
    </row>
    <row r="110" spans="1:26">
      <c r="A110" s="27">
        <f>COUNTIF(B$2:B110,"&lt;&gt;")</f>
        <v>109</v>
      </c>
      <c r="B110" s="26" t="str">
        <f>库存总表!$B110</f>
        <v>斑马白板笔</v>
      </c>
      <c r="C110" s="26" t="str">
        <f>库存总表!$C110</f>
        <v>蓝色</v>
      </c>
      <c r="D110" s="25" t="str">
        <f>库存总表!$D110</f>
        <v>支</v>
      </c>
      <c r="E110" s="25">
        <f>库存总表!$E110</f>
        <v>22</v>
      </c>
      <c r="F110" s="31" t="s">
        <v>325</v>
      </c>
      <c r="G110" s="31" t="s">
        <v>325</v>
      </c>
      <c r="H110" s="31" t="s">
        <v>325</v>
      </c>
      <c r="I110" s="31">
        <v>10</v>
      </c>
      <c r="J110" s="31" t="s">
        <v>325</v>
      </c>
      <c r="K110" s="31">
        <v>10</v>
      </c>
      <c r="L110" s="31">
        <v>0</v>
      </c>
      <c r="M110" s="31">
        <v>10</v>
      </c>
      <c r="N110" s="31">
        <v>0</v>
      </c>
      <c r="O110" s="31">
        <v>10</v>
      </c>
      <c r="P110" s="31">
        <v>0</v>
      </c>
      <c r="Q110" s="31">
        <v>9</v>
      </c>
      <c r="R110" s="31">
        <v>0</v>
      </c>
      <c r="S110" s="31">
        <v>9</v>
      </c>
      <c r="T110" s="31">
        <v>0</v>
      </c>
      <c r="U110" s="31"/>
      <c r="V110" s="31"/>
      <c r="W110" s="31"/>
      <c r="X110" s="31"/>
      <c r="Y110" s="31"/>
      <c r="Z110" s="31"/>
    </row>
    <row r="111" spans="1:26">
      <c r="A111" s="27">
        <f>COUNTIF(B$2:B111,"&lt;&gt;")</f>
        <v>110</v>
      </c>
      <c r="B111" s="26" t="str">
        <f>库存总表!$B111</f>
        <v>斑马白板笔</v>
      </c>
      <c r="C111" s="26" t="str">
        <f>库存总表!$C111</f>
        <v>黑色</v>
      </c>
      <c r="D111" s="25" t="str">
        <f>库存总表!$D111</f>
        <v>支</v>
      </c>
      <c r="E111" s="25">
        <f>库存总表!$E111</f>
        <v>22</v>
      </c>
      <c r="F111" s="31" t="s">
        <v>325</v>
      </c>
      <c r="G111" s="31" t="s">
        <v>325</v>
      </c>
      <c r="H111" s="31" t="s">
        <v>325</v>
      </c>
      <c r="I111" s="31">
        <v>2</v>
      </c>
      <c r="J111" s="31" t="s">
        <v>325</v>
      </c>
      <c r="K111" s="31">
        <v>2</v>
      </c>
      <c r="L111" s="31">
        <v>0</v>
      </c>
      <c r="M111" s="31">
        <v>2</v>
      </c>
      <c r="N111" s="31">
        <v>0</v>
      </c>
      <c r="O111" s="31">
        <v>2</v>
      </c>
      <c r="P111" s="31">
        <v>0</v>
      </c>
      <c r="Q111" s="31">
        <v>2</v>
      </c>
      <c r="R111" s="31">
        <v>0</v>
      </c>
      <c r="S111" s="31">
        <v>2</v>
      </c>
      <c r="T111" s="31">
        <v>0</v>
      </c>
      <c r="U111" s="31"/>
      <c r="V111" s="31"/>
      <c r="W111" s="31"/>
      <c r="X111" s="31"/>
      <c r="Y111" s="31"/>
      <c r="Z111" s="31"/>
    </row>
    <row r="112" spans="1:26">
      <c r="A112" s="27">
        <f>COUNTIF(B$2:B112,"&lt;&gt;")</f>
        <v>111</v>
      </c>
      <c r="B112" s="26" t="str">
        <f>库存总表!$B112</f>
        <v>斑马白板笔</v>
      </c>
      <c r="C112" s="26" t="str">
        <f>库存总表!$C112</f>
        <v>红色</v>
      </c>
      <c r="D112" s="25" t="str">
        <f>库存总表!$D112</f>
        <v>支</v>
      </c>
      <c r="E112" s="25">
        <f>库存总表!$E112</f>
        <v>22</v>
      </c>
      <c r="F112" s="31" t="s">
        <v>325</v>
      </c>
      <c r="G112" s="31" t="s">
        <v>325</v>
      </c>
      <c r="H112" s="31" t="s">
        <v>325</v>
      </c>
      <c r="I112" s="31">
        <v>11</v>
      </c>
      <c r="J112" s="31" t="s">
        <v>325</v>
      </c>
      <c r="K112" s="31">
        <v>11</v>
      </c>
      <c r="L112" s="31">
        <v>0</v>
      </c>
      <c r="M112" s="31">
        <v>11</v>
      </c>
      <c r="N112" s="31">
        <v>0</v>
      </c>
      <c r="O112" s="31">
        <v>11</v>
      </c>
      <c r="P112" s="31">
        <v>0</v>
      </c>
      <c r="Q112" s="31">
        <v>11</v>
      </c>
      <c r="R112" s="31">
        <v>0</v>
      </c>
      <c r="S112" s="31">
        <v>11</v>
      </c>
      <c r="T112" s="31">
        <v>0</v>
      </c>
      <c r="U112" s="31"/>
      <c r="V112" s="31"/>
      <c r="W112" s="31"/>
      <c r="X112" s="31"/>
      <c r="Y112" s="31"/>
      <c r="Z112" s="31"/>
    </row>
    <row r="113" spans="1:26">
      <c r="A113" s="27">
        <f>COUNTIF(B$2:B113,"&lt;&gt;")</f>
        <v>112</v>
      </c>
      <c r="B113" s="26" t="str">
        <f>库存总表!$B113</f>
        <v>三菱签字笔</v>
      </c>
      <c r="C113" s="26" t="str">
        <f>库存总表!$C113</f>
        <v>黑色-0.5mm</v>
      </c>
      <c r="D113" s="25" t="str">
        <f>库存总表!$D113</f>
        <v>支</v>
      </c>
      <c r="E113" s="25">
        <f>库存总表!$E113</f>
        <v>22</v>
      </c>
      <c r="F113" s="31" t="s">
        <v>325</v>
      </c>
      <c r="G113" s="31" t="s">
        <v>325</v>
      </c>
      <c r="H113" s="31" t="s">
        <v>325</v>
      </c>
      <c r="I113" s="31">
        <v>10</v>
      </c>
      <c r="J113" s="31" t="s">
        <v>325</v>
      </c>
      <c r="K113" s="31">
        <v>10</v>
      </c>
      <c r="L113" s="31">
        <v>0</v>
      </c>
      <c r="M113" s="31">
        <v>7</v>
      </c>
      <c r="N113" s="31">
        <v>0</v>
      </c>
      <c r="O113" s="31">
        <v>7</v>
      </c>
      <c r="P113" s="31">
        <v>0</v>
      </c>
      <c r="Q113" s="31">
        <v>11</v>
      </c>
      <c r="R113" s="31">
        <v>1</v>
      </c>
      <c r="S113" s="31">
        <v>11</v>
      </c>
      <c r="T113" s="31">
        <v>0</v>
      </c>
      <c r="U113" s="31"/>
      <c r="V113" s="31"/>
      <c r="W113" s="31"/>
      <c r="X113" s="31"/>
      <c r="Y113" s="31"/>
      <c r="Z113" s="31"/>
    </row>
    <row r="114" spans="1:26">
      <c r="A114" s="27">
        <f>COUNTIF(B$2:B114,"&lt;&gt;")</f>
        <v>113</v>
      </c>
      <c r="B114" s="26" t="str">
        <f>库存总表!$B114</f>
        <v>Sipa记号笔</v>
      </c>
      <c r="C114" s="26" t="str">
        <f>库存总表!$C114</f>
        <v>蓝色</v>
      </c>
      <c r="D114" s="25" t="str">
        <f>库存总表!$D114</f>
        <v>支</v>
      </c>
      <c r="E114" s="25">
        <f>库存总表!$E114</f>
        <v>22</v>
      </c>
      <c r="F114" s="31" t="s">
        <v>325</v>
      </c>
      <c r="G114" s="31" t="s">
        <v>325</v>
      </c>
      <c r="H114" s="31" t="s">
        <v>325</v>
      </c>
      <c r="I114" s="31">
        <v>6</v>
      </c>
      <c r="J114" s="31" t="s">
        <v>325</v>
      </c>
      <c r="K114" s="31">
        <v>2</v>
      </c>
      <c r="L114" s="31">
        <v>0</v>
      </c>
      <c r="M114" s="31">
        <v>2</v>
      </c>
      <c r="N114" s="31">
        <v>0</v>
      </c>
      <c r="O114" s="31">
        <v>2</v>
      </c>
      <c r="P114" s="31">
        <v>0</v>
      </c>
      <c r="Q114" s="31">
        <v>2</v>
      </c>
      <c r="R114" s="31">
        <v>0</v>
      </c>
      <c r="S114" s="31">
        <v>2</v>
      </c>
      <c r="T114" s="31">
        <v>0</v>
      </c>
      <c r="U114" s="31"/>
      <c r="V114" s="31"/>
      <c r="W114" s="31"/>
      <c r="X114" s="31"/>
      <c r="Y114" s="31"/>
      <c r="Z114" s="31"/>
    </row>
    <row r="115" spans="1:26">
      <c r="A115" s="27">
        <f>COUNTIF(B$2:B115,"&lt;&gt;")</f>
        <v>114</v>
      </c>
      <c r="B115" s="26" t="str">
        <f>库存总表!$B115</f>
        <v>铅笔</v>
      </c>
      <c r="C115" s="26" t="str">
        <f>库存总表!$C115</f>
        <v>2B</v>
      </c>
      <c r="D115" s="25" t="str">
        <f>库存总表!$D115</f>
        <v>支</v>
      </c>
      <c r="E115" s="25">
        <f>库存总表!$E115</f>
        <v>22</v>
      </c>
      <c r="F115" s="31" t="s">
        <v>325</v>
      </c>
      <c r="G115" s="31" t="s">
        <v>325</v>
      </c>
      <c r="H115" s="31" t="s">
        <v>325</v>
      </c>
      <c r="I115" s="31">
        <v>10</v>
      </c>
      <c r="J115" s="31" t="s">
        <v>325</v>
      </c>
      <c r="K115" s="31">
        <v>10</v>
      </c>
      <c r="L115" s="31">
        <v>0</v>
      </c>
      <c r="M115" s="31">
        <v>10</v>
      </c>
      <c r="N115" s="31">
        <v>0</v>
      </c>
      <c r="O115" s="31">
        <v>10</v>
      </c>
      <c r="P115" s="31">
        <v>0</v>
      </c>
      <c r="Q115" s="31">
        <v>10</v>
      </c>
      <c r="R115" s="31">
        <v>0</v>
      </c>
      <c r="S115" s="31">
        <v>10</v>
      </c>
      <c r="T115" s="31">
        <v>0</v>
      </c>
      <c r="U115" s="31"/>
      <c r="V115" s="31"/>
      <c r="W115" s="31"/>
      <c r="X115" s="31"/>
      <c r="Y115" s="31"/>
      <c r="Z115" s="31"/>
    </row>
    <row r="116" spans="1:26">
      <c r="A116" s="27">
        <f>COUNTIF(B$2:B116,"&lt;&gt;")</f>
        <v>115</v>
      </c>
      <c r="B116" s="26" t="str">
        <f>库存总表!$B116</f>
        <v>铅笔刀</v>
      </c>
      <c r="C116" s="26" t="str">
        <f>库存总表!$C116</f>
        <v>/</v>
      </c>
      <c r="D116" s="25" t="str">
        <f>库存总表!$D116</f>
        <v>个</v>
      </c>
      <c r="E116" s="25">
        <f>库存总表!$E116</f>
        <v>22</v>
      </c>
      <c r="F116" s="31" t="s">
        <v>325</v>
      </c>
      <c r="G116" s="31" t="s">
        <v>325</v>
      </c>
      <c r="H116" s="31" t="s">
        <v>325</v>
      </c>
      <c r="I116" s="31">
        <v>1</v>
      </c>
      <c r="J116" s="31" t="s">
        <v>325</v>
      </c>
      <c r="K116" s="31">
        <v>1</v>
      </c>
      <c r="L116" s="31">
        <v>0</v>
      </c>
      <c r="M116" s="31">
        <v>1</v>
      </c>
      <c r="N116" s="31">
        <v>0</v>
      </c>
      <c r="O116" s="31">
        <v>1</v>
      </c>
      <c r="P116" s="31">
        <v>0</v>
      </c>
      <c r="Q116" s="31">
        <v>1</v>
      </c>
      <c r="R116" s="31">
        <v>0</v>
      </c>
      <c r="S116" s="31">
        <v>1</v>
      </c>
      <c r="T116" s="31">
        <v>0</v>
      </c>
      <c r="U116" s="31"/>
      <c r="V116" s="31"/>
      <c r="W116" s="31"/>
      <c r="X116" s="31"/>
      <c r="Y116" s="31"/>
      <c r="Z116" s="31"/>
    </row>
    <row r="117" spans="1:26">
      <c r="A117" s="27">
        <f>COUNTIF(B$2:B117,"&lt;&gt;")</f>
        <v>116</v>
      </c>
      <c r="B117" s="26" t="str">
        <f>库存总表!$B117</f>
        <v>得力荧光笔</v>
      </c>
      <c r="C117" s="26" t="str">
        <f>库存总表!$C117</f>
        <v>黄色-S600</v>
      </c>
      <c r="D117" s="25" t="str">
        <f>库存总表!$D117</f>
        <v>支</v>
      </c>
      <c r="E117" s="25">
        <f>库存总表!$E117</f>
        <v>22</v>
      </c>
      <c r="F117" s="31" t="s">
        <v>325</v>
      </c>
      <c r="G117" s="31" t="s">
        <v>325</v>
      </c>
      <c r="H117" s="31" t="s">
        <v>325</v>
      </c>
      <c r="I117" s="31">
        <v>10</v>
      </c>
      <c r="J117" s="31" t="s">
        <v>325</v>
      </c>
      <c r="K117" s="31">
        <v>6</v>
      </c>
      <c r="L117" s="31">
        <v>0</v>
      </c>
      <c r="M117" s="31">
        <v>6</v>
      </c>
      <c r="N117" s="31">
        <v>0</v>
      </c>
      <c r="O117" s="31">
        <v>6</v>
      </c>
      <c r="P117" s="31">
        <v>0</v>
      </c>
      <c r="Q117" s="31">
        <v>6</v>
      </c>
      <c r="R117" s="31">
        <v>0</v>
      </c>
      <c r="S117" s="31">
        <v>6</v>
      </c>
      <c r="T117" s="31">
        <v>0</v>
      </c>
      <c r="U117" s="31"/>
      <c r="V117" s="31"/>
      <c r="W117" s="31"/>
      <c r="X117" s="31"/>
      <c r="Y117" s="31"/>
      <c r="Z117" s="31"/>
    </row>
    <row r="118" spans="1:26">
      <c r="A118" s="27">
        <f>COUNTIF(B$2:B118,"&lt;&gt;")</f>
        <v>117</v>
      </c>
      <c r="B118" s="26" t="str">
        <f>库存总表!$B118</f>
        <v>晨光笔芯</v>
      </c>
      <c r="C118" s="26" t="str">
        <f>库存总表!$C118</f>
        <v>黑色-0.5mm</v>
      </c>
      <c r="D118" s="25" t="str">
        <f>库存总表!$D118</f>
        <v>支</v>
      </c>
      <c r="E118" s="25">
        <f>库存总表!$E118</f>
        <v>22</v>
      </c>
      <c r="F118" s="31" t="s">
        <v>325</v>
      </c>
      <c r="G118" s="31" t="s">
        <v>325</v>
      </c>
      <c r="H118" s="31" t="s">
        <v>325</v>
      </c>
      <c r="I118" s="31">
        <v>10</v>
      </c>
      <c r="J118" s="31" t="s">
        <v>325</v>
      </c>
      <c r="K118" s="31">
        <v>10</v>
      </c>
      <c r="L118" s="31">
        <v>0</v>
      </c>
      <c r="M118" s="31">
        <v>10</v>
      </c>
      <c r="N118" s="31">
        <v>0</v>
      </c>
      <c r="O118" s="31">
        <v>10</v>
      </c>
      <c r="P118" s="31">
        <v>0</v>
      </c>
      <c r="Q118" s="31">
        <v>10</v>
      </c>
      <c r="R118" s="31">
        <v>0</v>
      </c>
      <c r="S118" s="31">
        <v>10</v>
      </c>
      <c r="T118" s="31">
        <v>0</v>
      </c>
      <c r="U118" s="31"/>
      <c r="V118" s="31"/>
      <c r="W118" s="31"/>
      <c r="X118" s="31"/>
      <c r="Y118" s="31"/>
      <c r="Z118" s="31"/>
    </row>
    <row r="119" spans="1:26">
      <c r="A119" s="27">
        <f>COUNTIF(B$2:B119,"&lt;&gt;")</f>
        <v>118</v>
      </c>
      <c r="B119" s="26" t="str">
        <f>库存总表!$B119</f>
        <v>晨光可擦笔</v>
      </c>
      <c r="C119" s="26" t="str">
        <f>库存总表!$C119</f>
        <v>黑色-0.5mm</v>
      </c>
      <c r="D119" s="25" t="str">
        <f>库存总表!$D119</f>
        <v>支</v>
      </c>
      <c r="E119" s="25">
        <f>库存总表!$E119</f>
        <v>22</v>
      </c>
      <c r="F119" s="31" t="s">
        <v>325</v>
      </c>
      <c r="G119" s="31" t="s">
        <v>325</v>
      </c>
      <c r="H119" s="31" t="s">
        <v>325</v>
      </c>
      <c r="I119" s="31">
        <v>5</v>
      </c>
      <c r="J119" s="31" t="s">
        <v>325</v>
      </c>
      <c r="K119" s="31">
        <v>5</v>
      </c>
      <c r="L119" s="31">
        <v>0</v>
      </c>
      <c r="M119" s="31">
        <v>5</v>
      </c>
      <c r="N119" s="31">
        <v>0</v>
      </c>
      <c r="O119" s="31">
        <v>5</v>
      </c>
      <c r="P119" s="31">
        <v>0</v>
      </c>
      <c r="Q119" s="31">
        <v>5</v>
      </c>
      <c r="R119" s="31">
        <v>0</v>
      </c>
      <c r="S119" s="31">
        <v>5</v>
      </c>
      <c r="T119" s="31">
        <v>0</v>
      </c>
      <c r="U119" s="31"/>
      <c r="V119" s="31"/>
      <c r="W119" s="31"/>
      <c r="X119" s="31"/>
      <c r="Y119" s="31"/>
      <c r="Z119" s="31"/>
    </row>
    <row r="120" spans="1:26">
      <c r="A120" s="27">
        <f>COUNTIF(B$2:B120,"&lt;&gt;")</f>
        <v>119</v>
      </c>
      <c r="B120" s="26" t="str">
        <f>库存总表!$B120</f>
        <v>晨光中性笔</v>
      </c>
      <c r="C120" s="26" t="str">
        <f>库存总表!$C120</f>
        <v>黑色-0.5mm</v>
      </c>
      <c r="D120" s="25" t="str">
        <f>库存总表!$D120</f>
        <v>支</v>
      </c>
      <c r="E120" s="25">
        <f>库存总表!$E120</f>
        <v>22</v>
      </c>
      <c r="F120" s="31" t="s">
        <v>325</v>
      </c>
      <c r="G120" s="31" t="s">
        <v>325</v>
      </c>
      <c r="H120" s="31" t="s">
        <v>325</v>
      </c>
      <c r="I120" s="31">
        <v>0</v>
      </c>
      <c r="J120" s="31" t="s">
        <v>325</v>
      </c>
      <c r="K120" s="31">
        <v>0</v>
      </c>
      <c r="L120" s="31" t="s">
        <v>325</v>
      </c>
      <c r="M120" s="31">
        <v>0</v>
      </c>
      <c r="N120" s="31" t="s">
        <v>325</v>
      </c>
      <c r="O120" s="31">
        <v>0</v>
      </c>
      <c r="P120" s="31" t="s">
        <v>325</v>
      </c>
      <c r="Q120" s="31">
        <v>12</v>
      </c>
      <c r="R120" s="31">
        <v>0</v>
      </c>
      <c r="S120" s="31">
        <v>12</v>
      </c>
      <c r="T120" s="31">
        <v>0</v>
      </c>
      <c r="U120" s="31"/>
      <c r="V120" s="31"/>
      <c r="W120" s="31"/>
      <c r="X120" s="31"/>
      <c r="Y120" s="31"/>
      <c r="Z120" s="31"/>
    </row>
    <row r="121" spans="1:26">
      <c r="A121" s="27">
        <f>COUNTIF(B$2:B121,"&lt;&gt;")</f>
        <v>120</v>
      </c>
      <c r="B121" s="26" t="str">
        <f>库存总表!$B121</f>
        <v>标贴</v>
      </c>
      <c r="C121" s="26" t="str">
        <f>库存总表!$C121</f>
        <v>大型-黑色</v>
      </c>
      <c r="D121" s="25" t="str">
        <f>库存总表!$D121</f>
        <v>卷</v>
      </c>
      <c r="E121" s="25">
        <f>库存总表!$E121</f>
        <v>22</v>
      </c>
      <c r="F121" s="31" t="s">
        <v>325</v>
      </c>
      <c r="G121" s="31" t="s">
        <v>325</v>
      </c>
      <c r="H121" s="31" t="s">
        <v>325</v>
      </c>
      <c r="I121" s="31">
        <v>1</v>
      </c>
      <c r="J121" s="31" t="s">
        <v>325</v>
      </c>
      <c r="K121" s="31">
        <v>1</v>
      </c>
      <c r="L121" s="31">
        <v>0</v>
      </c>
      <c r="M121" s="31">
        <v>1</v>
      </c>
      <c r="N121" s="31">
        <v>0</v>
      </c>
      <c r="O121" s="31">
        <v>1</v>
      </c>
      <c r="P121" s="31">
        <v>0</v>
      </c>
      <c r="Q121" s="31">
        <v>1</v>
      </c>
      <c r="R121" s="31">
        <v>0</v>
      </c>
      <c r="S121" s="31">
        <v>1</v>
      </c>
      <c r="T121" s="31">
        <v>0</v>
      </c>
      <c r="U121" s="31"/>
      <c r="V121" s="31"/>
      <c r="W121" s="31"/>
      <c r="X121" s="31"/>
      <c r="Y121" s="31"/>
      <c r="Z121" s="31"/>
    </row>
    <row r="122" spans="1:26">
      <c r="A122" s="27">
        <f>COUNTIF(B$2:B122,"&lt;&gt;")</f>
        <v>121</v>
      </c>
      <c r="B122" s="26" t="str">
        <f>库存总表!$B122</f>
        <v>标贴</v>
      </c>
      <c r="C122" s="26" t="str">
        <f>库存总表!$C122</f>
        <v>中型-红色</v>
      </c>
      <c r="D122" s="25" t="str">
        <f>库存总表!$D122</f>
        <v>卷</v>
      </c>
      <c r="E122" s="25">
        <f>库存总表!$E122</f>
        <v>22</v>
      </c>
      <c r="F122" s="31" t="s">
        <v>325</v>
      </c>
      <c r="G122" s="31" t="s">
        <v>325</v>
      </c>
      <c r="H122" s="31" t="s">
        <v>325</v>
      </c>
      <c r="I122" s="31">
        <v>1</v>
      </c>
      <c r="J122" s="31" t="s">
        <v>325</v>
      </c>
      <c r="K122" s="31">
        <v>1</v>
      </c>
      <c r="L122" s="31">
        <v>0</v>
      </c>
      <c r="M122" s="31">
        <v>1</v>
      </c>
      <c r="N122" s="31">
        <v>0</v>
      </c>
      <c r="O122" s="31">
        <v>1</v>
      </c>
      <c r="P122" s="31">
        <v>0</v>
      </c>
      <c r="Q122" s="31">
        <v>1</v>
      </c>
      <c r="R122" s="31">
        <v>0</v>
      </c>
      <c r="S122" s="31">
        <v>1</v>
      </c>
      <c r="T122" s="31">
        <v>0</v>
      </c>
      <c r="U122" s="31"/>
      <c r="V122" s="31"/>
      <c r="W122" s="31"/>
      <c r="X122" s="31"/>
      <c r="Y122" s="31"/>
      <c r="Z122" s="31"/>
    </row>
    <row r="123" spans="1:26">
      <c r="A123" s="27">
        <f>COUNTIF(B$2:B123,"&lt;&gt;")</f>
        <v>122</v>
      </c>
      <c r="B123" s="26" t="str">
        <f>库存总表!$B123</f>
        <v>标贴</v>
      </c>
      <c r="C123" s="26" t="str">
        <f>库存总表!$C123</f>
        <v>中型-黄色</v>
      </c>
      <c r="D123" s="25" t="str">
        <f>库存总表!$D123</f>
        <v>卷</v>
      </c>
      <c r="E123" s="25">
        <f>库存总表!$E123</f>
        <v>22</v>
      </c>
      <c r="F123" s="31" t="s">
        <v>325</v>
      </c>
      <c r="G123" s="31" t="s">
        <v>325</v>
      </c>
      <c r="H123" s="31" t="s">
        <v>325</v>
      </c>
      <c r="I123" s="31">
        <v>1</v>
      </c>
      <c r="J123" s="31" t="s">
        <v>325</v>
      </c>
      <c r="K123" s="31">
        <v>1</v>
      </c>
      <c r="L123" s="31">
        <v>0</v>
      </c>
      <c r="M123" s="31">
        <v>1</v>
      </c>
      <c r="N123" s="31">
        <v>0</v>
      </c>
      <c r="O123" s="31">
        <v>1</v>
      </c>
      <c r="P123" s="31">
        <v>0</v>
      </c>
      <c r="Q123" s="31">
        <v>1</v>
      </c>
      <c r="R123" s="31">
        <v>0</v>
      </c>
      <c r="S123" s="31">
        <v>1</v>
      </c>
      <c r="T123" s="31">
        <v>0</v>
      </c>
      <c r="U123" s="31"/>
      <c r="V123" s="31"/>
      <c r="W123" s="31"/>
      <c r="X123" s="31"/>
      <c r="Y123" s="31"/>
      <c r="Z123" s="31"/>
    </row>
    <row r="124" spans="1:26">
      <c r="A124" s="27">
        <f>COUNTIF(B$2:B124,"&lt;&gt;")</f>
        <v>123</v>
      </c>
      <c r="B124" s="26" t="str">
        <f>库存总表!$B124</f>
        <v>标贴</v>
      </c>
      <c r="C124" s="26" t="str">
        <f>库存总表!$C124</f>
        <v>中型-绿色</v>
      </c>
      <c r="D124" s="25" t="str">
        <f>库存总表!$D124</f>
        <v>卷</v>
      </c>
      <c r="E124" s="25">
        <f>库存总表!$E124</f>
        <v>22</v>
      </c>
      <c r="F124" s="31" t="s">
        <v>325</v>
      </c>
      <c r="G124" s="31" t="s">
        <v>325</v>
      </c>
      <c r="H124" s="31" t="s">
        <v>325</v>
      </c>
      <c r="I124" s="31">
        <v>1</v>
      </c>
      <c r="J124" s="31" t="s">
        <v>325</v>
      </c>
      <c r="K124" s="31">
        <v>1</v>
      </c>
      <c r="L124" s="31">
        <v>0</v>
      </c>
      <c r="M124" s="31">
        <v>1</v>
      </c>
      <c r="N124" s="31">
        <v>0</v>
      </c>
      <c r="O124" s="31">
        <v>1</v>
      </c>
      <c r="P124" s="31">
        <v>0</v>
      </c>
      <c r="Q124" s="31">
        <v>1</v>
      </c>
      <c r="R124" s="31">
        <v>0</v>
      </c>
      <c r="S124" s="31">
        <v>1</v>
      </c>
      <c r="T124" s="31">
        <v>0</v>
      </c>
      <c r="U124" s="31"/>
      <c r="V124" s="31"/>
      <c r="W124" s="31"/>
      <c r="X124" s="31"/>
      <c r="Y124" s="31"/>
      <c r="Z124" s="31"/>
    </row>
    <row r="125" spans="1:26">
      <c r="A125" s="27">
        <f>COUNTIF(B$2:B125,"&lt;&gt;")</f>
        <v>124</v>
      </c>
      <c r="B125" s="26" t="str">
        <f>库存总表!$B125</f>
        <v>标贴</v>
      </c>
      <c r="C125" s="26" t="str">
        <f>库存总表!$C125</f>
        <v>中型-蓝色</v>
      </c>
      <c r="D125" s="25" t="str">
        <f>库存总表!$D125</f>
        <v>卷</v>
      </c>
      <c r="E125" s="25">
        <f>库存总表!$E125</f>
        <v>22</v>
      </c>
      <c r="F125" s="31" t="s">
        <v>325</v>
      </c>
      <c r="G125" s="31" t="s">
        <v>325</v>
      </c>
      <c r="H125" s="31" t="s">
        <v>325</v>
      </c>
      <c r="I125" s="31">
        <v>1</v>
      </c>
      <c r="J125" s="31" t="s">
        <v>325</v>
      </c>
      <c r="K125" s="31">
        <v>1</v>
      </c>
      <c r="L125" s="31">
        <v>0</v>
      </c>
      <c r="M125" s="31">
        <v>1</v>
      </c>
      <c r="N125" s="31">
        <v>0</v>
      </c>
      <c r="O125" s="31">
        <v>1</v>
      </c>
      <c r="P125" s="31">
        <v>0</v>
      </c>
      <c r="Q125" s="31">
        <v>1</v>
      </c>
      <c r="R125" s="31">
        <v>0</v>
      </c>
      <c r="S125" s="31">
        <v>1</v>
      </c>
      <c r="T125" s="31">
        <v>0</v>
      </c>
      <c r="U125" s="31"/>
      <c r="V125" s="31"/>
      <c r="W125" s="31"/>
      <c r="X125" s="31"/>
      <c r="Y125" s="31"/>
      <c r="Z125" s="31"/>
    </row>
    <row r="126" spans="1:26">
      <c r="A126" s="27">
        <f>COUNTIF(B$2:B126,"&lt;&gt;")</f>
        <v>125</v>
      </c>
      <c r="B126" s="26" t="str">
        <f>库存总表!$B126</f>
        <v>标贴</v>
      </c>
      <c r="C126" s="26" t="str">
        <f>库存总表!$C126</f>
        <v>小型-银色</v>
      </c>
      <c r="D126" s="25" t="str">
        <f>库存总表!$D126</f>
        <v>卷</v>
      </c>
      <c r="E126" s="25">
        <f>库存总表!$E126</f>
        <v>22</v>
      </c>
      <c r="F126" s="31" t="s">
        <v>325</v>
      </c>
      <c r="G126" s="31" t="s">
        <v>325</v>
      </c>
      <c r="H126" s="31" t="s">
        <v>325</v>
      </c>
      <c r="I126" s="31">
        <v>1</v>
      </c>
      <c r="J126" s="31" t="s">
        <v>325</v>
      </c>
      <c r="K126" s="31">
        <v>1</v>
      </c>
      <c r="L126" s="31">
        <v>0</v>
      </c>
      <c r="M126" s="31">
        <v>1</v>
      </c>
      <c r="N126" s="31">
        <v>0</v>
      </c>
      <c r="O126" s="31">
        <v>1</v>
      </c>
      <c r="P126" s="31">
        <v>0</v>
      </c>
      <c r="Q126" s="31">
        <v>1</v>
      </c>
      <c r="R126" s="31">
        <v>0</v>
      </c>
      <c r="S126" s="31">
        <v>1</v>
      </c>
      <c r="T126" s="31">
        <v>0</v>
      </c>
      <c r="U126" s="31"/>
      <c r="V126" s="31"/>
      <c r="W126" s="31"/>
      <c r="X126" s="31"/>
      <c r="Y126" s="31"/>
      <c r="Z126" s="31"/>
    </row>
    <row r="127" spans="1:26" ht="27">
      <c r="A127" s="27">
        <f>COUNTIF(B$2:B127,"&lt;&gt;")</f>
        <v>126</v>
      </c>
      <c r="B127" s="26" t="str">
        <f>库存总表!$B127</f>
        <v>手写自粘性标贴</v>
      </c>
      <c r="C127" s="26" t="str">
        <f>库存总表!$C127</f>
        <v>白色</v>
      </c>
      <c r="D127" s="25" t="str">
        <f>库存总表!$D127</f>
        <v>本</v>
      </c>
      <c r="E127" s="25">
        <f>库存总表!$E127</f>
        <v>22</v>
      </c>
      <c r="F127" s="31" t="s">
        <v>325</v>
      </c>
      <c r="G127" s="31" t="s">
        <v>325</v>
      </c>
      <c r="H127" s="31" t="s">
        <v>325</v>
      </c>
      <c r="I127" s="31">
        <v>5</v>
      </c>
      <c r="J127" s="31" t="s">
        <v>325</v>
      </c>
      <c r="K127" s="31">
        <v>5</v>
      </c>
      <c r="L127" s="31">
        <v>0</v>
      </c>
      <c r="M127" s="31">
        <v>5</v>
      </c>
      <c r="N127" s="31">
        <v>0</v>
      </c>
      <c r="O127" s="31">
        <v>5</v>
      </c>
      <c r="P127" s="31">
        <v>0</v>
      </c>
      <c r="Q127" s="31">
        <v>5</v>
      </c>
      <c r="R127" s="31">
        <v>0</v>
      </c>
      <c r="S127" s="31">
        <v>5</v>
      </c>
      <c r="T127" s="31">
        <v>0</v>
      </c>
      <c r="U127" s="31"/>
      <c r="V127" s="31"/>
      <c r="W127" s="31"/>
      <c r="X127" s="31"/>
      <c r="Y127" s="31"/>
      <c r="Z127" s="31"/>
    </row>
    <row r="128" spans="1:26" ht="27">
      <c r="A128" s="27">
        <f>COUNTIF(B$2:B128,"&lt;&gt;")</f>
        <v>127</v>
      </c>
      <c r="B128" s="26" t="str">
        <f>库存总表!$B128</f>
        <v>手写自粘性标贴</v>
      </c>
      <c r="C128" s="26" t="str">
        <f>库存总表!$C128</f>
        <v>彩色圆</v>
      </c>
      <c r="D128" s="25" t="str">
        <f>库存总表!$D128</f>
        <v>本</v>
      </c>
      <c r="E128" s="25">
        <f>库存总表!$E128</f>
        <v>22</v>
      </c>
      <c r="F128" s="31" t="s">
        <v>325</v>
      </c>
      <c r="G128" s="31" t="s">
        <v>325</v>
      </c>
      <c r="H128" s="31" t="s">
        <v>325</v>
      </c>
      <c r="I128" s="31">
        <v>4</v>
      </c>
      <c r="J128" s="31" t="s">
        <v>325</v>
      </c>
      <c r="K128" s="31">
        <v>4</v>
      </c>
      <c r="L128" s="31">
        <v>0</v>
      </c>
      <c r="M128" s="31">
        <v>4</v>
      </c>
      <c r="N128" s="31">
        <v>0</v>
      </c>
      <c r="O128" s="31">
        <v>4</v>
      </c>
      <c r="P128" s="31">
        <v>0</v>
      </c>
      <c r="Q128" s="31">
        <v>4</v>
      </c>
      <c r="R128" s="31">
        <v>0</v>
      </c>
      <c r="S128" s="31">
        <v>4</v>
      </c>
      <c r="T128" s="31">
        <v>0</v>
      </c>
      <c r="U128" s="31"/>
      <c r="V128" s="31"/>
      <c r="W128" s="31"/>
      <c r="X128" s="31"/>
      <c r="Y128" s="31"/>
      <c r="Z128" s="31"/>
    </row>
    <row r="129" spans="1:26" ht="27">
      <c r="A129" s="27">
        <f>COUNTIF(B$2:B129,"&lt;&gt;")</f>
        <v>128</v>
      </c>
      <c r="B129" s="26" t="str">
        <f>库存总表!$B129</f>
        <v>手写自粘性标贴</v>
      </c>
      <c r="C129" s="26" t="str">
        <f>库存总表!$C129</f>
        <v>彩色方-1.27*1.9</v>
      </c>
      <c r="D129" s="25" t="str">
        <f>库存总表!$D129</f>
        <v>本</v>
      </c>
      <c r="E129" s="25">
        <f>库存总表!$E129</f>
        <v>22</v>
      </c>
      <c r="F129" s="31" t="s">
        <v>325</v>
      </c>
      <c r="G129" s="31" t="s">
        <v>325</v>
      </c>
      <c r="H129" s="31" t="s">
        <v>325</v>
      </c>
      <c r="I129" s="31">
        <v>0</v>
      </c>
      <c r="J129" s="31" t="s">
        <v>325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/>
      <c r="V129" s="31"/>
      <c r="W129" s="31"/>
      <c r="X129" s="31"/>
      <c r="Y129" s="31"/>
      <c r="Z129" s="31"/>
    </row>
    <row r="130" spans="1:26" ht="27">
      <c r="A130" s="27">
        <f>COUNTIF(B$2:B130,"&lt;&gt;")</f>
        <v>129</v>
      </c>
      <c r="B130" s="26" t="str">
        <f>库存总表!$B130</f>
        <v>手写自粘性标贴</v>
      </c>
      <c r="C130" s="26" t="str">
        <f>库存总表!$C130</f>
        <v>彩色长-1.27*4.45</v>
      </c>
      <c r="D130" s="25" t="str">
        <f>库存总表!$D130</f>
        <v>本</v>
      </c>
      <c r="E130" s="25">
        <f>库存总表!$E130</f>
        <v>22</v>
      </c>
      <c r="F130" s="31" t="s">
        <v>325</v>
      </c>
      <c r="G130" s="31" t="s">
        <v>325</v>
      </c>
      <c r="H130" s="31" t="s">
        <v>325</v>
      </c>
      <c r="I130" s="31">
        <v>2</v>
      </c>
      <c r="J130" s="31" t="s">
        <v>325</v>
      </c>
      <c r="K130" s="31">
        <v>2</v>
      </c>
      <c r="L130" s="31">
        <v>0</v>
      </c>
      <c r="M130" s="31">
        <v>2</v>
      </c>
      <c r="N130" s="31">
        <v>0</v>
      </c>
      <c r="O130" s="31">
        <v>2</v>
      </c>
      <c r="P130" s="31">
        <v>0</v>
      </c>
      <c r="Q130" s="31">
        <v>2</v>
      </c>
      <c r="R130" s="31">
        <v>0</v>
      </c>
      <c r="S130" s="31">
        <v>2</v>
      </c>
      <c r="T130" s="31">
        <v>0</v>
      </c>
      <c r="U130" s="31"/>
      <c r="V130" s="31"/>
      <c r="W130" s="31"/>
      <c r="X130" s="31"/>
      <c r="Y130" s="31"/>
      <c r="Z130" s="31"/>
    </row>
    <row r="131" spans="1:26" ht="27">
      <c r="A131" s="27">
        <f>COUNTIF(B$2:B131,"&lt;&gt;")</f>
        <v>130</v>
      </c>
      <c r="B131" s="26" t="str">
        <f>库存总表!$B131</f>
        <v>手写自粘性标贴</v>
      </c>
      <c r="C131" s="26" t="str">
        <f>库存总表!$C131</f>
        <v>彩色方</v>
      </c>
      <c r="D131" s="25" t="str">
        <f>库存总表!$D131</f>
        <v>盒</v>
      </c>
      <c r="E131" s="25">
        <f>库存总表!$E131</f>
        <v>22</v>
      </c>
      <c r="F131" s="31" t="s">
        <v>325</v>
      </c>
      <c r="G131" s="31" t="s">
        <v>325</v>
      </c>
      <c r="H131" s="31" t="s">
        <v>325</v>
      </c>
      <c r="I131" s="31">
        <v>5</v>
      </c>
      <c r="J131" s="31" t="s">
        <v>325</v>
      </c>
      <c r="K131" s="31">
        <v>5</v>
      </c>
      <c r="L131" s="31">
        <v>0</v>
      </c>
      <c r="M131" s="31">
        <v>5</v>
      </c>
      <c r="N131" s="31">
        <v>0</v>
      </c>
      <c r="O131" s="31">
        <v>5</v>
      </c>
      <c r="P131" s="31">
        <v>0</v>
      </c>
      <c r="Q131" s="31">
        <v>4</v>
      </c>
      <c r="R131" s="31">
        <v>0</v>
      </c>
      <c r="S131" s="31">
        <v>4</v>
      </c>
      <c r="T131" s="31">
        <v>0</v>
      </c>
      <c r="U131" s="31"/>
      <c r="V131" s="31"/>
      <c r="W131" s="31"/>
      <c r="X131" s="31"/>
      <c r="Y131" s="31"/>
      <c r="Z131" s="31"/>
    </row>
    <row r="132" spans="1:26">
      <c r="A132" s="27">
        <f>COUNTIF(B$2:B132,"&lt;&gt;")</f>
        <v>131</v>
      </c>
      <c r="B132" s="26" t="str">
        <f>库存总表!$B132</f>
        <v>标贴</v>
      </c>
      <c r="C132" s="26" t="str">
        <f>库存总表!$C132</f>
        <v>黑色圆形-大</v>
      </c>
      <c r="D132" s="25" t="str">
        <f>库存总表!$D132</f>
        <v>张</v>
      </c>
      <c r="E132" s="25">
        <f>库存总表!$E132</f>
        <v>22</v>
      </c>
      <c r="F132" s="31" t="s">
        <v>325</v>
      </c>
      <c r="G132" s="31" t="s">
        <v>325</v>
      </c>
      <c r="H132" s="31" t="s">
        <v>325</v>
      </c>
      <c r="I132" s="31">
        <v>71</v>
      </c>
      <c r="J132" s="31" t="s">
        <v>325</v>
      </c>
      <c r="K132" s="31">
        <v>71</v>
      </c>
      <c r="L132" s="31">
        <v>0</v>
      </c>
      <c r="M132" s="31">
        <v>71</v>
      </c>
      <c r="N132" s="31">
        <v>0</v>
      </c>
      <c r="O132" s="31">
        <v>71</v>
      </c>
      <c r="P132" s="31">
        <v>0</v>
      </c>
      <c r="Q132" s="31">
        <v>71</v>
      </c>
      <c r="R132" s="31">
        <v>0</v>
      </c>
      <c r="S132" s="31">
        <v>71</v>
      </c>
      <c r="T132" s="31">
        <v>0</v>
      </c>
      <c r="U132" s="31"/>
      <c r="V132" s="31"/>
      <c r="W132" s="31"/>
      <c r="X132" s="31"/>
      <c r="Y132" s="31"/>
      <c r="Z132" s="31"/>
    </row>
    <row r="133" spans="1:26">
      <c r="A133" s="27">
        <f>COUNTIF(B$2:B133,"&lt;&gt;")</f>
        <v>132</v>
      </c>
      <c r="B133" s="26" t="str">
        <f>库存总表!$B133</f>
        <v>标贴</v>
      </c>
      <c r="C133" s="26" t="str">
        <f>库存总表!$C133</f>
        <v>黑色长型-长方形</v>
      </c>
      <c r="D133" s="25" t="str">
        <f>库存总表!$D133</f>
        <v>张</v>
      </c>
      <c r="E133" s="25">
        <f>库存总表!$E133</f>
        <v>22</v>
      </c>
      <c r="F133" s="31" t="s">
        <v>325</v>
      </c>
      <c r="G133" s="31" t="s">
        <v>325</v>
      </c>
      <c r="H133" s="31" t="s">
        <v>325</v>
      </c>
      <c r="I133" s="31">
        <v>124</v>
      </c>
      <c r="J133" s="31" t="s">
        <v>325</v>
      </c>
      <c r="K133" s="31">
        <v>124</v>
      </c>
      <c r="L133" s="31">
        <v>0</v>
      </c>
      <c r="M133" s="31">
        <v>124</v>
      </c>
      <c r="N133" s="31">
        <v>0</v>
      </c>
      <c r="O133" s="31">
        <v>124</v>
      </c>
      <c r="P133" s="31">
        <v>0</v>
      </c>
      <c r="Q133" s="31">
        <v>124</v>
      </c>
      <c r="R133" s="31">
        <v>0</v>
      </c>
      <c r="S133" s="31">
        <v>124</v>
      </c>
      <c r="T133" s="31">
        <v>0</v>
      </c>
      <c r="U133" s="31"/>
      <c r="V133" s="31"/>
      <c r="W133" s="31"/>
      <c r="X133" s="31"/>
      <c r="Y133" s="31"/>
      <c r="Z133" s="31"/>
    </row>
    <row r="134" spans="1:26">
      <c r="A134" s="27">
        <f>COUNTIF(B$2:B134,"&lt;&gt;")</f>
        <v>133</v>
      </c>
      <c r="B134" s="26" t="str">
        <f>库存总表!$B134</f>
        <v>便利贴</v>
      </c>
      <c r="C134" s="26" t="str">
        <f>库存总表!$C134</f>
        <v>长形</v>
      </c>
      <c r="D134" s="25" t="str">
        <f>库存总表!$D134</f>
        <v>条</v>
      </c>
      <c r="E134" s="25">
        <f>库存总表!$E134</f>
        <v>22</v>
      </c>
      <c r="F134" s="31" t="s">
        <v>325</v>
      </c>
      <c r="G134" s="31" t="s">
        <v>325</v>
      </c>
      <c r="H134" s="31" t="s">
        <v>325</v>
      </c>
      <c r="I134" s="31">
        <v>3</v>
      </c>
      <c r="J134" s="31" t="s">
        <v>325</v>
      </c>
      <c r="K134" s="31">
        <v>3</v>
      </c>
      <c r="L134" s="31">
        <v>0</v>
      </c>
      <c r="M134" s="31">
        <v>3</v>
      </c>
      <c r="N134" s="31">
        <v>0</v>
      </c>
      <c r="O134" s="31">
        <v>3</v>
      </c>
      <c r="P134" s="31">
        <v>0</v>
      </c>
      <c r="Q134" s="31">
        <v>3</v>
      </c>
      <c r="R134" s="31">
        <v>0</v>
      </c>
      <c r="S134" s="31">
        <v>3</v>
      </c>
      <c r="T134" s="31">
        <v>0</v>
      </c>
      <c r="U134" s="31"/>
      <c r="V134" s="31"/>
      <c r="W134" s="31"/>
      <c r="X134" s="31"/>
      <c r="Y134" s="31"/>
      <c r="Z134" s="31"/>
    </row>
    <row r="135" spans="1:26">
      <c r="A135" s="27">
        <f>COUNTIF(B$2:B135,"&lt;&gt;")</f>
        <v>134</v>
      </c>
      <c r="B135" s="26" t="str">
        <f>库存总表!$B135</f>
        <v>便利贴</v>
      </c>
      <c r="C135" s="26" t="str">
        <f>库存总表!$C135</f>
        <v>方形</v>
      </c>
      <c r="D135" s="25" t="str">
        <f>库存总表!$D135</f>
        <v>本</v>
      </c>
      <c r="E135" s="25">
        <f>库存总表!$E135</f>
        <v>22</v>
      </c>
      <c r="F135" s="31" t="s">
        <v>325</v>
      </c>
      <c r="G135" s="31" t="s">
        <v>325</v>
      </c>
      <c r="H135" s="31" t="s">
        <v>325</v>
      </c>
      <c r="I135" s="31">
        <v>1</v>
      </c>
      <c r="J135" s="31" t="s">
        <v>325</v>
      </c>
      <c r="K135" s="31">
        <v>1</v>
      </c>
      <c r="L135" s="31">
        <v>0</v>
      </c>
      <c r="M135" s="31">
        <v>0</v>
      </c>
      <c r="N135" s="31">
        <v>0</v>
      </c>
      <c r="O135" s="31">
        <v>12</v>
      </c>
      <c r="P135" s="31">
        <v>0</v>
      </c>
      <c r="Q135" s="31">
        <v>9</v>
      </c>
      <c r="R135" s="31">
        <v>0</v>
      </c>
      <c r="S135" s="31">
        <v>9</v>
      </c>
      <c r="T135" s="31">
        <v>0</v>
      </c>
      <c r="U135" s="31"/>
      <c r="V135" s="31"/>
      <c r="W135" s="31"/>
      <c r="X135" s="31"/>
      <c r="Y135" s="31"/>
      <c r="Z135" s="31"/>
    </row>
    <row r="136" spans="1:26">
      <c r="A136" s="27">
        <f>COUNTIF(B$2:B136,"&lt;&gt;")</f>
        <v>135</v>
      </c>
      <c r="B136" s="26" t="str">
        <f>库存总表!$B136</f>
        <v>卷笔刀</v>
      </c>
      <c r="C136" s="26" t="str">
        <f>库存总表!$C136</f>
        <v>/</v>
      </c>
      <c r="D136" s="25" t="str">
        <f>库存总表!$D136</f>
        <v>个</v>
      </c>
      <c r="E136" s="25">
        <f>库存总表!$E136</f>
        <v>22</v>
      </c>
      <c r="F136" s="31" t="s">
        <v>325</v>
      </c>
      <c r="G136" s="31" t="s">
        <v>325</v>
      </c>
      <c r="H136" s="31" t="s">
        <v>325</v>
      </c>
      <c r="I136" s="31">
        <v>1</v>
      </c>
      <c r="J136" s="31" t="s">
        <v>325</v>
      </c>
      <c r="K136" s="31">
        <v>1</v>
      </c>
      <c r="L136" s="31">
        <v>0</v>
      </c>
      <c r="M136" s="31">
        <v>1</v>
      </c>
      <c r="N136" s="31">
        <v>0</v>
      </c>
      <c r="O136" s="31">
        <v>1</v>
      </c>
      <c r="P136" s="31">
        <v>0</v>
      </c>
      <c r="Q136" s="31">
        <v>1</v>
      </c>
      <c r="R136" s="31">
        <v>0</v>
      </c>
      <c r="S136" s="31">
        <v>1</v>
      </c>
      <c r="T136" s="31">
        <v>0</v>
      </c>
      <c r="U136" s="31"/>
      <c r="V136" s="31"/>
      <c r="W136" s="31"/>
      <c r="X136" s="31"/>
      <c r="Y136" s="31"/>
      <c r="Z136" s="31"/>
    </row>
    <row r="137" spans="1:26" ht="27">
      <c r="A137" s="27">
        <f>COUNTIF(B$2:B137,"&lt;&gt;")</f>
        <v>136</v>
      </c>
      <c r="B137" s="26" t="str">
        <f>库存总表!$B137</f>
        <v>不掉毛海绵抹布</v>
      </c>
      <c r="C137" s="25" t="str">
        <f>库存总表!$C137</f>
        <v>白色</v>
      </c>
      <c r="D137" s="25" t="str">
        <f>库存总表!$D137</f>
        <v>条</v>
      </c>
      <c r="E137" s="25">
        <f>库存总表!$E137</f>
        <v>23</v>
      </c>
      <c r="F137" s="31" t="s">
        <v>325</v>
      </c>
      <c r="G137" s="31" t="s">
        <v>325</v>
      </c>
      <c r="H137" s="31" t="s">
        <v>325</v>
      </c>
      <c r="I137" s="31">
        <v>6</v>
      </c>
      <c r="J137" s="31" t="s">
        <v>325</v>
      </c>
      <c r="K137" s="31">
        <v>6</v>
      </c>
      <c r="L137" s="31">
        <v>0</v>
      </c>
      <c r="M137" s="31">
        <v>6</v>
      </c>
      <c r="N137" s="31">
        <v>0</v>
      </c>
      <c r="O137" s="31">
        <v>6</v>
      </c>
      <c r="P137" s="31">
        <v>0</v>
      </c>
      <c r="Q137" s="31">
        <v>6</v>
      </c>
      <c r="R137" s="31">
        <v>0</v>
      </c>
      <c r="S137" s="31">
        <v>6</v>
      </c>
      <c r="T137" s="31">
        <v>0</v>
      </c>
      <c r="U137" s="31"/>
      <c r="V137" s="31"/>
      <c r="W137" s="31"/>
      <c r="X137" s="31"/>
      <c r="Y137" s="31"/>
      <c r="Z137" s="31"/>
    </row>
    <row r="138" spans="1:26">
      <c r="A138" s="27">
        <f>COUNTIF(B$2:B138,"&lt;&gt;")</f>
        <v>137</v>
      </c>
      <c r="B138" s="26" t="str">
        <f>库存总表!$B138</f>
        <v>带把手刷子</v>
      </c>
      <c r="C138" s="25" t="str">
        <f>库存总表!$C138</f>
        <v>/</v>
      </c>
      <c r="D138" s="25" t="str">
        <f>库存总表!$D138</f>
        <v>个</v>
      </c>
      <c r="E138" s="25">
        <f>库存总表!$E138</f>
        <v>23</v>
      </c>
      <c r="F138" s="31" t="s">
        <v>325</v>
      </c>
      <c r="G138" s="31" t="s">
        <v>325</v>
      </c>
      <c r="H138" s="31" t="s">
        <v>325</v>
      </c>
      <c r="I138" s="31">
        <v>2</v>
      </c>
      <c r="J138" s="31" t="s">
        <v>325</v>
      </c>
      <c r="K138" s="31">
        <v>2</v>
      </c>
      <c r="L138" s="31">
        <v>0</v>
      </c>
      <c r="M138" s="31">
        <v>2</v>
      </c>
      <c r="N138" s="31">
        <v>0</v>
      </c>
      <c r="O138" s="31">
        <v>2</v>
      </c>
      <c r="P138" s="31">
        <v>0</v>
      </c>
      <c r="Q138" s="31">
        <v>2</v>
      </c>
      <c r="R138" s="31">
        <v>0</v>
      </c>
      <c r="S138" s="31">
        <v>2</v>
      </c>
      <c r="T138" s="31">
        <v>0</v>
      </c>
      <c r="U138" s="31"/>
      <c r="V138" s="31"/>
      <c r="W138" s="31"/>
      <c r="X138" s="31"/>
      <c r="Y138" s="31"/>
      <c r="Z138" s="31"/>
    </row>
    <row r="139" spans="1:26">
      <c r="A139" s="27">
        <f>COUNTIF(B$2:B139,"&lt;&gt;")</f>
        <v>138</v>
      </c>
      <c r="B139" s="26" t="str">
        <f>库存总表!$B139</f>
        <v>海绵百洁刷</v>
      </c>
      <c r="C139" s="25" t="str">
        <f>库存总表!$C139</f>
        <v>/</v>
      </c>
      <c r="D139" s="25" t="str">
        <f>库存总表!$D139</f>
        <v>个</v>
      </c>
      <c r="E139" s="25">
        <f>库存总表!$E139</f>
        <v>15</v>
      </c>
      <c r="F139" s="31" t="s">
        <v>325</v>
      </c>
      <c r="G139" s="31" t="s">
        <v>325</v>
      </c>
      <c r="H139" s="31" t="s">
        <v>325</v>
      </c>
      <c r="I139" s="31">
        <v>4</v>
      </c>
      <c r="J139" s="31" t="s">
        <v>325</v>
      </c>
      <c r="K139" s="31">
        <v>4</v>
      </c>
      <c r="L139" s="31">
        <v>0</v>
      </c>
      <c r="M139" s="31">
        <v>4</v>
      </c>
      <c r="N139" s="31">
        <v>0</v>
      </c>
      <c r="O139" s="31">
        <v>4</v>
      </c>
      <c r="P139" s="31">
        <v>0</v>
      </c>
      <c r="Q139" s="31">
        <v>4</v>
      </c>
      <c r="R139" s="31">
        <v>0</v>
      </c>
      <c r="S139" s="31">
        <v>4</v>
      </c>
      <c r="T139" s="31">
        <v>0</v>
      </c>
      <c r="U139" s="31"/>
      <c r="V139" s="31"/>
      <c r="W139" s="31"/>
      <c r="X139" s="31"/>
      <c r="Y139" s="31"/>
      <c r="Z139" s="31"/>
    </row>
    <row r="140" spans="1:26" ht="27">
      <c r="A140" s="27">
        <f>COUNTIF(B$2:B140,"&lt;&gt;")</f>
        <v>139</v>
      </c>
      <c r="B140" s="26" t="str">
        <f>库存总表!$B140</f>
        <v>超细纤维抹布</v>
      </c>
      <c r="C140" s="25" t="str">
        <f>库存总表!$C140</f>
        <v>红色</v>
      </c>
      <c r="D140" s="25" t="str">
        <f>库存总表!$D140</f>
        <v>条</v>
      </c>
      <c r="E140" s="25">
        <f>库存总表!$E140</f>
        <v>23</v>
      </c>
      <c r="F140" s="31" t="s">
        <v>325</v>
      </c>
      <c r="G140" s="31" t="s">
        <v>325</v>
      </c>
      <c r="H140" s="31" t="s">
        <v>325</v>
      </c>
      <c r="I140" s="31">
        <v>4</v>
      </c>
      <c r="J140" s="31" t="s">
        <v>325</v>
      </c>
      <c r="K140" s="31">
        <v>3</v>
      </c>
      <c r="L140" s="31">
        <v>0</v>
      </c>
      <c r="M140" s="31">
        <v>3</v>
      </c>
      <c r="N140" s="31">
        <v>0</v>
      </c>
      <c r="O140" s="31">
        <v>2</v>
      </c>
      <c r="P140" s="31">
        <v>0</v>
      </c>
      <c r="Q140" s="31">
        <v>1</v>
      </c>
      <c r="R140" s="31">
        <v>0</v>
      </c>
      <c r="S140" s="31">
        <v>1</v>
      </c>
      <c r="T140" s="31">
        <v>0</v>
      </c>
      <c r="U140" s="31"/>
      <c r="V140" s="31"/>
      <c r="W140" s="31"/>
      <c r="X140" s="31"/>
      <c r="Y140" s="31"/>
      <c r="Z140" s="31"/>
    </row>
    <row r="141" spans="1:26" ht="27">
      <c r="A141" s="27">
        <f>COUNTIF(B$2:B141,"&lt;&gt;")</f>
        <v>140</v>
      </c>
      <c r="B141" s="26" t="str">
        <f>库存总表!$B141</f>
        <v>沃姆活氧除垢剂</v>
      </c>
      <c r="C141" s="25" t="str">
        <f>库存总表!$C141</f>
        <v>/</v>
      </c>
      <c r="D141" s="25" t="str">
        <f>库存总表!$D141</f>
        <v>袋</v>
      </c>
      <c r="E141" s="25">
        <f>库存总表!$E141</f>
        <v>23</v>
      </c>
      <c r="F141" s="31" t="s">
        <v>325</v>
      </c>
      <c r="G141" s="31" t="s">
        <v>325</v>
      </c>
      <c r="H141" s="31" t="s">
        <v>325</v>
      </c>
      <c r="I141" s="31">
        <v>10</v>
      </c>
      <c r="J141" s="31" t="s">
        <v>325</v>
      </c>
      <c r="K141" s="31">
        <v>10</v>
      </c>
      <c r="L141" s="31">
        <v>0</v>
      </c>
      <c r="M141" s="31">
        <v>10</v>
      </c>
      <c r="N141" s="31">
        <v>0</v>
      </c>
      <c r="O141" s="31">
        <v>10</v>
      </c>
      <c r="P141" s="31">
        <v>0</v>
      </c>
      <c r="Q141" s="31">
        <v>10</v>
      </c>
      <c r="R141" s="31">
        <v>0</v>
      </c>
      <c r="S141" s="31">
        <v>10</v>
      </c>
      <c r="T141" s="31">
        <v>0</v>
      </c>
      <c r="U141" s="31"/>
      <c r="V141" s="31"/>
      <c r="W141" s="31"/>
      <c r="X141" s="31"/>
      <c r="Y141" s="31"/>
      <c r="Z141" s="31"/>
    </row>
    <row r="142" spans="1:26" ht="27">
      <c r="A142" s="27">
        <f>COUNTIF(B$2:B142,"&lt;&gt;")</f>
        <v>141</v>
      </c>
      <c r="B142" s="26" t="str">
        <f>库存总表!$B142</f>
        <v>纯棉纱布洗碗布</v>
      </c>
      <c r="C142" s="25" t="str">
        <f>库存总表!$C142</f>
        <v>/</v>
      </c>
      <c r="D142" s="25" t="str">
        <f>库存总表!$D142</f>
        <v>包</v>
      </c>
      <c r="E142" s="25">
        <f>库存总表!$E142</f>
        <v>23</v>
      </c>
      <c r="F142" s="31" t="s">
        <v>325</v>
      </c>
      <c r="G142" s="31" t="s">
        <v>325</v>
      </c>
      <c r="H142" s="31" t="s">
        <v>325</v>
      </c>
      <c r="I142" s="31">
        <v>2</v>
      </c>
      <c r="J142" s="31" t="s">
        <v>325</v>
      </c>
      <c r="K142" s="31">
        <v>2</v>
      </c>
      <c r="L142" s="31">
        <v>0</v>
      </c>
      <c r="M142" s="31">
        <v>2</v>
      </c>
      <c r="N142" s="31">
        <v>0</v>
      </c>
      <c r="O142" s="31">
        <v>2</v>
      </c>
      <c r="P142" s="31">
        <v>0</v>
      </c>
      <c r="Q142" s="31">
        <v>2</v>
      </c>
      <c r="R142" s="31">
        <v>0</v>
      </c>
      <c r="S142" s="31">
        <v>2</v>
      </c>
      <c r="T142" s="31">
        <v>0</v>
      </c>
      <c r="U142" s="31"/>
      <c r="V142" s="31"/>
      <c r="W142" s="31"/>
      <c r="X142" s="31"/>
      <c r="Y142" s="31"/>
      <c r="Z142" s="31"/>
    </row>
    <row r="143" spans="1:26">
      <c r="A143" s="27">
        <f>COUNTIF(B$2:B143,"&lt;&gt;")</f>
        <v>142</v>
      </c>
      <c r="B143" s="26" t="str">
        <f>库存总表!$B143</f>
        <v>碧丽珠</v>
      </c>
      <c r="C143" s="25" t="str">
        <f>库存总表!$C143</f>
        <v>/</v>
      </c>
      <c r="D143" s="25" t="str">
        <f>库存总表!$D143</f>
        <v>瓶</v>
      </c>
      <c r="E143" s="25">
        <f>库存总表!$E143</f>
        <v>23</v>
      </c>
      <c r="F143" s="31" t="s">
        <v>325</v>
      </c>
      <c r="G143" s="31" t="s">
        <v>325</v>
      </c>
      <c r="H143" s="31" t="s">
        <v>325</v>
      </c>
      <c r="I143" s="31">
        <v>1</v>
      </c>
      <c r="J143" s="31" t="s">
        <v>325</v>
      </c>
      <c r="K143" s="31">
        <v>1</v>
      </c>
      <c r="L143" s="31">
        <v>0</v>
      </c>
      <c r="M143" s="31">
        <v>1</v>
      </c>
      <c r="N143" s="31">
        <v>0</v>
      </c>
      <c r="O143" s="31"/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/>
      <c r="V143" s="31"/>
      <c r="W143" s="31"/>
      <c r="X143" s="31"/>
      <c r="Y143" s="31"/>
      <c r="Z143" s="31"/>
    </row>
    <row r="144" spans="1:26">
      <c r="A144" s="27">
        <f>COUNTIF(B$2:B144,"&lt;&gt;")</f>
        <v>143</v>
      </c>
      <c r="B144" s="26" t="str">
        <f>库存总表!$B144</f>
        <v>空气清新剂</v>
      </c>
      <c r="C144" s="25" t="str">
        <f>库存总表!$C144</f>
        <v>/</v>
      </c>
      <c r="D144" s="25" t="str">
        <f>库存总表!$D144</f>
        <v>瓶</v>
      </c>
      <c r="E144" s="25">
        <f>库存总表!$E144</f>
        <v>23</v>
      </c>
      <c r="F144" s="31" t="s">
        <v>325</v>
      </c>
      <c r="G144" s="31" t="s">
        <v>325</v>
      </c>
      <c r="H144" s="31" t="s">
        <v>325</v>
      </c>
      <c r="I144" s="31">
        <v>5</v>
      </c>
      <c r="J144" s="31" t="s">
        <v>325</v>
      </c>
      <c r="K144" s="31">
        <v>5</v>
      </c>
      <c r="L144" s="31">
        <v>0</v>
      </c>
      <c r="M144" s="31">
        <v>5</v>
      </c>
      <c r="N144" s="31">
        <v>0</v>
      </c>
      <c r="O144" s="31">
        <v>5</v>
      </c>
      <c r="P144" s="31">
        <v>0</v>
      </c>
      <c r="Q144" s="31">
        <v>5</v>
      </c>
      <c r="R144" s="31">
        <v>0</v>
      </c>
      <c r="S144" s="31">
        <v>5</v>
      </c>
      <c r="T144" s="31">
        <v>0</v>
      </c>
      <c r="U144" s="31"/>
      <c r="V144" s="31"/>
      <c r="W144" s="31"/>
      <c r="X144" s="31"/>
      <c r="Y144" s="31"/>
      <c r="Z144" s="31"/>
    </row>
    <row r="145" spans="1:26">
      <c r="A145" s="27">
        <f>COUNTIF(B$2:B145,"&lt;&gt;")</f>
        <v>144</v>
      </c>
      <c r="B145" s="26" t="str">
        <f>库存总表!$B145</f>
        <v>杀虫水</v>
      </c>
      <c r="C145" s="25" t="str">
        <f>库存总表!$C145</f>
        <v>/</v>
      </c>
      <c r="D145" s="25" t="str">
        <f>库存总表!$D145</f>
        <v>瓶</v>
      </c>
      <c r="E145" s="25">
        <f>库存总表!$E145</f>
        <v>23</v>
      </c>
      <c r="F145" s="31" t="s">
        <v>325</v>
      </c>
      <c r="G145" s="31" t="s">
        <v>325</v>
      </c>
      <c r="H145" s="31" t="s">
        <v>325</v>
      </c>
      <c r="I145" s="31">
        <v>2</v>
      </c>
      <c r="J145" s="31" t="s">
        <v>325</v>
      </c>
      <c r="K145" s="31">
        <v>2</v>
      </c>
      <c r="L145" s="31">
        <v>0</v>
      </c>
      <c r="M145" s="31">
        <v>2</v>
      </c>
      <c r="N145" s="31">
        <v>0</v>
      </c>
      <c r="O145" s="31">
        <v>2</v>
      </c>
      <c r="P145" s="31">
        <v>0</v>
      </c>
      <c r="Q145" s="31">
        <v>2</v>
      </c>
      <c r="R145" s="31">
        <v>0</v>
      </c>
      <c r="S145" s="31">
        <v>2</v>
      </c>
      <c r="T145" s="31">
        <v>0</v>
      </c>
      <c r="U145" s="31"/>
      <c r="V145" s="31"/>
      <c r="W145" s="31"/>
      <c r="X145" s="31"/>
      <c r="Y145" s="31"/>
      <c r="Z145" s="31"/>
    </row>
    <row r="146" spans="1:26">
      <c r="A146" s="27">
        <f>COUNTIF(B$2:B146,"&lt;&gt;")</f>
        <v>145</v>
      </c>
      <c r="B146" s="26" t="str">
        <f>库存总表!$B146</f>
        <v>挂钩</v>
      </c>
      <c r="C146" s="25" t="str">
        <f>库存总表!$C146</f>
        <v>/</v>
      </c>
      <c r="D146" s="25" t="str">
        <f>库存总表!$D146</f>
        <v>个</v>
      </c>
      <c r="E146" s="25">
        <f>库存总表!$E146</f>
        <v>15</v>
      </c>
      <c r="F146" s="31" t="s">
        <v>325</v>
      </c>
      <c r="G146" s="31" t="s">
        <v>325</v>
      </c>
      <c r="H146" s="31" t="s">
        <v>325</v>
      </c>
      <c r="I146" s="31">
        <v>2</v>
      </c>
      <c r="J146" s="31" t="s">
        <v>325</v>
      </c>
      <c r="K146" s="31">
        <v>2</v>
      </c>
      <c r="L146" s="31">
        <v>0</v>
      </c>
      <c r="M146" s="31">
        <v>2</v>
      </c>
      <c r="N146" s="31">
        <v>0</v>
      </c>
      <c r="O146" s="31">
        <v>2</v>
      </c>
      <c r="P146" s="31">
        <v>0</v>
      </c>
      <c r="Q146" s="31">
        <v>1</v>
      </c>
      <c r="R146" s="31">
        <v>0</v>
      </c>
      <c r="S146" s="31">
        <v>1</v>
      </c>
      <c r="T146" s="31">
        <v>0</v>
      </c>
      <c r="U146" s="31"/>
      <c r="V146" s="31"/>
      <c r="W146" s="31"/>
      <c r="X146" s="31"/>
      <c r="Y146" s="31"/>
      <c r="Z146" s="31"/>
    </row>
    <row r="147" spans="1:26">
      <c r="A147" s="27">
        <f>COUNTIF(B$2:B147,"&lt;&gt;")</f>
        <v>146</v>
      </c>
      <c r="B147" s="26" t="str">
        <f>库存总表!$B147</f>
        <v>蟑螂药</v>
      </c>
      <c r="C147" s="25" t="str">
        <f>库存总表!$C147</f>
        <v>/</v>
      </c>
      <c r="D147" s="25" t="str">
        <f>库存总表!$D147</f>
        <v>个</v>
      </c>
      <c r="E147" s="25">
        <f>库存总表!$E147</f>
        <v>23</v>
      </c>
      <c r="F147" s="31" t="s">
        <v>325</v>
      </c>
      <c r="G147" s="31" t="s">
        <v>325</v>
      </c>
      <c r="H147" s="31" t="s">
        <v>325</v>
      </c>
      <c r="I147" s="31">
        <v>10</v>
      </c>
      <c r="J147" s="31" t="s">
        <v>325</v>
      </c>
      <c r="K147" s="31">
        <v>10</v>
      </c>
      <c r="L147" s="31">
        <v>0</v>
      </c>
      <c r="M147" s="31">
        <v>10</v>
      </c>
      <c r="N147" s="31">
        <v>0</v>
      </c>
      <c r="O147" s="31">
        <v>10</v>
      </c>
      <c r="P147" s="31">
        <v>0</v>
      </c>
      <c r="Q147" s="31">
        <v>10</v>
      </c>
      <c r="R147" s="31">
        <v>0</v>
      </c>
      <c r="S147" s="31">
        <v>8</v>
      </c>
      <c r="T147" s="31">
        <v>0</v>
      </c>
      <c r="U147" s="31"/>
      <c r="V147" s="31"/>
      <c r="W147" s="31"/>
      <c r="X147" s="31"/>
      <c r="Y147" s="31"/>
      <c r="Z147" s="31"/>
    </row>
    <row r="148" spans="1:26">
      <c r="A148" s="27">
        <f>COUNTIF(B$2:B148,"&lt;&gt;")</f>
        <v>147</v>
      </c>
      <c r="B148" s="26" t="str">
        <f>库存总表!$B148</f>
        <v>布手套</v>
      </c>
      <c r="C148" s="25" t="str">
        <f>库存总表!$C148</f>
        <v>/</v>
      </c>
      <c r="D148" s="25" t="str">
        <f>库存总表!$D148</f>
        <v>双</v>
      </c>
      <c r="E148" s="25">
        <f>库存总表!$E148</f>
        <v>23</v>
      </c>
      <c r="F148" s="31" t="s">
        <v>325</v>
      </c>
      <c r="G148" s="31" t="s">
        <v>325</v>
      </c>
      <c r="H148" s="31" t="s">
        <v>325</v>
      </c>
      <c r="I148" s="31">
        <v>1</v>
      </c>
      <c r="J148" s="31" t="s">
        <v>325</v>
      </c>
      <c r="K148" s="31">
        <v>1</v>
      </c>
      <c r="L148" s="31">
        <v>0</v>
      </c>
      <c r="M148" s="31">
        <v>1</v>
      </c>
      <c r="N148" s="31">
        <v>0</v>
      </c>
      <c r="O148" s="31">
        <v>1</v>
      </c>
      <c r="P148" s="31">
        <v>0</v>
      </c>
      <c r="Q148" s="31">
        <v>1</v>
      </c>
      <c r="R148" s="31">
        <v>0</v>
      </c>
      <c r="S148" s="31">
        <v>1</v>
      </c>
      <c r="T148" s="31">
        <v>0</v>
      </c>
      <c r="U148" s="31"/>
      <c r="V148" s="31"/>
      <c r="W148" s="31"/>
      <c r="X148" s="31"/>
      <c r="Y148" s="31"/>
      <c r="Z148" s="31"/>
    </row>
    <row r="149" spans="1:26">
      <c r="A149" s="27">
        <f>COUNTIF(B$2:B149,"&lt;&gt;")</f>
        <v>148</v>
      </c>
      <c r="B149" s="26" t="str">
        <f>库存总表!$B149</f>
        <v>无耳垃圾袋</v>
      </c>
      <c r="C149" s="25" t="str">
        <f>库存总表!$C149</f>
        <v>大</v>
      </c>
      <c r="D149" s="25" t="str">
        <f>库存总表!$D149</f>
        <v>卷</v>
      </c>
      <c r="E149" s="25">
        <f>库存总表!$E149</f>
        <v>15</v>
      </c>
      <c r="F149" s="31" t="s">
        <v>325</v>
      </c>
      <c r="G149" s="31" t="s">
        <v>325</v>
      </c>
      <c r="H149" s="31" t="s">
        <v>325</v>
      </c>
      <c r="I149" s="31">
        <v>4</v>
      </c>
      <c r="J149" s="31" t="s">
        <v>325</v>
      </c>
      <c r="K149" s="31">
        <v>4</v>
      </c>
      <c r="L149" s="31">
        <v>0</v>
      </c>
      <c r="M149" s="31">
        <v>2</v>
      </c>
      <c r="N149" s="31">
        <v>0</v>
      </c>
      <c r="O149" s="31">
        <v>9</v>
      </c>
      <c r="P149" s="31">
        <v>9</v>
      </c>
      <c r="Q149" s="31">
        <v>7</v>
      </c>
      <c r="R149" s="31">
        <v>0</v>
      </c>
      <c r="S149" s="31">
        <v>5</v>
      </c>
      <c r="T149" s="31">
        <v>0</v>
      </c>
      <c r="U149" s="31"/>
      <c r="V149" s="31"/>
      <c r="W149" s="31"/>
      <c r="X149" s="31"/>
      <c r="Y149" s="31"/>
      <c r="Z149" s="31"/>
    </row>
    <row r="150" spans="1:26">
      <c r="A150" s="27">
        <f>COUNTIF(B$2:B150,"&lt;&gt;")</f>
        <v>149</v>
      </c>
      <c r="B150" s="26" t="str">
        <f>库存总表!$B150</f>
        <v>无耳垃圾袋</v>
      </c>
      <c r="C150" s="25" t="str">
        <f>库存总表!$C150</f>
        <v>小</v>
      </c>
      <c r="D150" s="25" t="str">
        <f>库存总表!$D150</f>
        <v>卷</v>
      </c>
      <c r="E150" s="25">
        <f>库存总表!$E150</f>
        <v>15</v>
      </c>
      <c r="F150" s="31" t="s">
        <v>325</v>
      </c>
      <c r="G150" s="31" t="s">
        <v>325</v>
      </c>
      <c r="H150" s="31" t="s">
        <v>325</v>
      </c>
      <c r="I150" s="31">
        <v>29</v>
      </c>
      <c r="J150" s="31" t="s">
        <v>325</v>
      </c>
      <c r="K150" s="31">
        <v>29</v>
      </c>
      <c r="L150" s="31">
        <v>0</v>
      </c>
      <c r="M150" s="31">
        <v>28</v>
      </c>
      <c r="N150" s="31">
        <v>0</v>
      </c>
      <c r="O150" s="31">
        <v>15</v>
      </c>
      <c r="P150" s="31">
        <v>-9</v>
      </c>
      <c r="Q150" s="31">
        <v>21</v>
      </c>
      <c r="R150" s="31">
        <v>0</v>
      </c>
      <c r="S150" s="31">
        <v>20</v>
      </c>
      <c r="T150" s="31">
        <v>0</v>
      </c>
      <c r="U150" s="31"/>
      <c r="V150" s="31"/>
      <c r="W150" s="31"/>
      <c r="X150" s="31"/>
      <c r="Y150" s="31"/>
      <c r="Z150" s="31"/>
    </row>
    <row r="151" spans="1:26">
      <c r="A151" s="27">
        <f>COUNTIF(B$2:B151,"&lt;&gt;")</f>
        <v>150</v>
      </c>
      <c r="B151" s="26" t="str">
        <f>库存总表!$B151</f>
        <v>粘尘纸</v>
      </c>
      <c r="C151" s="25" t="str">
        <f>库存总表!$C151</f>
        <v>/</v>
      </c>
      <c r="D151" s="25" t="str">
        <f>库存总表!$D151</f>
        <v>卷</v>
      </c>
      <c r="E151" s="25">
        <f>库存总表!$E151</f>
        <v>23</v>
      </c>
      <c r="F151" s="31" t="s">
        <v>325</v>
      </c>
      <c r="G151" s="31" t="s">
        <v>325</v>
      </c>
      <c r="H151" s="31" t="s">
        <v>325</v>
      </c>
      <c r="I151" s="31">
        <v>4</v>
      </c>
      <c r="J151" s="31" t="s">
        <v>325</v>
      </c>
      <c r="K151" s="31">
        <v>4</v>
      </c>
      <c r="L151" s="31">
        <v>0</v>
      </c>
      <c r="M151" s="31">
        <v>3</v>
      </c>
      <c r="N151" s="31">
        <v>0</v>
      </c>
      <c r="O151" s="31">
        <v>3</v>
      </c>
      <c r="P151" s="31">
        <v>0</v>
      </c>
      <c r="Q151" s="31">
        <v>2</v>
      </c>
      <c r="R151" s="31">
        <v>0</v>
      </c>
      <c r="S151" s="31">
        <v>1</v>
      </c>
      <c r="T151" s="31">
        <v>0</v>
      </c>
      <c r="U151" s="31"/>
      <c r="V151" s="31"/>
      <c r="W151" s="31"/>
      <c r="X151" s="31"/>
      <c r="Y151" s="31"/>
      <c r="Z151" s="31"/>
    </row>
    <row r="152" spans="1:26">
      <c r="A152" s="27">
        <f>COUNTIF(B$2:B152,"&lt;&gt;")</f>
        <v>151</v>
      </c>
      <c r="B152" s="26" t="str">
        <f>库存总表!$B152</f>
        <v>万能清洁膏</v>
      </c>
      <c r="C152" s="25" t="str">
        <f>库存总表!$C152</f>
        <v>/</v>
      </c>
      <c r="D152" s="25" t="str">
        <f>库存总表!$D152</f>
        <v>瓶</v>
      </c>
      <c r="E152" s="25">
        <f>库存总表!$E152</f>
        <v>23</v>
      </c>
      <c r="F152" s="31" t="s">
        <v>325</v>
      </c>
      <c r="G152" s="31" t="s">
        <v>325</v>
      </c>
      <c r="H152" s="31" t="s">
        <v>325</v>
      </c>
      <c r="I152" s="31">
        <v>2</v>
      </c>
      <c r="J152" s="31" t="s">
        <v>325</v>
      </c>
      <c r="K152" s="31">
        <v>2</v>
      </c>
      <c r="L152" s="31">
        <v>0</v>
      </c>
      <c r="M152" s="31">
        <v>2</v>
      </c>
      <c r="N152" s="31">
        <v>0</v>
      </c>
      <c r="O152" s="31">
        <v>2</v>
      </c>
      <c r="P152" s="31">
        <v>0</v>
      </c>
      <c r="Q152" s="31">
        <v>2</v>
      </c>
      <c r="R152" s="31">
        <v>0</v>
      </c>
      <c r="S152" s="31">
        <v>2</v>
      </c>
      <c r="T152" s="31">
        <v>0</v>
      </c>
      <c r="U152" s="31"/>
      <c r="V152" s="31"/>
      <c r="W152" s="31"/>
      <c r="X152" s="31"/>
      <c r="Y152" s="31"/>
      <c r="Z152" s="31"/>
    </row>
    <row r="153" spans="1:26" ht="27">
      <c r="A153" s="27">
        <f>COUNTIF(B$2:B153,"&lt;&gt;")</f>
        <v>152</v>
      </c>
      <c r="B153" s="26" t="str">
        <f>库存总表!$B153</f>
        <v>保赐利粘胶去除剂</v>
      </c>
      <c r="C153" s="25" t="str">
        <f>库存总表!$C153</f>
        <v>/</v>
      </c>
      <c r="D153" s="25" t="str">
        <f>库存总表!$D153</f>
        <v>瓶</v>
      </c>
      <c r="E153" s="25">
        <f>库存总表!$E153</f>
        <v>23</v>
      </c>
      <c r="F153" s="31" t="s">
        <v>325</v>
      </c>
      <c r="G153" s="31" t="s">
        <v>325</v>
      </c>
      <c r="H153" s="31" t="s">
        <v>325</v>
      </c>
      <c r="I153" s="31">
        <v>3</v>
      </c>
      <c r="J153" s="31" t="s">
        <v>325</v>
      </c>
      <c r="K153" s="31">
        <v>3</v>
      </c>
      <c r="L153" s="31">
        <v>0</v>
      </c>
      <c r="M153" s="31">
        <v>3</v>
      </c>
      <c r="N153" s="31">
        <v>0</v>
      </c>
      <c r="O153" s="31">
        <v>3</v>
      </c>
      <c r="P153" s="31">
        <v>0</v>
      </c>
      <c r="Q153" s="31">
        <v>3</v>
      </c>
      <c r="R153" s="31">
        <v>0</v>
      </c>
      <c r="S153" s="31">
        <v>3</v>
      </c>
      <c r="T153" s="31">
        <v>0</v>
      </c>
      <c r="U153" s="31"/>
      <c r="V153" s="31"/>
      <c r="W153" s="31"/>
      <c r="X153" s="31"/>
      <c r="Y153" s="31"/>
      <c r="Z153" s="31"/>
    </row>
    <row r="154" spans="1:26">
      <c r="A154" s="27">
        <f>COUNTIF(B$2:B154,"&lt;&gt;")</f>
        <v>153</v>
      </c>
      <c r="B154" s="26" t="str">
        <f>库存总表!$B154</f>
        <v>防虫除臭丸</v>
      </c>
      <c r="C154" s="25" t="str">
        <f>库存总表!$C154</f>
        <v>/</v>
      </c>
      <c r="D154" s="25" t="str">
        <f>库存总表!$D154</f>
        <v>个</v>
      </c>
      <c r="E154" s="25">
        <f>库存总表!$E154</f>
        <v>23</v>
      </c>
      <c r="F154" s="31" t="s">
        <v>325</v>
      </c>
      <c r="G154" s="31" t="s">
        <v>325</v>
      </c>
      <c r="H154" s="31" t="s">
        <v>325</v>
      </c>
      <c r="I154" s="31">
        <v>0</v>
      </c>
      <c r="J154" s="31" t="s">
        <v>325</v>
      </c>
      <c r="K154" s="31">
        <v>0</v>
      </c>
      <c r="L154" s="31">
        <v>0</v>
      </c>
      <c r="M154" s="31">
        <v>0</v>
      </c>
      <c r="N154" s="31">
        <v>0</v>
      </c>
      <c r="O154" s="31"/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/>
      <c r="V154" s="31"/>
      <c r="W154" s="31"/>
      <c r="X154" s="31"/>
      <c r="Y154" s="31"/>
      <c r="Z154" s="31"/>
    </row>
    <row r="155" spans="1:26" ht="27">
      <c r="A155" s="27">
        <f>COUNTIF(B$2:B155,"&lt;&gt;")</f>
        <v>154</v>
      </c>
      <c r="B155" s="26" t="str">
        <f>库存总表!$B155</f>
        <v>不锈钢保养剂</v>
      </c>
      <c r="C155" s="25" t="str">
        <f>库存总表!$C155</f>
        <v>/</v>
      </c>
      <c r="D155" s="25" t="str">
        <f>库存总表!$D155</f>
        <v>瓶</v>
      </c>
      <c r="E155" s="25">
        <f>库存总表!$E155</f>
        <v>23</v>
      </c>
      <c r="F155" s="31" t="s">
        <v>325</v>
      </c>
      <c r="G155" s="31" t="s">
        <v>325</v>
      </c>
      <c r="H155" s="31" t="s">
        <v>325</v>
      </c>
      <c r="I155" s="31">
        <v>0</v>
      </c>
      <c r="J155" s="31" t="s">
        <v>325</v>
      </c>
      <c r="K155" s="31">
        <v>0</v>
      </c>
      <c r="L155" s="31">
        <v>0</v>
      </c>
      <c r="M155" s="31">
        <v>0</v>
      </c>
      <c r="N155" s="31">
        <v>0</v>
      </c>
      <c r="O155" s="31"/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/>
      <c r="V155" s="31"/>
      <c r="W155" s="31"/>
      <c r="X155" s="31"/>
      <c r="Y155" s="31"/>
      <c r="Z155" s="31"/>
    </row>
    <row r="156" spans="1:26" ht="27">
      <c r="A156" s="27">
        <f>COUNTIF(B$2:B156,"&lt;&gt;")</f>
        <v>155</v>
      </c>
      <c r="B156" s="26" t="str">
        <f>库存总表!$B156</f>
        <v>双面泡棉胶带</v>
      </c>
      <c r="C156" s="26" t="str">
        <f>库存总表!$C156</f>
        <v>/</v>
      </c>
      <c r="D156" s="25" t="str">
        <f>库存总表!$D156</f>
        <v>卷</v>
      </c>
      <c r="E156" s="25">
        <f>库存总表!$E156</f>
        <v>22</v>
      </c>
      <c r="F156" s="31" t="s">
        <v>325</v>
      </c>
      <c r="G156" s="31" t="s">
        <v>325</v>
      </c>
      <c r="H156" s="31" t="s">
        <v>325</v>
      </c>
      <c r="I156" s="31">
        <v>3</v>
      </c>
      <c r="J156" s="31" t="s">
        <v>325</v>
      </c>
      <c r="K156" s="31">
        <v>3</v>
      </c>
      <c r="L156" s="31">
        <v>0</v>
      </c>
      <c r="M156" s="31">
        <v>3</v>
      </c>
      <c r="N156" s="31">
        <v>0</v>
      </c>
      <c r="O156" s="31">
        <v>3</v>
      </c>
      <c r="P156" s="31">
        <v>0</v>
      </c>
      <c r="Q156" s="31">
        <v>3</v>
      </c>
      <c r="R156" s="31">
        <v>0</v>
      </c>
      <c r="S156" s="31">
        <v>3</v>
      </c>
      <c r="T156" s="31">
        <v>0</v>
      </c>
      <c r="U156" s="31"/>
      <c r="V156" s="31"/>
      <c r="W156" s="31"/>
      <c r="X156" s="31"/>
      <c r="Y156" s="31"/>
      <c r="Z156" s="31"/>
    </row>
    <row r="157" spans="1:26">
      <c r="A157" s="27">
        <f>COUNTIF(B$2:B157,"&lt;&gt;")</f>
        <v>156</v>
      </c>
      <c r="B157" s="26" t="str">
        <f>库存总表!$B157</f>
        <v>一次性纸杯</v>
      </c>
      <c r="C157" s="25" t="str">
        <f>库存总表!$C157</f>
        <v>/</v>
      </c>
      <c r="D157" s="25" t="str">
        <f>库存总表!$D157</f>
        <v>条</v>
      </c>
      <c r="E157" s="25" t="str">
        <f>库存总表!$E157</f>
        <v>吧台</v>
      </c>
      <c r="F157" s="31" t="s">
        <v>325</v>
      </c>
      <c r="G157" s="31" t="s">
        <v>325</v>
      </c>
      <c r="H157" s="31" t="s">
        <v>325</v>
      </c>
      <c r="I157" s="31">
        <v>0</v>
      </c>
      <c r="J157" s="31" t="s">
        <v>325</v>
      </c>
      <c r="K157" s="31">
        <v>0</v>
      </c>
      <c r="L157" s="41">
        <v>0</v>
      </c>
      <c r="M157" s="31">
        <v>0</v>
      </c>
      <c r="N157" s="31">
        <v>0</v>
      </c>
      <c r="O157" s="31"/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/>
      <c r="V157" s="31"/>
      <c r="W157" s="31"/>
      <c r="X157" s="31"/>
      <c r="Y157" s="31"/>
      <c r="Z157" s="31"/>
    </row>
    <row r="158" spans="1:26">
      <c r="A158" s="27">
        <f>COUNTIF(B$2:B158,"&lt;&gt;")</f>
        <v>157</v>
      </c>
      <c r="B158" s="26" t="str">
        <f>库存总表!$B158</f>
        <v>冰箱除味剂</v>
      </c>
      <c r="C158" s="25" t="str">
        <f>库存总表!$C158</f>
        <v>/</v>
      </c>
      <c r="D158" s="25" t="str">
        <f>库存总表!$D158</f>
        <v>盒</v>
      </c>
      <c r="E158" s="25">
        <f>库存总表!$E158</f>
        <v>23</v>
      </c>
      <c r="F158" s="31" t="s">
        <v>325</v>
      </c>
      <c r="G158" s="31" t="s">
        <v>325</v>
      </c>
      <c r="H158" s="31" t="s">
        <v>325</v>
      </c>
      <c r="I158" s="31">
        <v>1</v>
      </c>
      <c r="J158" s="31" t="s">
        <v>325</v>
      </c>
      <c r="K158" s="31">
        <v>1</v>
      </c>
      <c r="L158" s="31">
        <v>0</v>
      </c>
      <c r="M158" s="31">
        <v>1</v>
      </c>
      <c r="N158" s="31">
        <v>0</v>
      </c>
      <c r="O158" s="31">
        <v>1</v>
      </c>
      <c r="P158" s="31">
        <v>0</v>
      </c>
      <c r="Q158" s="31">
        <v>1</v>
      </c>
      <c r="R158" s="31">
        <v>0</v>
      </c>
      <c r="S158" s="31">
        <v>1</v>
      </c>
      <c r="T158" s="31">
        <v>0</v>
      </c>
      <c r="U158" s="31"/>
      <c r="V158" s="31"/>
      <c r="W158" s="31"/>
      <c r="X158" s="31"/>
      <c r="Y158" s="31"/>
      <c r="Z158" s="31"/>
    </row>
    <row r="159" spans="1:26">
      <c r="A159" s="27">
        <f>COUNTIF(B$2:B159,"&lt;&gt;")</f>
        <v>158</v>
      </c>
      <c r="B159" s="26" t="str">
        <f>库存总表!$B159</f>
        <v>玻璃毛巾</v>
      </c>
      <c r="C159" s="25" t="str">
        <f>库存总表!$C159</f>
        <v>/</v>
      </c>
      <c r="D159" s="25" t="str">
        <f>库存总表!$D159</f>
        <v>条</v>
      </c>
      <c r="E159" s="25">
        <f>库存总表!$E159</f>
        <v>23</v>
      </c>
      <c r="F159" s="31" t="s">
        <v>325</v>
      </c>
      <c r="G159" s="31" t="s">
        <v>325</v>
      </c>
      <c r="H159" s="31" t="s">
        <v>325</v>
      </c>
      <c r="I159" s="31">
        <v>4</v>
      </c>
      <c r="J159" s="31" t="s">
        <v>325</v>
      </c>
      <c r="K159" s="31">
        <v>4</v>
      </c>
      <c r="L159" s="31">
        <v>0</v>
      </c>
      <c r="M159" s="31">
        <v>4</v>
      </c>
      <c r="N159" s="31">
        <v>0</v>
      </c>
      <c r="O159" s="31">
        <v>4</v>
      </c>
      <c r="P159" s="31">
        <v>0</v>
      </c>
      <c r="Q159" s="31">
        <v>4</v>
      </c>
      <c r="R159" s="31">
        <v>0</v>
      </c>
      <c r="S159" s="31">
        <v>4</v>
      </c>
      <c r="T159" s="31">
        <v>0</v>
      </c>
      <c r="U159" s="31"/>
      <c r="V159" s="31"/>
      <c r="W159" s="31"/>
      <c r="X159" s="31"/>
      <c r="Y159" s="31"/>
      <c r="Z159" s="31"/>
    </row>
    <row r="160" spans="1:26">
      <c r="A160" s="27">
        <f>COUNTIF(B$2:B160,"&lt;&gt;")</f>
        <v>159</v>
      </c>
      <c r="B160" s="26" t="str">
        <f>库存总表!$B160</f>
        <v>清洁防护膜</v>
      </c>
      <c r="C160" s="25" t="str">
        <f>库存总表!$C160</f>
        <v>/</v>
      </c>
      <c r="D160" s="25" t="str">
        <f>库存总表!$D160</f>
        <v>包</v>
      </c>
      <c r="E160" s="25">
        <f>库存总表!$E160</f>
        <v>23</v>
      </c>
      <c r="F160" s="31" t="s">
        <v>325</v>
      </c>
      <c r="G160" s="31" t="s">
        <v>325</v>
      </c>
      <c r="H160" s="31" t="s">
        <v>325</v>
      </c>
      <c r="I160" s="31">
        <v>0</v>
      </c>
      <c r="J160" s="31" t="s">
        <v>325</v>
      </c>
      <c r="K160" s="31">
        <v>0</v>
      </c>
      <c r="L160" s="31">
        <v>0</v>
      </c>
      <c r="M160" s="31">
        <v>0</v>
      </c>
      <c r="N160" s="31">
        <v>0</v>
      </c>
      <c r="O160" s="31"/>
      <c r="P160" s="31">
        <v>0</v>
      </c>
      <c r="Q160" s="31">
        <v>0</v>
      </c>
      <c r="R160" s="31">
        <v>0</v>
      </c>
      <c r="S160" s="31">
        <v>0</v>
      </c>
      <c r="T160" s="31">
        <v>0</v>
      </c>
      <c r="U160" s="31"/>
      <c r="V160" s="31"/>
      <c r="W160" s="31"/>
      <c r="X160" s="31"/>
      <c r="Y160" s="31"/>
      <c r="Z160" s="31"/>
    </row>
    <row r="161" spans="1:26">
      <c r="A161" s="27">
        <f>COUNTIF(B$2:B161,"&lt;&gt;")</f>
        <v>160</v>
      </c>
      <c r="B161" s="26" t="str">
        <f>库存总表!$B161</f>
        <v>塑料手套</v>
      </c>
      <c r="C161" s="25" t="str">
        <f>库存总表!$C161</f>
        <v>/</v>
      </c>
      <c r="D161" s="25" t="str">
        <f>库存总表!$D161</f>
        <v>双</v>
      </c>
      <c r="E161" s="25">
        <f>库存总表!$E161</f>
        <v>23</v>
      </c>
      <c r="F161" s="31" t="s">
        <v>325</v>
      </c>
      <c r="G161" s="31" t="s">
        <v>325</v>
      </c>
      <c r="H161" s="31" t="s">
        <v>325</v>
      </c>
      <c r="I161" s="31">
        <v>2</v>
      </c>
      <c r="J161" s="31" t="s">
        <v>325</v>
      </c>
      <c r="K161" s="31">
        <v>2</v>
      </c>
      <c r="L161" s="31">
        <v>0</v>
      </c>
      <c r="M161" s="31">
        <v>2</v>
      </c>
      <c r="N161" s="31">
        <v>0</v>
      </c>
      <c r="O161" s="31">
        <v>2</v>
      </c>
      <c r="P161" s="31">
        <v>0</v>
      </c>
      <c r="Q161" s="31">
        <v>2</v>
      </c>
      <c r="R161" s="31">
        <v>0</v>
      </c>
      <c r="S161" s="31">
        <v>2</v>
      </c>
      <c r="T161" s="31">
        <v>0</v>
      </c>
      <c r="U161" s="31"/>
      <c r="V161" s="31"/>
      <c r="W161" s="31"/>
      <c r="X161" s="31"/>
      <c r="Y161" s="31"/>
      <c r="Z161" s="31"/>
    </row>
    <row r="162" spans="1:26">
      <c r="A162" s="27">
        <f>COUNTIF(B$2:B162,"&lt;&gt;")</f>
        <v>161</v>
      </c>
      <c r="B162" s="26" t="str">
        <f>库存总表!$B162</f>
        <v>去味除臭剂</v>
      </c>
      <c r="C162" s="25" t="str">
        <f>库存总表!$C162</f>
        <v>/</v>
      </c>
      <c r="D162" s="25" t="str">
        <f>库存总表!$D162</f>
        <v>包</v>
      </c>
      <c r="E162" s="25">
        <f>库存总表!$E162</f>
        <v>23</v>
      </c>
      <c r="F162" s="31" t="s">
        <v>325</v>
      </c>
      <c r="G162" s="31" t="s">
        <v>325</v>
      </c>
      <c r="H162" s="31" t="s">
        <v>325</v>
      </c>
      <c r="I162" s="31">
        <v>10</v>
      </c>
      <c r="J162" s="31" t="s">
        <v>325</v>
      </c>
      <c r="K162" s="31">
        <v>10</v>
      </c>
      <c r="L162" s="31">
        <v>0</v>
      </c>
      <c r="M162" s="31">
        <v>10</v>
      </c>
      <c r="N162" s="31">
        <v>0</v>
      </c>
      <c r="O162" s="31">
        <v>10</v>
      </c>
      <c r="P162" s="31">
        <v>0</v>
      </c>
      <c r="Q162" s="31">
        <v>10</v>
      </c>
      <c r="R162" s="31">
        <v>0</v>
      </c>
      <c r="S162" s="31">
        <v>10</v>
      </c>
      <c r="T162" s="31">
        <v>0</v>
      </c>
      <c r="U162" s="31"/>
      <c r="V162" s="31"/>
      <c r="W162" s="31"/>
      <c r="X162" s="31"/>
      <c r="Y162" s="31"/>
      <c r="Z162" s="31"/>
    </row>
    <row r="163" spans="1:26">
      <c r="A163" s="27">
        <f>COUNTIF(B$2:B163,"&lt;&gt;")</f>
        <v>162</v>
      </c>
      <c r="B163" s="26" t="str">
        <f>库存总表!$B163</f>
        <v>费用报销单</v>
      </c>
      <c r="C163" s="25" t="str">
        <f>库存总表!$C163</f>
        <v>/</v>
      </c>
      <c r="D163" s="25" t="str">
        <f>库存总表!$D163</f>
        <v>本</v>
      </c>
      <c r="E163" s="25">
        <f>库存总表!$E163</f>
        <v>24</v>
      </c>
      <c r="F163" s="31" t="s">
        <v>325</v>
      </c>
      <c r="G163" s="31" t="s">
        <v>325</v>
      </c>
      <c r="H163" s="31" t="s">
        <v>325</v>
      </c>
      <c r="I163" s="31">
        <v>284</v>
      </c>
      <c r="J163" s="31" t="s">
        <v>325</v>
      </c>
      <c r="K163" s="31">
        <v>283</v>
      </c>
      <c r="L163" s="31">
        <v>0</v>
      </c>
      <c r="M163" s="31">
        <v>283</v>
      </c>
      <c r="N163" s="31">
        <v>0</v>
      </c>
      <c r="O163" s="31">
        <v>283</v>
      </c>
      <c r="P163" s="31">
        <v>0</v>
      </c>
      <c r="Q163" s="31">
        <v>282</v>
      </c>
      <c r="R163" s="31">
        <v>0</v>
      </c>
      <c r="S163" s="31">
        <v>282</v>
      </c>
      <c r="T163" s="31">
        <v>0</v>
      </c>
      <c r="U163" s="31"/>
      <c r="V163" s="31"/>
      <c r="W163" s="31"/>
      <c r="X163" s="31"/>
      <c r="Y163" s="31"/>
      <c r="Z163" s="31"/>
    </row>
    <row r="164" spans="1:26">
      <c r="A164" s="27">
        <f>COUNTIF(B$2:B164,"&lt;&gt;")</f>
        <v>163</v>
      </c>
      <c r="B164" s="26" t="str">
        <f>库存总表!$B164</f>
        <v>会计档案</v>
      </c>
      <c r="C164" s="25" t="str">
        <f>库存总表!$C164</f>
        <v>大</v>
      </c>
      <c r="D164" s="25" t="str">
        <f>库存总表!$D164</f>
        <v>个</v>
      </c>
      <c r="E164" s="25">
        <f>库存总表!$E164</f>
        <v>25</v>
      </c>
      <c r="F164" s="31" t="s">
        <v>325</v>
      </c>
      <c r="G164" s="31" t="s">
        <v>325</v>
      </c>
      <c r="H164" s="31" t="s">
        <v>325</v>
      </c>
      <c r="I164" s="31">
        <v>50</v>
      </c>
      <c r="J164" s="31" t="s">
        <v>325</v>
      </c>
      <c r="K164" s="31">
        <v>50</v>
      </c>
      <c r="L164" s="31">
        <v>0</v>
      </c>
      <c r="M164" s="31">
        <v>50</v>
      </c>
      <c r="N164" s="31">
        <v>0</v>
      </c>
      <c r="O164" s="31">
        <v>50</v>
      </c>
      <c r="P164" s="31">
        <v>0</v>
      </c>
      <c r="Q164" s="31">
        <v>50</v>
      </c>
      <c r="R164" s="31">
        <v>0</v>
      </c>
      <c r="S164" s="31">
        <v>50</v>
      </c>
      <c r="T164" s="31">
        <v>0</v>
      </c>
      <c r="U164" s="31"/>
      <c r="V164" s="31"/>
      <c r="W164" s="31"/>
      <c r="X164" s="31"/>
      <c r="Y164" s="31"/>
      <c r="Z164" s="31"/>
    </row>
    <row r="165" spans="1:26">
      <c r="A165" s="27">
        <f>COUNTIF(B$2:B165,"&lt;&gt;")</f>
        <v>164</v>
      </c>
      <c r="B165" s="26" t="str">
        <f>库存总表!$B165</f>
        <v>会计档案</v>
      </c>
      <c r="C165" s="25" t="str">
        <f>库存总表!$C165</f>
        <v>小</v>
      </c>
      <c r="D165" s="25" t="str">
        <f>库存总表!$D165</f>
        <v>个</v>
      </c>
      <c r="E165" s="25">
        <f>库存总表!$E165</f>
        <v>25</v>
      </c>
      <c r="F165" s="31" t="s">
        <v>325</v>
      </c>
      <c r="G165" s="31" t="s">
        <v>325</v>
      </c>
      <c r="H165" s="31" t="s">
        <v>325</v>
      </c>
      <c r="I165" s="31">
        <v>50</v>
      </c>
      <c r="J165" s="31" t="s">
        <v>325</v>
      </c>
      <c r="K165" s="31">
        <v>50</v>
      </c>
      <c r="L165" s="31">
        <v>0</v>
      </c>
      <c r="M165" s="31">
        <v>50</v>
      </c>
      <c r="N165" s="31">
        <v>0</v>
      </c>
      <c r="O165" s="31">
        <v>50</v>
      </c>
      <c r="P165" s="31">
        <v>0</v>
      </c>
      <c r="Q165" s="31">
        <v>50</v>
      </c>
      <c r="R165" s="31">
        <v>0</v>
      </c>
      <c r="S165" s="31">
        <v>50</v>
      </c>
      <c r="T165" s="31">
        <v>0</v>
      </c>
      <c r="U165" s="31"/>
      <c r="V165" s="31"/>
      <c r="W165" s="31"/>
      <c r="X165" s="31"/>
      <c r="Y165" s="31"/>
      <c r="Z165" s="31"/>
    </row>
    <row r="166" spans="1:26">
      <c r="A166" s="27">
        <f>COUNTIF(B$2:B166,"&lt;&gt;")</f>
        <v>165</v>
      </c>
      <c r="B166" s="26" t="str">
        <f>库存总表!$B166</f>
        <v>二联收据</v>
      </c>
      <c r="C166" s="25" t="str">
        <f>库存总表!$C166</f>
        <v>/</v>
      </c>
      <c r="D166" s="25" t="str">
        <f>库存总表!$D166</f>
        <v>本</v>
      </c>
      <c r="E166" s="25">
        <f>库存总表!$E166</f>
        <v>25</v>
      </c>
      <c r="F166" s="31" t="s">
        <v>325</v>
      </c>
      <c r="G166" s="31" t="s">
        <v>325</v>
      </c>
      <c r="H166" s="31" t="s">
        <v>325</v>
      </c>
      <c r="I166" s="31">
        <v>2</v>
      </c>
      <c r="J166" s="31" t="s">
        <v>325</v>
      </c>
      <c r="K166" s="31">
        <v>2</v>
      </c>
      <c r="L166" s="31">
        <v>0</v>
      </c>
      <c r="M166" s="31">
        <v>2</v>
      </c>
      <c r="N166" s="31">
        <v>0</v>
      </c>
      <c r="O166" s="31">
        <v>2</v>
      </c>
      <c r="P166" s="31">
        <v>0</v>
      </c>
      <c r="Q166" s="31">
        <v>2</v>
      </c>
      <c r="R166" s="31">
        <v>0</v>
      </c>
      <c r="S166" s="31">
        <v>2</v>
      </c>
      <c r="T166" s="31">
        <v>0</v>
      </c>
      <c r="U166" s="31"/>
      <c r="V166" s="31"/>
      <c r="W166" s="31"/>
      <c r="X166" s="31"/>
      <c r="Y166" s="31"/>
      <c r="Z166" s="31"/>
    </row>
    <row r="167" spans="1:26">
      <c r="A167" s="27">
        <f>COUNTIF(B$2:B167,"&lt;&gt;")</f>
        <v>166</v>
      </c>
      <c r="B167" s="26" t="str">
        <f>库存总表!$B167</f>
        <v>三联收据</v>
      </c>
      <c r="C167" s="25" t="str">
        <f>库存总表!$C167</f>
        <v>百万位</v>
      </c>
      <c r="D167" s="25" t="str">
        <f>库存总表!$D167</f>
        <v>本</v>
      </c>
      <c r="E167" s="25">
        <f>库存总表!$E167</f>
        <v>25</v>
      </c>
      <c r="F167" s="31" t="s">
        <v>325</v>
      </c>
      <c r="G167" s="31" t="s">
        <v>325</v>
      </c>
      <c r="H167" s="31" t="s">
        <v>325</v>
      </c>
      <c r="I167" s="31">
        <v>6</v>
      </c>
      <c r="J167" s="31" t="s">
        <v>325</v>
      </c>
      <c r="K167" s="31">
        <v>5</v>
      </c>
      <c r="L167" s="31">
        <v>0</v>
      </c>
      <c r="M167" s="31">
        <v>5</v>
      </c>
      <c r="N167" s="31">
        <v>0</v>
      </c>
      <c r="O167" s="31">
        <v>5</v>
      </c>
      <c r="P167" s="31">
        <v>0</v>
      </c>
      <c r="Q167" s="31">
        <v>5</v>
      </c>
      <c r="R167" s="31">
        <v>0</v>
      </c>
      <c r="S167" s="31">
        <v>5</v>
      </c>
      <c r="T167" s="31">
        <v>0</v>
      </c>
      <c r="U167" s="31"/>
      <c r="V167" s="31"/>
      <c r="W167" s="31"/>
      <c r="X167" s="31"/>
      <c r="Y167" s="31"/>
      <c r="Z167" s="31"/>
    </row>
    <row r="168" spans="1:26">
      <c r="A168" s="27">
        <f>COUNTIF(B$2:B168,"&lt;&gt;")</f>
        <v>167</v>
      </c>
      <c r="B168" s="26" t="str">
        <f>库存总表!$B168</f>
        <v>记账凭证</v>
      </c>
      <c r="C168" s="25" t="str">
        <f>库存总表!$C168</f>
        <v>/</v>
      </c>
      <c r="D168" s="25" t="str">
        <f>库存总表!$D168</f>
        <v>本</v>
      </c>
      <c r="E168" s="25">
        <f>库存总表!$E168</f>
        <v>25</v>
      </c>
      <c r="F168" s="31" t="s">
        <v>325</v>
      </c>
      <c r="G168" s="31" t="s">
        <v>325</v>
      </c>
      <c r="H168" s="31" t="s">
        <v>325</v>
      </c>
      <c r="I168" s="31">
        <v>50</v>
      </c>
      <c r="J168" s="31" t="s">
        <v>325</v>
      </c>
      <c r="K168" s="31">
        <v>50</v>
      </c>
      <c r="L168" s="31">
        <v>0</v>
      </c>
      <c r="M168" s="31">
        <v>50</v>
      </c>
      <c r="N168" s="31">
        <v>0</v>
      </c>
      <c r="O168" s="31">
        <v>50</v>
      </c>
      <c r="P168" s="31">
        <v>0</v>
      </c>
      <c r="Q168" s="31">
        <v>40</v>
      </c>
      <c r="R168" s="31">
        <v>0</v>
      </c>
      <c r="S168" s="31">
        <v>40</v>
      </c>
      <c r="T168" s="31">
        <v>0</v>
      </c>
      <c r="U168" s="31"/>
      <c r="V168" s="31"/>
      <c r="W168" s="31"/>
      <c r="X168" s="31"/>
      <c r="Y168" s="31"/>
      <c r="Z168" s="31"/>
    </row>
    <row r="169" spans="1:26">
      <c r="A169" s="27">
        <f>COUNTIF(B$2:B169,"&lt;&gt;")</f>
        <v>168</v>
      </c>
      <c r="B169" s="26" t="str">
        <f>库存总表!$B169</f>
        <v>内部借款单</v>
      </c>
      <c r="C169" s="25" t="str">
        <f>库存总表!$C169</f>
        <v>/</v>
      </c>
      <c r="D169" s="25" t="str">
        <f>库存总表!$D169</f>
        <v>本</v>
      </c>
      <c r="E169" s="25">
        <f>库存总表!$E169</f>
        <v>25</v>
      </c>
      <c r="F169" s="31" t="s">
        <v>325</v>
      </c>
      <c r="G169" s="31" t="s">
        <v>325</v>
      </c>
      <c r="H169" s="31" t="s">
        <v>325</v>
      </c>
      <c r="I169" s="31">
        <v>9</v>
      </c>
      <c r="J169" s="31" t="s">
        <v>325</v>
      </c>
      <c r="K169" s="31">
        <v>9</v>
      </c>
      <c r="L169" s="31">
        <v>0</v>
      </c>
      <c r="M169" s="31">
        <v>9</v>
      </c>
      <c r="N169" s="31">
        <v>0</v>
      </c>
      <c r="O169" s="31">
        <v>9</v>
      </c>
      <c r="P169" s="31">
        <v>0</v>
      </c>
      <c r="Q169" s="31">
        <v>9</v>
      </c>
      <c r="R169" s="31">
        <v>0</v>
      </c>
      <c r="S169" s="31">
        <v>9</v>
      </c>
      <c r="T169" s="31">
        <v>0</v>
      </c>
      <c r="U169" s="31"/>
      <c r="V169" s="31"/>
      <c r="W169" s="31"/>
      <c r="X169" s="31"/>
      <c r="Y169" s="31"/>
      <c r="Z169" s="31"/>
    </row>
    <row r="170" spans="1:26">
      <c r="A170" s="27">
        <f>COUNTIF(B$2:B170,"&lt;&gt;")</f>
        <v>169</v>
      </c>
      <c r="B170" s="26" t="str">
        <f>库存总表!$B170</f>
        <v>拾万位收据</v>
      </c>
      <c r="C170" s="25" t="str">
        <f>库存总表!$C170</f>
        <v>/</v>
      </c>
      <c r="D170" s="25" t="str">
        <f>库存总表!$D170</f>
        <v>本</v>
      </c>
      <c r="E170" s="25">
        <f>库存总表!$E170</f>
        <v>25</v>
      </c>
      <c r="F170" s="31" t="s">
        <v>325</v>
      </c>
      <c r="G170" s="31" t="s">
        <v>325</v>
      </c>
      <c r="H170" s="31" t="s">
        <v>325</v>
      </c>
      <c r="I170" s="31">
        <v>0</v>
      </c>
      <c r="J170" s="31" t="s">
        <v>325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/>
      <c r="V170" s="31"/>
      <c r="W170" s="31"/>
      <c r="X170" s="31"/>
      <c r="Y170" s="31"/>
      <c r="Z170" s="31"/>
    </row>
    <row r="171" spans="1:26">
      <c r="A171" s="27">
        <f>COUNTIF(B$2:B171,"&lt;&gt;")</f>
        <v>170</v>
      </c>
      <c r="B171" s="26" t="str">
        <f>库存总表!$B171</f>
        <v>佰万位收据</v>
      </c>
      <c r="C171" s="25" t="str">
        <f>库存总表!$C171</f>
        <v>/</v>
      </c>
      <c r="D171" s="25" t="str">
        <f>库存总表!$D171</f>
        <v>本</v>
      </c>
      <c r="E171" s="25">
        <f>库存总表!$E171</f>
        <v>25</v>
      </c>
      <c r="F171" s="31" t="s">
        <v>325</v>
      </c>
      <c r="G171" s="31" t="s">
        <v>325</v>
      </c>
      <c r="H171" s="31" t="s">
        <v>325</v>
      </c>
      <c r="I171" s="31">
        <v>7</v>
      </c>
      <c r="J171" s="31" t="s">
        <v>325</v>
      </c>
      <c r="K171" s="31">
        <v>7</v>
      </c>
      <c r="L171" s="31">
        <v>0</v>
      </c>
      <c r="M171" s="31">
        <v>7</v>
      </c>
      <c r="N171" s="31">
        <v>0</v>
      </c>
      <c r="O171" s="31">
        <v>7</v>
      </c>
      <c r="P171" s="31">
        <v>0</v>
      </c>
      <c r="Q171" s="31">
        <v>7</v>
      </c>
      <c r="R171" s="31">
        <v>0</v>
      </c>
      <c r="S171" s="31">
        <v>7</v>
      </c>
      <c r="T171" s="31">
        <v>0</v>
      </c>
      <c r="U171" s="31"/>
      <c r="V171" s="31"/>
      <c r="W171" s="31"/>
      <c r="X171" s="31"/>
      <c r="Y171" s="31"/>
      <c r="Z171" s="31"/>
    </row>
    <row r="172" spans="1:26">
      <c r="A172" s="27">
        <f>COUNTIF(B$2:B172,"&lt;&gt;")</f>
        <v>171</v>
      </c>
      <c r="B172" s="26" t="str">
        <f>库存总表!$B172</f>
        <v>过失单</v>
      </c>
      <c r="C172" s="25" t="str">
        <f>库存总表!$C172</f>
        <v>/</v>
      </c>
      <c r="D172" s="25" t="str">
        <f>库存总表!$D172</f>
        <v>本</v>
      </c>
      <c r="E172" s="25">
        <f>库存总表!$E172</f>
        <v>25</v>
      </c>
      <c r="F172" s="31" t="s">
        <v>325</v>
      </c>
      <c r="G172" s="31" t="s">
        <v>325</v>
      </c>
      <c r="H172" s="31" t="s">
        <v>325</v>
      </c>
      <c r="I172" s="31">
        <v>19</v>
      </c>
      <c r="J172" s="31" t="s">
        <v>325</v>
      </c>
      <c r="K172" s="31">
        <v>19</v>
      </c>
      <c r="L172" s="31">
        <v>0</v>
      </c>
      <c r="M172" s="31">
        <v>19</v>
      </c>
      <c r="N172" s="31">
        <v>0</v>
      </c>
      <c r="O172" s="31">
        <v>19</v>
      </c>
      <c r="P172" s="31">
        <v>0</v>
      </c>
      <c r="Q172" s="31">
        <v>19</v>
      </c>
      <c r="R172" s="31">
        <v>0</v>
      </c>
      <c r="S172" s="31">
        <v>19</v>
      </c>
      <c r="T172" s="31">
        <v>0</v>
      </c>
      <c r="U172" s="31"/>
      <c r="V172" s="31"/>
      <c r="W172" s="31"/>
      <c r="X172" s="31"/>
      <c r="Y172" s="31"/>
      <c r="Z172" s="31"/>
    </row>
    <row r="173" spans="1:26">
      <c r="A173" s="27">
        <f>COUNTIF(B$2:B173,"&lt;&gt;")</f>
        <v>172</v>
      </c>
      <c r="B173" s="26" t="str">
        <f>库存总表!$B173</f>
        <v>事务申请表</v>
      </c>
      <c r="C173" s="25" t="str">
        <f>库存总表!$C173</f>
        <v>/</v>
      </c>
      <c r="D173" s="25" t="str">
        <f>库存总表!$D173</f>
        <v>本</v>
      </c>
      <c r="E173" s="25">
        <f>库存总表!$E173</f>
        <v>25</v>
      </c>
      <c r="F173" s="31" t="s">
        <v>325</v>
      </c>
      <c r="G173" s="31" t="s">
        <v>325</v>
      </c>
      <c r="H173" s="31" t="s">
        <v>325</v>
      </c>
      <c r="I173" s="31">
        <v>42</v>
      </c>
      <c r="J173" s="31" t="s">
        <v>325</v>
      </c>
      <c r="K173" s="31">
        <v>42</v>
      </c>
      <c r="L173" s="31">
        <v>0</v>
      </c>
      <c r="M173" s="31">
        <v>42</v>
      </c>
      <c r="N173" s="31">
        <v>0</v>
      </c>
      <c r="O173" s="31">
        <v>42</v>
      </c>
      <c r="P173" s="31">
        <v>0</v>
      </c>
      <c r="Q173" s="31">
        <v>42</v>
      </c>
      <c r="R173" s="31">
        <v>0</v>
      </c>
      <c r="S173" s="31">
        <v>42</v>
      </c>
      <c r="T173" s="31">
        <v>0</v>
      </c>
      <c r="U173" s="31"/>
      <c r="V173" s="31"/>
      <c r="W173" s="31"/>
      <c r="X173" s="31"/>
      <c r="Y173" s="31"/>
      <c r="Z173" s="31"/>
    </row>
    <row r="174" spans="1:26">
      <c r="A174" s="27">
        <f>COUNTIF(B$2:B174,"&lt;&gt;")</f>
        <v>173</v>
      </c>
      <c r="B174" s="26" t="str">
        <f>库存总表!$B174</f>
        <v>月份卡</v>
      </c>
      <c r="C174" s="25" t="str">
        <f>库存总表!$C174</f>
        <v>/</v>
      </c>
      <c r="D174" s="25" t="str">
        <f>库存总表!$D174</f>
        <v>盒</v>
      </c>
      <c r="E174" s="25">
        <f>库存总表!$E174</f>
        <v>25</v>
      </c>
      <c r="F174" s="31" t="s">
        <v>325</v>
      </c>
      <c r="G174" s="31" t="s">
        <v>325</v>
      </c>
      <c r="H174" s="31" t="s">
        <v>325</v>
      </c>
      <c r="I174" s="31">
        <v>1</v>
      </c>
      <c r="J174" s="31" t="s">
        <v>325</v>
      </c>
      <c r="K174" s="31">
        <v>1</v>
      </c>
      <c r="L174" s="31">
        <v>0</v>
      </c>
      <c r="M174" s="31">
        <v>1</v>
      </c>
      <c r="N174" s="31">
        <v>0</v>
      </c>
      <c r="O174" s="31">
        <v>1</v>
      </c>
      <c r="P174" s="31">
        <v>0</v>
      </c>
      <c r="Q174" s="31">
        <v>1</v>
      </c>
      <c r="R174" s="31">
        <v>0</v>
      </c>
      <c r="S174" s="31">
        <v>1</v>
      </c>
      <c r="T174" s="31">
        <v>0</v>
      </c>
      <c r="U174" s="31"/>
      <c r="V174" s="31"/>
      <c r="W174" s="31"/>
      <c r="X174" s="31"/>
      <c r="Y174" s="31"/>
      <c r="Z174" s="31"/>
    </row>
    <row r="175" spans="1:26">
      <c r="A175" s="27">
        <f>COUNTIF(B$2:B175,"&lt;&gt;")</f>
        <v>174</v>
      </c>
      <c r="B175" s="26" t="str">
        <f>库存总表!$B175</f>
        <v>维达抽纸</v>
      </c>
      <c r="C175" s="25" t="str">
        <f>库存总表!$C175</f>
        <v>/</v>
      </c>
      <c r="D175" s="25" t="str">
        <f>库存总表!$D175</f>
        <v>包</v>
      </c>
      <c r="E175" s="25">
        <f>库存总表!$E175</f>
        <v>26</v>
      </c>
      <c r="F175" s="31" t="s">
        <v>325</v>
      </c>
      <c r="G175" s="31" t="s">
        <v>325</v>
      </c>
      <c r="H175" s="31" t="s">
        <v>325</v>
      </c>
      <c r="I175" s="31">
        <v>17</v>
      </c>
      <c r="J175" s="31" t="s">
        <v>325</v>
      </c>
      <c r="K175" s="31">
        <v>8</v>
      </c>
      <c r="L175" s="31">
        <v>0</v>
      </c>
      <c r="M175" s="31">
        <v>21</v>
      </c>
      <c r="N175" s="31">
        <v>0</v>
      </c>
      <c r="O175" s="31">
        <v>17</v>
      </c>
      <c r="P175" s="31">
        <v>0</v>
      </c>
      <c r="Q175" s="31">
        <v>20</v>
      </c>
      <c r="R175" s="31">
        <v>1</v>
      </c>
      <c r="S175" s="31">
        <v>13</v>
      </c>
      <c r="T175" s="31">
        <v>0</v>
      </c>
      <c r="U175" s="31"/>
      <c r="V175" s="31"/>
      <c r="W175" s="31"/>
      <c r="X175" s="31"/>
      <c r="Y175" s="31"/>
      <c r="Z175" s="31"/>
    </row>
    <row r="176" spans="1:26">
      <c r="A176" s="27">
        <f>COUNTIF(B$2:B176,"&lt;&gt;")</f>
        <v>175</v>
      </c>
      <c r="B176" s="26" t="str">
        <f>库存总表!$B176</f>
        <v>tempo纸巾</v>
      </c>
      <c r="C176" s="25" t="str">
        <f>库存总表!$C176</f>
        <v>/</v>
      </c>
      <c r="D176" s="25" t="str">
        <f>库存总表!$D176</f>
        <v>包</v>
      </c>
      <c r="E176" s="25">
        <f>库存总表!$E176</f>
        <v>26</v>
      </c>
      <c r="F176" s="31" t="s">
        <v>325</v>
      </c>
      <c r="G176" s="31" t="s">
        <v>325</v>
      </c>
      <c r="H176" s="31" t="s">
        <v>325</v>
      </c>
      <c r="I176" s="31">
        <v>25</v>
      </c>
      <c r="J176" s="31" t="s">
        <v>325</v>
      </c>
      <c r="K176" s="31">
        <v>25</v>
      </c>
      <c r="L176" s="31">
        <v>0</v>
      </c>
      <c r="M176" s="31">
        <v>25</v>
      </c>
      <c r="N176" s="31">
        <v>0</v>
      </c>
      <c r="O176" s="31">
        <v>25</v>
      </c>
      <c r="P176" s="31">
        <v>0</v>
      </c>
      <c r="Q176" s="31">
        <v>24</v>
      </c>
      <c r="R176" s="31">
        <v>0</v>
      </c>
      <c r="S176" s="31">
        <v>23</v>
      </c>
      <c r="T176" s="31">
        <v>0</v>
      </c>
      <c r="U176" s="31"/>
      <c r="V176" s="31"/>
      <c r="W176" s="31"/>
      <c r="X176" s="31"/>
      <c r="Y176" s="31"/>
      <c r="Z176" s="31"/>
    </row>
    <row r="177" spans="1:26">
      <c r="A177" s="27">
        <f>COUNTIF(B$2:B177,"&lt;&gt;")</f>
        <v>176</v>
      </c>
      <c r="B177" s="26" t="str">
        <f>库存总表!$B177</f>
        <v>湿纸巾</v>
      </c>
      <c r="C177" s="25" t="str">
        <f>库存总表!$C177</f>
        <v>/</v>
      </c>
      <c r="D177" s="25" t="str">
        <f>库存总表!$D177</f>
        <v>包</v>
      </c>
      <c r="E177" s="25">
        <f>库存总表!$E177</f>
        <v>26</v>
      </c>
      <c r="F177" s="31" t="s">
        <v>325</v>
      </c>
      <c r="G177" s="31" t="s">
        <v>325</v>
      </c>
      <c r="H177" s="31" t="s">
        <v>325</v>
      </c>
      <c r="I177" s="31">
        <v>8</v>
      </c>
      <c r="J177" s="31" t="s">
        <v>325</v>
      </c>
      <c r="K177" s="31">
        <v>8</v>
      </c>
      <c r="L177" s="31">
        <v>0</v>
      </c>
      <c r="M177" s="31">
        <v>7</v>
      </c>
      <c r="N177" s="31">
        <v>0</v>
      </c>
      <c r="O177" s="31">
        <v>7</v>
      </c>
      <c r="P177" s="31">
        <v>0</v>
      </c>
      <c r="Q177" s="31">
        <v>6</v>
      </c>
      <c r="R177" s="31">
        <v>0</v>
      </c>
      <c r="S177" s="31">
        <v>6</v>
      </c>
      <c r="T177" s="31">
        <v>0</v>
      </c>
      <c r="U177" s="31"/>
      <c r="V177" s="31"/>
      <c r="W177" s="31"/>
      <c r="X177" s="31"/>
      <c r="Y177" s="31"/>
      <c r="Z177" s="31"/>
    </row>
    <row r="178" spans="1:26">
      <c r="A178" s="27">
        <f>COUNTIF(B$2:B178,"&lt;&gt;")</f>
        <v>177</v>
      </c>
      <c r="B178" s="26" t="str">
        <f>库存总表!$B178</f>
        <v>保鲜袋</v>
      </c>
      <c r="C178" s="25" t="str">
        <f>库存总表!$C178</f>
        <v>/</v>
      </c>
      <c r="D178" s="25" t="str">
        <f>库存总表!$D178</f>
        <v>卷</v>
      </c>
      <c r="E178" s="25">
        <f>库存总表!$E178</f>
        <v>26</v>
      </c>
      <c r="F178" s="31" t="s">
        <v>325</v>
      </c>
      <c r="G178" s="31" t="s">
        <v>325</v>
      </c>
      <c r="H178" s="31" t="s">
        <v>325</v>
      </c>
      <c r="I178" s="31">
        <v>2</v>
      </c>
      <c r="J178" s="31" t="s">
        <v>325</v>
      </c>
      <c r="K178" s="31">
        <v>2</v>
      </c>
      <c r="L178" s="31">
        <v>0</v>
      </c>
      <c r="M178" s="31">
        <v>2</v>
      </c>
      <c r="N178" s="31">
        <v>0</v>
      </c>
      <c r="O178" s="31">
        <v>2</v>
      </c>
      <c r="P178" s="31">
        <v>0</v>
      </c>
      <c r="Q178" s="31">
        <v>4</v>
      </c>
      <c r="R178" s="31">
        <v>0</v>
      </c>
      <c r="S178" s="31">
        <v>3</v>
      </c>
      <c r="T178" s="31">
        <v>0</v>
      </c>
      <c r="U178" s="31"/>
      <c r="V178" s="31"/>
      <c r="W178" s="31"/>
      <c r="X178" s="31"/>
      <c r="Y178" s="31"/>
      <c r="Z178" s="31"/>
    </row>
    <row r="179" spans="1:26" ht="27">
      <c r="A179" s="27">
        <f>COUNTIF(B$2:B179,"&lt;&gt;")</f>
        <v>178</v>
      </c>
      <c r="B179" s="26" t="str">
        <f>库存总表!$B179</f>
        <v>超大有耳垃圾袋</v>
      </c>
      <c r="C179" s="25" t="str">
        <f>库存总表!$C179</f>
        <v>/</v>
      </c>
      <c r="D179" s="25" t="str">
        <f>库存总表!$D179</f>
        <v>扎</v>
      </c>
      <c r="E179" s="25">
        <f>库存总表!$E179</f>
        <v>26</v>
      </c>
      <c r="F179" s="31" t="s">
        <v>325</v>
      </c>
      <c r="G179" s="31" t="s">
        <v>325</v>
      </c>
      <c r="H179" s="31" t="s">
        <v>325</v>
      </c>
      <c r="I179" s="31">
        <v>26</v>
      </c>
      <c r="J179" s="31" t="s">
        <v>325</v>
      </c>
      <c r="K179" s="31">
        <v>26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/>
      <c r="V179" s="31"/>
      <c r="W179" s="31"/>
      <c r="X179" s="31"/>
      <c r="Y179" s="31"/>
      <c r="Z179" s="31"/>
    </row>
    <row r="180" spans="1:26">
      <c r="A180" s="27">
        <f>COUNTIF(B$2:B180,"&lt;&gt;")</f>
        <v>179</v>
      </c>
      <c r="B180" s="26" t="str">
        <f>库存总表!$B180</f>
        <v>带夹文件夹</v>
      </c>
      <c r="C180" s="25" t="str">
        <f>库存总表!$C180</f>
        <v>/</v>
      </c>
      <c r="D180" s="25" t="str">
        <f>库存总表!$D180</f>
        <v>个</v>
      </c>
      <c r="E180" s="25">
        <f>库存总表!$E180</f>
        <v>27</v>
      </c>
      <c r="F180" s="31" t="s">
        <v>325</v>
      </c>
      <c r="G180" s="31" t="s">
        <v>325</v>
      </c>
      <c r="H180" s="31" t="s">
        <v>325</v>
      </c>
      <c r="I180" s="31">
        <v>1</v>
      </c>
      <c r="J180" s="31" t="s">
        <v>325</v>
      </c>
      <c r="K180" s="31">
        <v>1</v>
      </c>
      <c r="L180" s="31">
        <v>0</v>
      </c>
      <c r="M180" s="31">
        <v>1</v>
      </c>
      <c r="N180" s="31">
        <v>0</v>
      </c>
      <c r="O180" s="31">
        <v>1</v>
      </c>
      <c r="P180" s="31">
        <v>0</v>
      </c>
      <c r="Q180" s="31">
        <v>1</v>
      </c>
      <c r="R180" s="31">
        <v>0</v>
      </c>
      <c r="S180" s="31">
        <v>1</v>
      </c>
      <c r="T180" s="31">
        <v>0</v>
      </c>
      <c r="U180" s="31"/>
      <c r="V180" s="31"/>
      <c r="W180" s="31"/>
      <c r="X180" s="31"/>
      <c r="Y180" s="31"/>
      <c r="Z180" s="31"/>
    </row>
    <row r="181" spans="1:26" ht="27">
      <c r="A181" s="27">
        <f>COUNTIF(B$2:B181,"&lt;&gt;")</f>
        <v>180</v>
      </c>
      <c r="B181" s="26" t="str">
        <f>库存总表!$B181</f>
        <v>无印良品文件夹</v>
      </c>
      <c r="C181" s="25" t="str">
        <f>库存总表!$C181</f>
        <v>透明-40页</v>
      </c>
      <c r="D181" s="25" t="str">
        <f>库存总表!$D181</f>
        <v>个</v>
      </c>
      <c r="E181" s="25">
        <f>库存总表!$E181</f>
        <v>27</v>
      </c>
      <c r="F181" s="31" t="s">
        <v>325</v>
      </c>
      <c r="G181" s="31" t="s">
        <v>325</v>
      </c>
      <c r="H181" s="31" t="s">
        <v>325</v>
      </c>
      <c r="I181" s="31">
        <v>2</v>
      </c>
      <c r="J181" s="31" t="s">
        <v>325</v>
      </c>
      <c r="K181" s="31">
        <v>1</v>
      </c>
      <c r="L181" s="31">
        <v>0</v>
      </c>
      <c r="M181" s="31">
        <v>1</v>
      </c>
      <c r="N181" s="31">
        <v>0</v>
      </c>
      <c r="O181" s="31">
        <v>1</v>
      </c>
      <c r="P181" s="31">
        <v>0</v>
      </c>
      <c r="Q181" s="31">
        <v>1</v>
      </c>
      <c r="R181" s="31">
        <v>0</v>
      </c>
      <c r="S181" s="31">
        <v>1</v>
      </c>
      <c r="T181" s="31">
        <v>0</v>
      </c>
      <c r="U181" s="31"/>
      <c r="V181" s="31"/>
      <c r="W181" s="31"/>
      <c r="X181" s="31"/>
      <c r="Y181" s="31"/>
      <c r="Z181" s="31"/>
    </row>
    <row r="182" spans="1:26">
      <c r="A182" s="27">
        <f>COUNTIF(B$2:B182,"&lt;&gt;")</f>
        <v>181</v>
      </c>
      <c r="B182" s="26" t="str">
        <f>库存总表!$B182</f>
        <v>得力文件夹</v>
      </c>
      <c r="C182" s="25" t="str">
        <f>库存总表!$C182</f>
        <v>透明-30页</v>
      </c>
      <c r="D182" s="25" t="str">
        <f>库存总表!$D182</f>
        <v>个</v>
      </c>
      <c r="E182" s="25">
        <f>库存总表!$E182</f>
        <v>27</v>
      </c>
      <c r="F182" s="31" t="s">
        <v>325</v>
      </c>
      <c r="G182" s="31" t="s">
        <v>325</v>
      </c>
      <c r="H182" s="31" t="s">
        <v>325</v>
      </c>
      <c r="I182" s="31">
        <v>2</v>
      </c>
      <c r="J182" s="31" t="s">
        <v>325</v>
      </c>
      <c r="K182" s="31">
        <v>1</v>
      </c>
      <c r="L182" s="31">
        <v>0</v>
      </c>
      <c r="M182" s="31">
        <v>1</v>
      </c>
      <c r="N182" s="31">
        <v>0</v>
      </c>
      <c r="O182" s="31">
        <v>1</v>
      </c>
      <c r="P182" s="31">
        <v>0</v>
      </c>
      <c r="Q182" s="31">
        <v>1</v>
      </c>
      <c r="R182" s="31">
        <v>0</v>
      </c>
      <c r="S182" s="31">
        <v>1</v>
      </c>
      <c r="T182" s="31">
        <v>0</v>
      </c>
      <c r="U182" s="31"/>
      <c r="V182" s="31"/>
      <c r="W182" s="31"/>
      <c r="X182" s="31"/>
      <c r="Y182" s="31"/>
      <c r="Z182" s="31"/>
    </row>
    <row r="183" spans="1:26" ht="27">
      <c r="A183" s="27">
        <f>COUNTIF(B$2:B183,"&lt;&gt;")</f>
        <v>182</v>
      </c>
      <c r="B183" s="26" t="str">
        <f>库存总表!$B183</f>
        <v>无印良品文件夹</v>
      </c>
      <c r="C183" s="25" t="str">
        <f>库存总表!$C183</f>
        <v>透明-2孔</v>
      </c>
      <c r="D183" s="25" t="str">
        <f>库存总表!$D183</f>
        <v>个</v>
      </c>
      <c r="E183" s="25">
        <f>库存总表!$E183</f>
        <v>27</v>
      </c>
      <c r="F183" s="31" t="s">
        <v>325</v>
      </c>
      <c r="G183" s="31" t="s">
        <v>325</v>
      </c>
      <c r="H183" s="31" t="s">
        <v>325</v>
      </c>
      <c r="I183" s="31">
        <v>5</v>
      </c>
      <c r="J183" s="31" t="s">
        <v>325</v>
      </c>
      <c r="K183" s="31">
        <v>5</v>
      </c>
      <c r="L183" s="31">
        <v>0</v>
      </c>
      <c r="M183" s="31">
        <v>5</v>
      </c>
      <c r="N183" s="31">
        <v>0</v>
      </c>
      <c r="O183" s="31">
        <v>5</v>
      </c>
      <c r="P183" s="31">
        <v>0</v>
      </c>
      <c r="Q183" s="31">
        <v>5</v>
      </c>
      <c r="R183" s="31">
        <v>0</v>
      </c>
      <c r="S183" s="31">
        <v>5</v>
      </c>
      <c r="T183" s="31">
        <v>0</v>
      </c>
      <c r="U183" s="31"/>
      <c r="V183" s="31"/>
      <c r="W183" s="31"/>
      <c r="X183" s="31"/>
      <c r="Y183" s="31"/>
      <c r="Z183" s="31"/>
    </row>
    <row r="184" spans="1:26">
      <c r="A184" s="27">
        <f>COUNTIF(B$2:B184,"&lt;&gt;")</f>
        <v>183</v>
      </c>
      <c r="B184" s="26" t="str">
        <f>库存总表!$B184</f>
        <v>红杰文件夹</v>
      </c>
      <c r="C184" s="25" t="str">
        <f>库存总表!$C184</f>
        <v>灰色</v>
      </c>
      <c r="D184" s="25" t="str">
        <f>库存总表!$D184</f>
        <v>个</v>
      </c>
      <c r="E184" s="25">
        <f>库存总表!$E184</f>
        <v>27</v>
      </c>
      <c r="F184" s="31" t="s">
        <v>325</v>
      </c>
      <c r="G184" s="31" t="s">
        <v>325</v>
      </c>
      <c r="H184" s="31" t="s">
        <v>325</v>
      </c>
      <c r="I184" s="31">
        <v>15</v>
      </c>
      <c r="J184" s="31" t="s">
        <v>325</v>
      </c>
      <c r="K184" s="31">
        <v>15</v>
      </c>
      <c r="L184" s="31">
        <v>0</v>
      </c>
      <c r="M184" s="31">
        <v>15</v>
      </c>
      <c r="N184" s="31">
        <v>0</v>
      </c>
      <c r="O184" s="31">
        <v>15</v>
      </c>
      <c r="P184" s="31">
        <v>0</v>
      </c>
      <c r="Q184" s="31">
        <v>15</v>
      </c>
      <c r="R184" s="31">
        <v>0</v>
      </c>
      <c r="S184" s="31">
        <v>15</v>
      </c>
      <c r="T184" s="31">
        <v>0</v>
      </c>
      <c r="U184" s="31"/>
      <c r="V184" s="31"/>
      <c r="W184" s="31"/>
      <c r="X184" s="31"/>
      <c r="Y184" s="31"/>
      <c r="Z184" s="31"/>
    </row>
    <row r="185" spans="1:26">
      <c r="A185" s="27">
        <f>COUNTIF(B$2:B185,"&lt;&gt;")</f>
        <v>184</v>
      </c>
      <c r="B185" s="26" t="str">
        <f>库存总表!$B185</f>
        <v>红杰文件夹</v>
      </c>
      <c r="C185" s="25" t="str">
        <f>库存总表!$C185</f>
        <v>绿色</v>
      </c>
      <c r="D185" s="25" t="str">
        <f>库存总表!$D185</f>
        <v>个</v>
      </c>
      <c r="E185" s="25">
        <f>库存总表!$E185</f>
        <v>27</v>
      </c>
      <c r="F185" s="31" t="s">
        <v>325</v>
      </c>
      <c r="G185" s="31" t="s">
        <v>325</v>
      </c>
      <c r="H185" s="31" t="s">
        <v>325</v>
      </c>
      <c r="I185" s="31">
        <v>20</v>
      </c>
      <c r="J185" s="31" t="s">
        <v>325</v>
      </c>
      <c r="K185" s="31">
        <v>20</v>
      </c>
      <c r="L185" s="31">
        <v>0</v>
      </c>
      <c r="M185" s="31">
        <v>20</v>
      </c>
      <c r="N185" s="31">
        <v>0</v>
      </c>
      <c r="O185" s="31">
        <v>20</v>
      </c>
      <c r="P185" s="31">
        <v>0</v>
      </c>
      <c r="Q185" s="31">
        <v>20</v>
      </c>
      <c r="R185" s="31">
        <v>0</v>
      </c>
      <c r="S185" s="31">
        <v>20</v>
      </c>
      <c r="T185" s="31">
        <v>0</v>
      </c>
      <c r="U185" s="31"/>
      <c r="V185" s="31"/>
      <c r="W185" s="31"/>
      <c r="X185" s="31"/>
      <c r="Y185" s="31"/>
      <c r="Z185" s="31"/>
    </row>
    <row r="186" spans="1:26">
      <c r="A186" s="27">
        <f>COUNTIF(B$2:B186,"&lt;&gt;")</f>
        <v>185</v>
      </c>
      <c r="B186" s="26" t="str">
        <f>库存总表!$B186</f>
        <v>红杰文件夹</v>
      </c>
      <c r="C186" s="25" t="str">
        <f>库存总表!$C186</f>
        <v>黑色</v>
      </c>
      <c r="D186" s="25" t="str">
        <f>库存总表!$D186</f>
        <v>个</v>
      </c>
      <c r="E186" s="25">
        <f>库存总表!$E186</f>
        <v>27</v>
      </c>
      <c r="F186" s="31" t="s">
        <v>325</v>
      </c>
      <c r="G186" s="31" t="s">
        <v>325</v>
      </c>
      <c r="H186" s="31" t="s">
        <v>325</v>
      </c>
      <c r="I186" s="31">
        <v>9</v>
      </c>
      <c r="J186" s="31" t="s">
        <v>325</v>
      </c>
      <c r="K186" s="31">
        <v>9</v>
      </c>
      <c r="L186" s="31">
        <v>0</v>
      </c>
      <c r="M186" s="31">
        <v>9</v>
      </c>
      <c r="N186" s="31">
        <v>0</v>
      </c>
      <c r="O186" s="31">
        <v>9</v>
      </c>
      <c r="P186" s="31">
        <v>0</v>
      </c>
      <c r="Q186" s="31">
        <v>9</v>
      </c>
      <c r="R186" s="31">
        <v>0</v>
      </c>
      <c r="S186" s="31">
        <v>9</v>
      </c>
      <c r="T186" s="31">
        <v>0</v>
      </c>
      <c r="U186" s="31"/>
      <c r="V186" s="31"/>
      <c r="W186" s="31"/>
      <c r="X186" s="31"/>
      <c r="Y186" s="31"/>
      <c r="Z186" s="31"/>
    </row>
    <row r="187" spans="1:26">
      <c r="A187" s="27">
        <f>COUNTIF(B$2:B187,"&lt;&gt;")</f>
        <v>186</v>
      </c>
      <c r="B187" s="26" t="str">
        <f>库存总表!$B187</f>
        <v>红杰文件夹</v>
      </c>
      <c r="C187" s="25" t="str">
        <f>库存总表!$C187</f>
        <v>蓝色</v>
      </c>
      <c r="D187" s="25" t="str">
        <f>库存总表!$D187</f>
        <v>个</v>
      </c>
      <c r="E187" s="25">
        <f>库存总表!$E187</f>
        <v>27</v>
      </c>
      <c r="F187" s="31" t="s">
        <v>325</v>
      </c>
      <c r="G187" s="31" t="s">
        <v>325</v>
      </c>
      <c r="H187" s="31" t="s">
        <v>325</v>
      </c>
      <c r="I187" s="31">
        <v>1</v>
      </c>
      <c r="J187" s="31" t="s">
        <v>325</v>
      </c>
      <c r="K187" s="31">
        <v>1</v>
      </c>
      <c r="L187" s="31">
        <v>0</v>
      </c>
      <c r="M187" s="31">
        <v>1</v>
      </c>
      <c r="N187" s="31">
        <v>0</v>
      </c>
      <c r="O187" s="31">
        <v>1</v>
      </c>
      <c r="P187" s="31">
        <v>0</v>
      </c>
      <c r="Q187" s="31">
        <v>1</v>
      </c>
      <c r="R187" s="31">
        <v>0</v>
      </c>
      <c r="S187" s="31">
        <v>1</v>
      </c>
      <c r="T187" s="31">
        <v>0</v>
      </c>
      <c r="U187" s="31"/>
      <c r="V187" s="31"/>
      <c r="W187" s="31"/>
      <c r="X187" s="31"/>
      <c r="Y187" s="31"/>
      <c r="Z187" s="31"/>
    </row>
    <row r="188" spans="1:26">
      <c r="A188" s="27">
        <f>COUNTIF(B$2:B188,"&lt;&gt;")</f>
        <v>187</v>
      </c>
      <c r="B188" s="26" t="str">
        <f>库存总表!$B188</f>
        <v>红杰文件夹</v>
      </c>
      <c r="C188" s="25" t="str">
        <f>库存总表!$C188</f>
        <v>红色</v>
      </c>
      <c r="D188" s="25" t="str">
        <f>库存总表!$D188</f>
        <v>个</v>
      </c>
      <c r="E188" s="25">
        <f>库存总表!$E188</f>
        <v>27</v>
      </c>
      <c r="F188" s="31" t="s">
        <v>325</v>
      </c>
      <c r="G188" s="31" t="s">
        <v>325</v>
      </c>
      <c r="H188" s="31" t="s">
        <v>325</v>
      </c>
      <c r="I188" s="31">
        <v>1</v>
      </c>
      <c r="J188" s="31" t="s">
        <v>325</v>
      </c>
      <c r="K188" s="31">
        <v>1</v>
      </c>
      <c r="L188" s="31">
        <v>0</v>
      </c>
      <c r="M188" s="31">
        <v>1</v>
      </c>
      <c r="N188" s="31">
        <v>0</v>
      </c>
      <c r="O188" s="31">
        <v>1</v>
      </c>
      <c r="P188" s="31">
        <v>0</v>
      </c>
      <c r="Q188" s="31">
        <v>1</v>
      </c>
      <c r="R188" s="31">
        <v>0</v>
      </c>
      <c r="S188" s="31">
        <v>1</v>
      </c>
      <c r="T188" s="31">
        <v>0</v>
      </c>
      <c r="U188" s="31"/>
      <c r="V188" s="31"/>
      <c r="W188" s="31"/>
      <c r="X188" s="31"/>
      <c r="Y188" s="31"/>
      <c r="Z188" s="31"/>
    </row>
    <row r="189" spans="1:26">
      <c r="A189" s="27">
        <f>COUNTIF(B$2:B189,"&lt;&gt;")</f>
        <v>188</v>
      </c>
      <c r="B189" s="26" t="str">
        <f>库存总表!$B189</f>
        <v>红杰文件夹</v>
      </c>
      <c r="C189" s="25" t="str">
        <f>库存总表!$C189</f>
        <v>橙色</v>
      </c>
      <c r="D189" s="25" t="str">
        <f>库存总表!$D189</f>
        <v>个</v>
      </c>
      <c r="E189" s="25">
        <f>库存总表!$E189</f>
        <v>27</v>
      </c>
      <c r="F189" s="31" t="s">
        <v>325</v>
      </c>
      <c r="G189" s="31" t="s">
        <v>325</v>
      </c>
      <c r="H189" s="31" t="s">
        <v>325</v>
      </c>
      <c r="I189" s="31">
        <v>1</v>
      </c>
      <c r="J189" s="31" t="s">
        <v>325</v>
      </c>
      <c r="K189" s="31">
        <v>1</v>
      </c>
      <c r="L189" s="31">
        <v>0</v>
      </c>
      <c r="M189" s="31">
        <v>1</v>
      </c>
      <c r="N189" s="31">
        <v>0</v>
      </c>
      <c r="O189" s="31">
        <v>1</v>
      </c>
      <c r="P189" s="31">
        <v>0</v>
      </c>
      <c r="Q189" s="31">
        <v>1</v>
      </c>
      <c r="R189" s="31">
        <v>0</v>
      </c>
      <c r="S189" s="31">
        <v>1</v>
      </c>
      <c r="T189" s="31">
        <v>0</v>
      </c>
      <c r="U189" s="31"/>
      <c r="V189" s="31"/>
      <c r="W189" s="31"/>
      <c r="X189" s="31"/>
      <c r="Y189" s="31"/>
      <c r="Z189" s="31"/>
    </row>
    <row r="190" spans="1:26" ht="27">
      <c r="A190" s="27">
        <f>COUNTIF(B$2:B190,"&lt;&gt;")</f>
        <v>189</v>
      </c>
      <c r="B190" s="26" t="str">
        <f>库存总表!$B190</f>
        <v>牛皮纸文件袋</v>
      </c>
      <c r="C190" s="25" t="str">
        <f>库存总表!$C190</f>
        <v>/</v>
      </c>
      <c r="D190" s="25" t="str">
        <f>库存总表!$D190</f>
        <v>个</v>
      </c>
      <c r="E190" s="25">
        <f>库存总表!$E190</f>
        <v>28</v>
      </c>
      <c r="F190" s="31" t="s">
        <v>325</v>
      </c>
      <c r="G190" s="31" t="s">
        <v>325</v>
      </c>
      <c r="H190" s="31" t="s">
        <v>325</v>
      </c>
      <c r="I190" s="31">
        <v>16</v>
      </c>
      <c r="J190" s="31" t="s">
        <v>325</v>
      </c>
      <c r="K190" s="31">
        <v>44</v>
      </c>
      <c r="L190" s="31">
        <v>28</v>
      </c>
      <c r="M190" s="31">
        <v>16</v>
      </c>
      <c r="N190" s="31">
        <v>0</v>
      </c>
      <c r="O190" s="31">
        <v>16</v>
      </c>
      <c r="P190" s="31">
        <v>0</v>
      </c>
      <c r="Q190" s="31">
        <v>16</v>
      </c>
      <c r="R190" s="31">
        <v>0</v>
      </c>
      <c r="S190" s="31">
        <v>16</v>
      </c>
      <c r="T190" s="31">
        <v>0</v>
      </c>
      <c r="U190" s="31"/>
      <c r="V190" s="31"/>
      <c r="W190" s="31"/>
      <c r="X190" s="31"/>
      <c r="Y190" s="31"/>
      <c r="Z190" s="31"/>
    </row>
    <row r="191" spans="1:26" ht="27">
      <c r="A191" s="27">
        <f>COUNTIF(B$2:B191,"&lt;&gt;")</f>
        <v>190</v>
      </c>
      <c r="B191" s="26" t="str">
        <f>库存总表!$B191</f>
        <v>超薄按扣文件袋</v>
      </c>
      <c r="C191" s="25" t="str">
        <f>库存总表!$C191</f>
        <v>/</v>
      </c>
      <c r="D191" s="25" t="str">
        <f>库存总表!$D191</f>
        <v>个</v>
      </c>
      <c r="E191" s="25">
        <f>库存总表!$E191</f>
        <v>28</v>
      </c>
      <c r="F191" s="31" t="s">
        <v>325</v>
      </c>
      <c r="G191" s="31" t="s">
        <v>325</v>
      </c>
      <c r="H191" s="31" t="s">
        <v>325</v>
      </c>
      <c r="I191" s="31">
        <v>11</v>
      </c>
      <c r="J191" s="31" t="s">
        <v>325</v>
      </c>
      <c r="K191" s="31">
        <v>11</v>
      </c>
      <c r="L191" s="31">
        <v>0</v>
      </c>
      <c r="M191" s="31">
        <v>11</v>
      </c>
      <c r="N191" s="31">
        <v>0</v>
      </c>
      <c r="O191" s="31">
        <v>11</v>
      </c>
      <c r="P191" s="31">
        <v>0</v>
      </c>
      <c r="Q191" s="31">
        <v>6</v>
      </c>
      <c r="R191" s="31">
        <v>0</v>
      </c>
      <c r="S191" s="31">
        <v>6</v>
      </c>
      <c r="T191" s="31">
        <v>0</v>
      </c>
      <c r="U191" s="31"/>
      <c r="V191" s="31"/>
      <c r="W191" s="31"/>
      <c r="X191" s="31"/>
      <c r="Y191" s="31"/>
      <c r="Z191" s="31"/>
    </row>
    <row r="192" spans="1:26">
      <c r="A192" s="27">
        <f>COUNTIF(B$2:B192,"&lt;&gt;")</f>
        <v>191</v>
      </c>
      <c r="B192" s="26" t="str">
        <f>库存总表!$B192</f>
        <v>拉链文件袋</v>
      </c>
      <c r="C192" s="25" t="str">
        <f>库存总表!$C192</f>
        <v>大</v>
      </c>
      <c r="D192" s="25" t="str">
        <f>库存总表!$D192</f>
        <v>个</v>
      </c>
      <c r="E192" s="25">
        <f>库存总表!$E192</f>
        <v>28</v>
      </c>
      <c r="F192" s="31" t="s">
        <v>325</v>
      </c>
      <c r="G192" s="31" t="s">
        <v>325</v>
      </c>
      <c r="H192" s="31" t="s">
        <v>325</v>
      </c>
      <c r="I192" s="31">
        <v>10</v>
      </c>
      <c r="J192" s="31" t="s">
        <v>325</v>
      </c>
      <c r="K192" s="31">
        <v>10</v>
      </c>
      <c r="L192" s="31">
        <v>0</v>
      </c>
      <c r="M192" s="31">
        <v>10</v>
      </c>
      <c r="N192" s="31">
        <v>0</v>
      </c>
      <c r="O192" s="31">
        <v>10</v>
      </c>
      <c r="P192" s="31">
        <v>0</v>
      </c>
      <c r="Q192" s="31">
        <v>10</v>
      </c>
      <c r="R192" s="31">
        <v>0</v>
      </c>
      <c r="S192" s="31">
        <v>10</v>
      </c>
      <c r="T192" s="31">
        <v>0</v>
      </c>
      <c r="U192" s="31"/>
      <c r="V192" s="31"/>
      <c r="W192" s="31"/>
      <c r="X192" s="31"/>
      <c r="Y192" s="31"/>
      <c r="Z192" s="31"/>
    </row>
    <row r="193" spans="1:26">
      <c r="A193" s="27">
        <f>COUNTIF(B$2:B193,"&lt;&gt;")</f>
        <v>192</v>
      </c>
      <c r="B193" s="26" t="str">
        <f>库存总表!$B193</f>
        <v>拉链文件袋</v>
      </c>
      <c r="C193" s="25" t="str">
        <f>库存总表!$C193</f>
        <v>小</v>
      </c>
      <c r="D193" s="25" t="str">
        <f>库存总表!$D193</f>
        <v>个</v>
      </c>
      <c r="E193" s="25">
        <f>库存总表!$E193</f>
        <v>28</v>
      </c>
      <c r="F193" s="31" t="s">
        <v>325</v>
      </c>
      <c r="G193" s="31" t="s">
        <v>325</v>
      </c>
      <c r="H193" s="31" t="s">
        <v>325</v>
      </c>
      <c r="I193" s="31">
        <v>3</v>
      </c>
      <c r="J193" s="31" t="s">
        <v>325</v>
      </c>
      <c r="K193" s="31">
        <v>3</v>
      </c>
      <c r="L193" s="31">
        <v>0</v>
      </c>
      <c r="M193" s="31">
        <v>3</v>
      </c>
      <c r="N193" s="31">
        <v>0</v>
      </c>
      <c r="O193" s="31">
        <v>3</v>
      </c>
      <c r="P193" s="31">
        <v>0</v>
      </c>
      <c r="Q193" s="31">
        <v>3</v>
      </c>
      <c r="R193" s="31">
        <v>0</v>
      </c>
      <c r="S193" s="31">
        <v>3</v>
      </c>
      <c r="T193" s="31">
        <v>0</v>
      </c>
      <c r="U193" s="31"/>
      <c r="V193" s="31"/>
      <c r="W193" s="31"/>
      <c r="X193" s="31"/>
      <c r="Y193" s="31"/>
      <c r="Z193" s="31"/>
    </row>
    <row r="194" spans="1:26" ht="27">
      <c r="A194" s="27">
        <f>COUNTIF(B$2:B194,"&lt;&gt;")</f>
        <v>193</v>
      </c>
      <c r="B194" s="26" t="str">
        <f>库存总表!$B194</f>
        <v>透明拉链文件袋</v>
      </c>
      <c r="C194" s="25" t="str">
        <f>库存总表!$C194</f>
        <v>大</v>
      </c>
      <c r="D194" s="25" t="str">
        <f>库存总表!$D194</f>
        <v>个</v>
      </c>
      <c r="E194" s="25">
        <f>库存总表!$E194</f>
        <v>28</v>
      </c>
      <c r="F194" s="31" t="s">
        <v>325</v>
      </c>
      <c r="G194" s="31" t="s">
        <v>325</v>
      </c>
      <c r="H194" s="31" t="s">
        <v>325</v>
      </c>
      <c r="I194" s="31">
        <v>19</v>
      </c>
      <c r="J194" s="31" t="s">
        <v>325</v>
      </c>
      <c r="K194" s="31">
        <v>19</v>
      </c>
      <c r="L194" s="31">
        <v>0</v>
      </c>
      <c r="M194" s="31">
        <v>19</v>
      </c>
      <c r="N194" s="31">
        <v>0</v>
      </c>
      <c r="O194" s="31">
        <v>19</v>
      </c>
      <c r="P194" s="31">
        <v>0</v>
      </c>
      <c r="Q194" s="31">
        <v>19</v>
      </c>
      <c r="R194" s="31">
        <v>0</v>
      </c>
      <c r="S194" s="31">
        <v>19</v>
      </c>
      <c r="T194" s="31">
        <v>0</v>
      </c>
      <c r="U194" s="31"/>
      <c r="V194" s="31"/>
      <c r="W194" s="31"/>
      <c r="X194" s="31"/>
      <c r="Y194" s="31"/>
      <c r="Z194" s="31"/>
    </row>
    <row r="195" spans="1:26" ht="27">
      <c r="A195" s="27">
        <f>COUNTIF(B$2:B195,"&lt;&gt;")</f>
        <v>194</v>
      </c>
      <c r="B195" s="26" t="str">
        <f>库存总表!$B195</f>
        <v>透明拉链文件袋</v>
      </c>
      <c r="C195" s="25" t="str">
        <f>库存总表!$C195</f>
        <v>小</v>
      </c>
      <c r="D195" s="25" t="str">
        <f>库存总表!$D195</f>
        <v>个</v>
      </c>
      <c r="E195" s="25">
        <f>库存总表!$E195</f>
        <v>28</v>
      </c>
      <c r="F195" s="31" t="s">
        <v>325</v>
      </c>
      <c r="G195" s="31" t="s">
        <v>325</v>
      </c>
      <c r="H195" s="31" t="s">
        <v>325</v>
      </c>
      <c r="I195" s="31">
        <v>17</v>
      </c>
      <c r="J195" s="31" t="s">
        <v>325</v>
      </c>
      <c r="K195" s="31">
        <v>17</v>
      </c>
      <c r="L195" s="31">
        <v>0</v>
      </c>
      <c r="M195" s="31">
        <v>17</v>
      </c>
      <c r="N195" s="31">
        <v>0</v>
      </c>
      <c r="O195" s="31">
        <v>17</v>
      </c>
      <c r="P195" s="31">
        <v>0</v>
      </c>
      <c r="Q195" s="31">
        <v>17</v>
      </c>
      <c r="R195" s="31">
        <v>0</v>
      </c>
      <c r="S195" s="31">
        <v>17</v>
      </c>
      <c r="T195" s="31">
        <v>0</v>
      </c>
      <c r="U195" s="31"/>
      <c r="V195" s="31"/>
      <c r="W195" s="31"/>
      <c r="X195" s="31"/>
      <c r="Y195" s="31"/>
      <c r="Z195" s="31"/>
    </row>
    <row r="196" spans="1:26">
      <c r="A196" s="27">
        <f>COUNTIF(B$2:B196,"&lt;&gt;")</f>
        <v>195</v>
      </c>
      <c r="B196" s="26" t="str">
        <f>库存总表!$B196</f>
        <v>抽杆文件夹</v>
      </c>
      <c r="C196" s="25" t="str">
        <f>库存总表!$C196</f>
        <v>软</v>
      </c>
      <c r="D196" s="25" t="str">
        <f>库存总表!$D196</f>
        <v>个</v>
      </c>
      <c r="E196" s="25">
        <f>库存总表!$E196</f>
        <v>28</v>
      </c>
      <c r="F196" s="31" t="s">
        <v>325</v>
      </c>
      <c r="G196" s="31" t="s">
        <v>325</v>
      </c>
      <c r="H196" s="31" t="s">
        <v>325</v>
      </c>
      <c r="I196" s="31">
        <v>15</v>
      </c>
      <c r="J196" s="31" t="s">
        <v>325</v>
      </c>
      <c r="K196" s="31">
        <v>15</v>
      </c>
      <c r="L196" s="31">
        <v>0</v>
      </c>
      <c r="M196" s="31">
        <v>15</v>
      </c>
      <c r="N196" s="31">
        <v>0</v>
      </c>
      <c r="O196" s="31">
        <v>15</v>
      </c>
      <c r="P196" s="31">
        <v>0</v>
      </c>
      <c r="Q196" s="31">
        <v>15</v>
      </c>
      <c r="R196" s="31">
        <v>0</v>
      </c>
      <c r="S196" s="31">
        <v>15</v>
      </c>
      <c r="T196" s="31">
        <v>0</v>
      </c>
      <c r="U196" s="31"/>
      <c r="V196" s="31"/>
      <c r="W196" s="31"/>
      <c r="X196" s="31"/>
      <c r="Y196" s="31"/>
      <c r="Z196" s="31"/>
    </row>
    <row r="197" spans="1:26">
      <c r="A197" s="27">
        <f>COUNTIF(B$2:B197,"&lt;&gt;")</f>
        <v>196</v>
      </c>
      <c r="B197" s="26" t="str">
        <f>库存总表!$B197</f>
        <v>抽杆文件夹</v>
      </c>
      <c r="C197" s="25" t="str">
        <f>库存总表!$C197</f>
        <v>硬</v>
      </c>
      <c r="D197" s="25" t="str">
        <f>库存总表!$D197</f>
        <v>个</v>
      </c>
      <c r="E197" s="25">
        <f>库存总表!$E197</f>
        <v>28</v>
      </c>
      <c r="F197" s="31" t="s">
        <v>325</v>
      </c>
      <c r="G197" s="31" t="s">
        <v>325</v>
      </c>
      <c r="H197" s="31" t="s">
        <v>325</v>
      </c>
      <c r="I197" s="31">
        <v>15</v>
      </c>
      <c r="J197" s="31" t="s">
        <v>325</v>
      </c>
      <c r="K197" s="31">
        <v>15</v>
      </c>
      <c r="L197" s="31">
        <v>0</v>
      </c>
      <c r="M197" s="31">
        <v>15</v>
      </c>
      <c r="N197" s="31">
        <v>0</v>
      </c>
      <c r="O197" s="31">
        <v>15</v>
      </c>
      <c r="P197" s="31">
        <v>0</v>
      </c>
      <c r="Q197" s="31">
        <v>15</v>
      </c>
      <c r="R197" s="31">
        <v>0</v>
      </c>
      <c r="S197" s="31">
        <v>15</v>
      </c>
      <c r="T197" s="31">
        <v>0</v>
      </c>
      <c r="U197" s="31"/>
      <c r="V197" s="31"/>
      <c r="W197" s="31"/>
      <c r="X197" s="31"/>
      <c r="Y197" s="31"/>
      <c r="Z197" s="31"/>
    </row>
    <row r="198" spans="1:26">
      <c r="A198" s="27">
        <f>COUNTIF(B$2:B198,"&lt;&gt;")</f>
        <v>197</v>
      </c>
      <c r="B198" s="26" t="str">
        <f>库存总表!$B198</f>
        <v>振德资料册</v>
      </c>
      <c r="C198" s="25" t="str">
        <f>库存总表!$C198</f>
        <v>蓝色黑色</v>
      </c>
      <c r="D198" s="25" t="str">
        <f>库存总表!$D198</f>
        <v>个</v>
      </c>
      <c r="E198" s="25">
        <f>库存总表!$E198</f>
        <v>28</v>
      </c>
      <c r="F198" s="31" t="s">
        <v>325</v>
      </c>
      <c r="G198" s="31" t="s">
        <v>325</v>
      </c>
      <c r="H198" s="31" t="s">
        <v>325</v>
      </c>
      <c r="I198" s="31">
        <v>10</v>
      </c>
      <c r="J198" s="31" t="s">
        <v>325</v>
      </c>
      <c r="K198" s="31">
        <v>10</v>
      </c>
      <c r="L198" s="31">
        <v>0</v>
      </c>
      <c r="M198" s="31">
        <v>10</v>
      </c>
      <c r="N198" s="31">
        <v>0</v>
      </c>
      <c r="O198" s="31">
        <v>10</v>
      </c>
      <c r="P198" s="31">
        <v>0</v>
      </c>
      <c r="Q198" s="31">
        <v>10</v>
      </c>
      <c r="R198" s="31">
        <v>0</v>
      </c>
      <c r="S198" s="31">
        <v>10</v>
      </c>
      <c r="T198" s="31">
        <v>0</v>
      </c>
      <c r="U198" s="31"/>
      <c r="V198" s="31"/>
      <c r="W198" s="31"/>
      <c r="X198" s="31"/>
      <c r="Y198" s="31"/>
      <c r="Z198" s="31"/>
    </row>
    <row r="199" spans="1:26">
      <c r="A199" s="27">
        <f>COUNTIF(B$2:B199,"&lt;&gt;")</f>
        <v>198</v>
      </c>
      <c r="B199" s="26" t="str">
        <f>库存总表!$B199</f>
        <v>A4档案盒</v>
      </c>
      <c r="C199" s="25" t="str">
        <f>库存总表!$C199</f>
        <v>/</v>
      </c>
      <c r="D199" s="25" t="str">
        <f>库存总表!$D199</f>
        <v>个</v>
      </c>
      <c r="E199" s="25">
        <f>库存总表!$E199</f>
        <v>28</v>
      </c>
      <c r="F199" s="31" t="s">
        <v>325</v>
      </c>
      <c r="G199" s="31" t="s">
        <v>325</v>
      </c>
      <c r="H199" s="31" t="s">
        <v>325</v>
      </c>
      <c r="I199" s="31">
        <v>2</v>
      </c>
      <c r="J199" s="31" t="s">
        <v>325</v>
      </c>
      <c r="K199" s="31">
        <v>2</v>
      </c>
      <c r="L199" s="31">
        <v>0</v>
      </c>
      <c r="M199" s="31">
        <v>2</v>
      </c>
      <c r="N199" s="31">
        <v>0</v>
      </c>
      <c r="O199" s="31">
        <v>2</v>
      </c>
      <c r="P199" s="31">
        <v>0</v>
      </c>
      <c r="Q199" s="31">
        <v>2</v>
      </c>
      <c r="R199" s="31">
        <v>0</v>
      </c>
      <c r="S199" s="31">
        <v>2</v>
      </c>
      <c r="T199" s="31">
        <v>0</v>
      </c>
      <c r="U199" s="31"/>
      <c r="V199" s="31"/>
      <c r="W199" s="31"/>
      <c r="X199" s="31"/>
      <c r="Y199" s="31"/>
      <c r="Z199" s="31"/>
    </row>
    <row r="200" spans="1:26">
      <c r="A200" s="27">
        <f>COUNTIF(B$2:B200,"&lt;&gt;")</f>
        <v>199</v>
      </c>
      <c r="B200" s="26" t="str">
        <f>库存总表!$B200</f>
        <v>透明档案袋</v>
      </c>
      <c r="C200" s="25" t="str">
        <f>库存总表!$C200</f>
        <v>/</v>
      </c>
      <c r="D200" s="25" t="str">
        <f>库存总表!$D200</f>
        <v>个</v>
      </c>
      <c r="E200" s="25">
        <f>库存总表!$E200</f>
        <v>28</v>
      </c>
      <c r="F200" s="31" t="s">
        <v>325</v>
      </c>
      <c r="G200" s="31" t="s">
        <v>325</v>
      </c>
      <c r="H200" s="31" t="s">
        <v>325</v>
      </c>
      <c r="I200" s="31">
        <v>10</v>
      </c>
      <c r="J200" s="31" t="s">
        <v>325</v>
      </c>
      <c r="K200" s="31">
        <v>9</v>
      </c>
      <c r="L200" s="31">
        <v>0</v>
      </c>
      <c r="M200" s="31">
        <v>9</v>
      </c>
      <c r="N200" s="31">
        <v>0</v>
      </c>
      <c r="O200" s="31">
        <v>9</v>
      </c>
      <c r="P200" s="31">
        <v>0</v>
      </c>
      <c r="Q200" s="31">
        <v>8</v>
      </c>
      <c r="R200" s="31">
        <v>0</v>
      </c>
      <c r="S200" s="31">
        <v>8</v>
      </c>
      <c r="T200" s="31">
        <v>0</v>
      </c>
      <c r="U200" s="31"/>
      <c r="V200" s="31"/>
      <c r="W200" s="31"/>
      <c r="X200" s="31"/>
      <c r="Y200" s="31"/>
      <c r="Z200" s="31"/>
    </row>
    <row r="201" spans="1:26">
      <c r="A201" s="27">
        <f>COUNTIF(B$2:B201,"&lt;&gt;")</f>
        <v>200</v>
      </c>
      <c r="B201" s="26" t="str">
        <f>库存总表!$B201</f>
        <v>L型文件夹</v>
      </c>
      <c r="C201" s="25" t="str">
        <f>库存总表!$C201</f>
        <v>透明</v>
      </c>
      <c r="D201" s="25" t="str">
        <f>库存总表!$D201</f>
        <v>个</v>
      </c>
      <c r="E201" s="25">
        <f>库存总表!$E201</f>
        <v>28</v>
      </c>
      <c r="F201" s="31" t="s">
        <v>325</v>
      </c>
      <c r="G201" s="31" t="s">
        <v>325</v>
      </c>
      <c r="H201" s="31" t="s">
        <v>325</v>
      </c>
      <c r="I201" s="31">
        <v>8</v>
      </c>
      <c r="J201" s="31" t="s">
        <v>325</v>
      </c>
      <c r="K201" s="31">
        <v>8</v>
      </c>
      <c r="L201" s="31">
        <v>0</v>
      </c>
      <c r="M201" s="31">
        <v>7</v>
      </c>
      <c r="N201" s="31">
        <v>0</v>
      </c>
      <c r="O201" s="31">
        <v>7</v>
      </c>
      <c r="P201" s="31">
        <v>0</v>
      </c>
      <c r="Q201" s="31">
        <v>7</v>
      </c>
      <c r="R201" s="31">
        <v>0</v>
      </c>
      <c r="S201" s="31">
        <v>7</v>
      </c>
      <c r="T201" s="31">
        <v>0</v>
      </c>
      <c r="U201" s="31"/>
      <c r="V201" s="31"/>
      <c r="W201" s="31"/>
      <c r="X201" s="31"/>
      <c r="Y201" s="31"/>
      <c r="Z201" s="31"/>
    </row>
    <row r="202" spans="1:26">
      <c r="A202" s="27">
        <f>COUNTIF(B$2:B202,"&lt;&gt;")</f>
        <v>201</v>
      </c>
      <c r="B202" s="26" t="str">
        <f>库存总表!$B202</f>
        <v>保护袋</v>
      </c>
      <c r="C202" s="25" t="str">
        <f>库存总表!$C202</f>
        <v>11孔-透明</v>
      </c>
      <c r="D202" s="25" t="str">
        <f>库存总表!$D202</f>
        <v>个</v>
      </c>
      <c r="E202" s="25">
        <f>库存总表!$E202</f>
        <v>28</v>
      </c>
      <c r="F202" s="31" t="s">
        <v>325</v>
      </c>
      <c r="G202" s="31" t="s">
        <v>325</v>
      </c>
      <c r="H202" s="31" t="s">
        <v>325</v>
      </c>
      <c r="I202" s="31">
        <v>6</v>
      </c>
      <c r="J202" s="31" t="s">
        <v>325</v>
      </c>
      <c r="K202" s="31">
        <v>6</v>
      </c>
      <c r="L202" s="31">
        <v>0</v>
      </c>
      <c r="M202" s="31">
        <v>6</v>
      </c>
      <c r="N202" s="31">
        <v>0</v>
      </c>
      <c r="O202" s="31">
        <v>6</v>
      </c>
      <c r="P202" s="31">
        <v>0</v>
      </c>
      <c r="Q202" s="31">
        <v>6</v>
      </c>
      <c r="R202" s="31">
        <v>0</v>
      </c>
      <c r="S202" s="31">
        <v>6</v>
      </c>
      <c r="T202" s="31">
        <v>0</v>
      </c>
      <c r="U202" s="31"/>
      <c r="V202" s="31"/>
      <c r="W202" s="31"/>
      <c r="X202" s="31"/>
      <c r="Y202" s="31"/>
      <c r="Z202" s="31"/>
    </row>
    <row r="203" spans="1:26">
      <c r="A203" s="27">
        <f>COUNTIF(B$2:B203,"&lt;&gt;")</f>
        <v>202</v>
      </c>
      <c r="B203" s="26" t="str">
        <f>库存总表!$B203</f>
        <v>塑料文件筐</v>
      </c>
      <c r="C203" s="25" t="str">
        <f>库存总表!$C203</f>
        <v>蓝色黑色</v>
      </c>
      <c r="D203" s="25" t="str">
        <f>库存总表!$D203</f>
        <v>个</v>
      </c>
      <c r="E203" s="25">
        <f>库存总表!$E203</f>
        <v>28</v>
      </c>
      <c r="F203" s="31" t="s">
        <v>325</v>
      </c>
      <c r="G203" s="31" t="s">
        <v>325</v>
      </c>
      <c r="H203" s="31" t="s">
        <v>325</v>
      </c>
      <c r="I203" s="31">
        <v>2</v>
      </c>
      <c r="J203" s="31" t="s">
        <v>325</v>
      </c>
      <c r="K203" s="31">
        <v>2</v>
      </c>
      <c r="L203" s="31">
        <v>0</v>
      </c>
      <c r="M203" s="31">
        <v>2</v>
      </c>
      <c r="N203" s="31">
        <v>0</v>
      </c>
      <c r="O203" s="31">
        <v>2</v>
      </c>
      <c r="P203" s="31">
        <v>0</v>
      </c>
      <c r="Q203" s="31">
        <v>2</v>
      </c>
      <c r="R203" s="31">
        <v>0</v>
      </c>
      <c r="S203" s="31">
        <v>2</v>
      </c>
      <c r="T203" s="31">
        <v>0</v>
      </c>
      <c r="U203" s="31"/>
      <c r="V203" s="31"/>
      <c r="W203" s="31"/>
      <c r="X203" s="31"/>
      <c r="Y203" s="31"/>
      <c r="Z203" s="31"/>
    </row>
    <row r="204" spans="1:26">
      <c r="A204" s="27">
        <f>COUNTIF(B$2:B204,"&lt;&gt;")</f>
        <v>203</v>
      </c>
      <c r="B204" s="26" t="str">
        <f>库存总表!$B204</f>
        <v>键盘</v>
      </c>
      <c r="C204" s="25" t="str">
        <f>库存总表!$C204</f>
        <v>/</v>
      </c>
      <c r="D204" s="25" t="str">
        <f>库存总表!$D204</f>
        <v>个</v>
      </c>
      <c r="E204" s="25">
        <f>库存总表!$E204</f>
        <v>31</v>
      </c>
      <c r="F204" s="31" t="s">
        <v>325</v>
      </c>
      <c r="G204" s="31" t="s">
        <v>325</v>
      </c>
      <c r="H204" s="31" t="s">
        <v>325</v>
      </c>
      <c r="I204" s="31">
        <v>1</v>
      </c>
      <c r="J204" s="31" t="s">
        <v>325</v>
      </c>
      <c r="K204" s="31">
        <v>1</v>
      </c>
      <c r="L204" s="31">
        <v>0</v>
      </c>
      <c r="M204" s="31">
        <v>1</v>
      </c>
      <c r="N204" s="31">
        <v>0</v>
      </c>
      <c r="O204" s="31">
        <v>1</v>
      </c>
      <c r="P204" s="31">
        <v>0</v>
      </c>
      <c r="Q204" s="31">
        <v>1</v>
      </c>
      <c r="R204" s="31">
        <v>0</v>
      </c>
      <c r="S204" s="31">
        <v>1</v>
      </c>
      <c r="T204" s="31">
        <v>0</v>
      </c>
      <c r="U204" s="31"/>
      <c r="V204" s="31"/>
      <c r="W204" s="31"/>
      <c r="X204" s="31"/>
      <c r="Y204" s="31"/>
      <c r="Z204" s="31"/>
    </row>
    <row r="205" spans="1:26">
      <c r="A205" s="27">
        <f>COUNTIF(B$2:B205,"&lt;&gt;")</f>
        <v>204</v>
      </c>
      <c r="B205" s="26" t="str">
        <f>库存总表!$B205</f>
        <v>鼠标垫</v>
      </c>
      <c r="C205" s="25" t="str">
        <f>库存总表!$C205</f>
        <v>/</v>
      </c>
      <c r="D205" s="25" t="str">
        <f>库存总表!$D205</f>
        <v>张</v>
      </c>
      <c r="E205" s="25">
        <f>库存总表!$E205</f>
        <v>31</v>
      </c>
      <c r="F205" s="31" t="s">
        <v>325</v>
      </c>
      <c r="G205" s="31" t="s">
        <v>325</v>
      </c>
      <c r="H205" s="31" t="s">
        <v>325</v>
      </c>
      <c r="I205" s="31">
        <v>18</v>
      </c>
      <c r="J205" s="31" t="s">
        <v>325</v>
      </c>
      <c r="K205" s="31">
        <v>18</v>
      </c>
      <c r="L205" s="31">
        <v>0</v>
      </c>
      <c r="M205" s="31">
        <v>18</v>
      </c>
      <c r="N205" s="31">
        <v>0</v>
      </c>
      <c r="O205" s="31">
        <v>18</v>
      </c>
      <c r="P205" s="31">
        <v>0</v>
      </c>
      <c r="Q205" s="31">
        <v>18</v>
      </c>
      <c r="R205" s="31">
        <v>0</v>
      </c>
      <c r="S205" s="31">
        <v>18</v>
      </c>
      <c r="T205" s="31">
        <v>0</v>
      </c>
      <c r="U205" s="31"/>
      <c r="V205" s="31"/>
      <c r="W205" s="31"/>
      <c r="X205" s="31"/>
      <c r="Y205" s="31"/>
      <c r="Z205" s="31"/>
    </row>
    <row r="206" spans="1:26">
      <c r="A206" s="27">
        <f>COUNTIF(B$2:B206,"&lt;&gt;")</f>
        <v>205</v>
      </c>
      <c r="B206" s="26" t="str">
        <f>库存总表!$B206</f>
        <v>电话</v>
      </c>
      <c r="C206" s="25" t="str">
        <f>库存总表!$C206</f>
        <v>KX-TS880CN</v>
      </c>
      <c r="D206" s="25" t="str">
        <f>库存总表!$D206</f>
        <v>台</v>
      </c>
      <c r="E206" s="25">
        <f>库存总表!$E206</f>
        <v>31</v>
      </c>
      <c r="F206" s="31" t="s">
        <v>325</v>
      </c>
      <c r="G206" s="31" t="s">
        <v>325</v>
      </c>
      <c r="H206" s="31" t="s">
        <v>325</v>
      </c>
      <c r="I206" s="31">
        <v>2</v>
      </c>
      <c r="J206" s="31" t="s">
        <v>325</v>
      </c>
      <c r="K206" s="31">
        <v>2</v>
      </c>
      <c r="L206" s="31">
        <v>0</v>
      </c>
      <c r="M206" s="31">
        <v>2</v>
      </c>
      <c r="N206" s="31">
        <v>0</v>
      </c>
      <c r="O206" s="31">
        <v>2</v>
      </c>
      <c r="P206" s="31">
        <v>0</v>
      </c>
      <c r="Q206" s="31">
        <v>2</v>
      </c>
      <c r="R206" s="31">
        <v>0</v>
      </c>
      <c r="S206" s="31">
        <v>2</v>
      </c>
      <c r="T206" s="31">
        <v>0</v>
      </c>
      <c r="U206" s="31"/>
      <c r="V206" s="31"/>
      <c r="W206" s="31"/>
      <c r="X206" s="31"/>
      <c r="Y206" s="31"/>
      <c r="Z206" s="31"/>
    </row>
    <row r="207" spans="1:26">
      <c r="A207" s="27">
        <f>COUNTIF(B$2:B207,"&lt;&gt;")</f>
        <v>206</v>
      </c>
      <c r="B207" s="26" t="str">
        <f>库存总表!$B207</f>
        <v>佳能相机</v>
      </c>
      <c r="C207" s="25" t="str">
        <f>库存总表!$C207</f>
        <v>/</v>
      </c>
      <c r="D207" s="25" t="str">
        <f>库存总表!$D207</f>
        <v>部</v>
      </c>
      <c r="E207" s="25">
        <f>库存总表!$E207</f>
        <v>31</v>
      </c>
      <c r="F207" s="31" t="s">
        <v>325</v>
      </c>
      <c r="G207" s="31" t="s">
        <v>325</v>
      </c>
      <c r="H207" s="31" t="s">
        <v>325</v>
      </c>
      <c r="I207" s="31">
        <v>1</v>
      </c>
      <c r="J207" s="31" t="s">
        <v>325</v>
      </c>
      <c r="K207" s="31">
        <v>1</v>
      </c>
      <c r="L207" s="31">
        <v>0</v>
      </c>
      <c r="M207" s="31">
        <v>1</v>
      </c>
      <c r="N207" s="31">
        <v>0</v>
      </c>
      <c r="O207" s="31">
        <v>1</v>
      </c>
      <c r="P207" s="31">
        <v>0</v>
      </c>
      <c r="Q207" s="31">
        <v>1</v>
      </c>
      <c r="R207" s="31">
        <v>0</v>
      </c>
      <c r="S207" s="31">
        <v>1</v>
      </c>
      <c r="T207" s="31">
        <v>0</v>
      </c>
      <c r="U207" s="31"/>
      <c r="V207" s="31"/>
      <c r="W207" s="31"/>
      <c r="X207" s="31"/>
      <c r="Y207" s="31"/>
      <c r="Z207" s="31"/>
    </row>
    <row r="208" spans="1:26">
      <c r="A208" s="27">
        <f>COUNTIF(B$2:B208,"&lt;&gt;")</f>
        <v>207</v>
      </c>
      <c r="B208" s="26" t="str">
        <f>库存总表!$B208</f>
        <v>录音笔</v>
      </c>
      <c r="C208" s="25" t="str">
        <f>库存总表!$C208</f>
        <v>/</v>
      </c>
      <c r="D208" s="25" t="str">
        <f>库存总表!$D208</f>
        <v>部</v>
      </c>
      <c r="E208" s="25">
        <f>库存总表!$E208</f>
        <v>31</v>
      </c>
      <c r="F208" s="31" t="s">
        <v>325</v>
      </c>
      <c r="G208" s="31" t="s">
        <v>325</v>
      </c>
      <c r="H208" s="31" t="s">
        <v>325</v>
      </c>
      <c r="I208" s="31">
        <v>2</v>
      </c>
      <c r="J208" s="31" t="s">
        <v>325</v>
      </c>
      <c r="K208" s="31">
        <v>2</v>
      </c>
      <c r="L208" s="31">
        <v>0</v>
      </c>
      <c r="M208" s="31">
        <v>2</v>
      </c>
      <c r="N208" s="31">
        <v>0</v>
      </c>
      <c r="O208" s="31">
        <v>2</v>
      </c>
      <c r="P208" s="31">
        <v>0</v>
      </c>
      <c r="Q208" s="31">
        <v>2</v>
      </c>
      <c r="R208" s="31">
        <v>0</v>
      </c>
      <c r="S208" s="31">
        <v>2</v>
      </c>
      <c r="T208" s="31">
        <v>0</v>
      </c>
      <c r="U208" s="31"/>
      <c r="V208" s="31"/>
      <c r="W208" s="31"/>
      <c r="X208" s="31"/>
      <c r="Y208" s="31"/>
      <c r="Z208" s="31"/>
    </row>
    <row r="209" spans="1:26">
      <c r="A209" s="27">
        <f>COUNTIF(B$2:B209,"&lt;&gt;")</f>
        <v>208</v>
      </c>
      <c r="B209" s="26" t="str">
        <f>库存总表!$B209</f>
        <v>电话</v>
      </c>
      <c r="C209" s="25" t="str">
        <f>库存总表!$C209</f>
        <v>/</v>
      </c>
      <c r="D209" s="25" t="str">
        <f>库存总表!$D209</f>
        <v>台</v>
      </c>
      <c r="E209" s="25">
        <f>库存总表!$E209</f>
        <v>31</v>
      </c>
      <c r="F209" s="31" t="s">
        <v>325</v>
      </c>
      <c r="G209" s="31" t="s">
        <v>325</v>
      </c>
      <c r="H209" s="31" t="s">
        <v>325</v>
      </c>
      <c r="I209" s="31">
        <v>13</v>
      </c>
      <c r="J209" s="31" t="s">
        <v>325</v>
      </c>
      <c r="K209" s="31">
        <v>13</v>
      </c>
      <c r="L209" s="31">
        <v>0</v>
      </c>
      <c r="M209" s="31">
        <v>13</v>
      </c>
      <c r="N209" s="31">
        <v>0</v>
      </c>
      <c r="O209" s="31">
        <v>13</v>
      </c>
      <c r="P209" s="31">
        <v>0</v>
      </c>
      <c r="Q209" s="31">
        <v>13</v>
      </c>
      <c r="R209" s="31">
        <v>0</v>
      </c>
      <c r="S209" s="31">
        <v>13</v>
      </c>
      <c r="T209" s="31">
        <v>0</v>
      </c>
      <c r="U209" s="31"/>
      <c r="V209" s="31"/>
      <c r="W209" s="31"/>
      <c r="X209" s="31"/>
      <c r="Y209" s="31"/>
      <c r="Z209" s="31"/>
    </row>
    <row r="210" spans="1:26">
      <c r="A210" s="27">
        <f>COUNTIF(B$2:B210,"&lt;&gt;")</f>
        <v>209</v>
      </c>
      <c r="B210" s="26" t="str">
        <f>库存总表!$B210</f>
        <v>打印纸</v>
      </c>
      <c r="C210" s="25" t="str">
        <f>库存总表!$C210</f>
        <v>A4</v>
      </c>
      <c r="D210" s="25" t="str">
        <f>库存总表!$D210</f>
        <v>包</v>
      </c>
      <c r="E210" s="25" t="str">
        <f>库存总表!$E210</f>
        <v>小房间</v>
      </c>
      <c r="F210" s="31" t="s">
        <v>325</v>
      </c>
      <c r="G210" s="31" t="s">
        <v>325</v>
      </c>
      <c r="H210" s="31" t="s">
        <v>325</v>
      </c>
      <c r="I210" s="31">
        <v>14</v>
      </c>
      <c r="J210" s="31" t="s">
        <v>325</v>
      </c>
      <c r="K210" s="31">
        <v>12</v>
      </c>
      <c r="L210" s="31">
        <v>0</v>
      </c>
      <c r="M210" s="31">
        <v>10</v>
      </c>
      <c r="N210" s="31">
        <v>0</v>
      </c>
      <c r="O210" s="31">
        <v>8</v>
      </c>
      <c r="P210" s="31">
        <v>0</v>
      </c>
      <c r="Q210" s="31">
        <v>8</v>
      </c>
      <c r="R210" s="31">
        <v>0</v>
      </c>
      <c r="S210" s="31">
        <v>6</v>
      </c>
      <c r="T210" s="31">
        <v>0</v>
      </c>
      <c r="U210" s="31"/>
      <c r="V210" s="31"/>
      <c r="W210" s="31"/>
      <c r="X210" s="31"/>
      <c r="Y210" s="31"/>
      <c r="Z210" s="31"/>
    </row>
    <row r="211" spans="1:26">
      <c r="A211" s="27">
        <f>COUNTIF(B$2:B211,"&lt;&gt;")</f>
        <v>210</v>
      </c>
      <c r="B211" s="26" t="str">
        <f>库存总表!$B211</f>
        <v>打印纸</v>
      </c>
      <c r="C211" s="25" t="str">
        <f>库存总表!$C211</f>
        <v>A5</v>
      </c>
      <c r="D211" s="25" t="str">
        <f>库存总表!$D211</f>
        <v>包</v>
      </c>
      <c r="E211" s="25" t="str">
        <f>库存总表!$E211</f>
        <v>小房间</v>
      </c>
      <c r="F211" s="31" t="s">
        <v>325</v>
      </c>
      <c r="G211" s="31" t="s">
        <v>325</v>
      </c>
      <c r="H211" s="31" t="s">
        <v>325</v>
      </c>
      <c r="I211" s="31">
        <v>12</v>
      </c>
      <c r="J211" s="31" t="s">
        <v>325</v>
      </c>
      <c r="K211" s="31">
        <v>12</v>
      </c>
      <c r="L211" s="31">
        <v>0</v>
      </c>
      <c r="M211" s="31">
        <v>11</v>
      </c>
      <c r="N211" s="31">
        <v>0</v>
      </c>
      <c r="O211" s="31">
        <v>9</v>
      </c>
      <c r="P211" s="31">
        <v>0</v>
      </c>
      <c r="Q211" s="31">
        <v>6</v>
      </c>
      <c r="R211" s="31">
        <v>0</v>
      </c>
      <c r="S211" s="31">
        <v>6</v>
      </c>
      <c r="T211" s="31">
        <v>0</v>
      </c>
      <c r="U211" s="31"/>
      <c r="V211" s="31"/>
      <c r="W211" s="31"/>
      <c r="X211" s="31"/>
      <c r="Y211" s="31"/>
      <c r="Z211" s="31"/>
    </row>
    <row r="212" spans="1:26">
      <c r="A212" s="27">
        <f>COUNTIF(B$2:B212,"&lt;&gt;")</f>
        <v>211</v>
      </c>
      <c r="B212" s="26" t="str">
        <f>库存总表!$B212</f>
        <v>打印纸</v>
      </c>
      <c r="C212" s="25" t="str">
        <f>库存总表!$C212</f>
        <v>A3</v>
      </c>
      <c r="D212" s="25" t="str">
        <f>库存总表!$D212</f>
        <v>包</v>
      </c>
      <c r="E212" s="25" t="str">
        <f>库存总表!$E212</f>
        <v>小房间</v>
      </c>
      <c r="F212" s="31" t="s">
        <v>325</v>
      </c>
      <c r="G212" s="31" t="s">
        <v>325</v>
      </c>
      <c r="H212" s="31" t="s">
        <v>325</v>
      </c>
      <c r="I212" s="31">
        <v>8</v>
      </c>
      <c r="J212" s="31" t="s">
        <v>325</v>
      </c>
      <c r="K212" s="31">
        <v>8</v>
      </c>
      <c r="L212" s="31">
        <v>0</v>
      </c>
      <c r="M212" s="31">
        <v>8</v>
      </c>
      <c r="N212" s="31">
        <v>0</v>
      </c>
      <c r="O212" s="31">
        <v>8</v>
      </c>
      <c r="P212" s="31">
        <v>0</v>
      </c>
      <c r="Q212" s="31">
        <v>8</v>
      </c>
      <c r="R212" s="31">
        <v>0</v>
      </c>
      <c r="S212" s="31">
        <v>8</v>
      </c>
      <c r="T212" s="31">
        <v>0</v>
      </c>
      <c r="U212" s="31"/>
      <c r="V212" s="31"/>
      <c r="W212" s="31"/>
      <c r="X212" s="31"/>
      <c r="Y212" s="31"/>
      <c r="Z212" s="31"/>
    </row>
    <row r="213" spans="1:26">
      <c r="A213" s="27">
        <f>COUNTIF(B$2:B213,"&lt;&gt;")</f>
        <v>212</v>
      </c>
      <c r="B213" s="26" t="str">
        <f>库存总表!$B213</f>
        <v>沉香</v>
      </c>
      <c r="C213" s="25" t="str">
        <f>库存总表!$C213</f>
        <v>/</v>
      </c>
      <c r="D213" s="25" t="str">
        <f>库存总表!$D213</f>
        <v>盒</v>
      </c>
      <c r="E213" s="25" t="str">
        <f>库存总表!$E213</f>
        <v>小房间</v>
      </c>
      <c r="F213" s="31" t="s">
        <v>325</v>
      </c>
      <c r="G213" s="31" t="s">
        <v>325</v>
      </c>
      <c r="H213" s="31" t="s">
        <v>325</v>
      </c>
      <c r="I213" s="31">
        <v>5</v>
      </c>
      <c r="J213" s="31" t="s">
        <v>325</v>
      </c>
      <c r="K213" s="31">
        <v>3</v>
      </c>
      <c r="L213" s="31">
        <v>0</v>
      </c>
      <c r="M213" s="31">
        <v>1</v>
      </c>
      <c r="N213" s="31">
        <v>0</v>
      </c>
      <c r="O213" s="31">
        <v>14</v>
      </c>
      <c r="P213" s="31">
        <v>0</v>
      </c>
      <c r="Q213" s="31">
        <v>8</v>
      </c>
      <c r="R213" s="31">
        <v>0</v>
      </c>
      <c r="S213" s="31">
        <v>8</v>
      </c>
      <c r="T213" s="31">
        <v>0</v>
      </c>
      <c r="U213" s="31"/>
      <c r="V213" s="31"/>
      <c r="W213" s="31"/>
      <c r="X213" s="31"/>
      <c r="Y213" s="31"/>
      <c r="Z213" s="31"/>
    </row>
    <row r="214" spans="1:26">
      <c r="A214" s="27">
        <f>COUNTIF(B$2:B214,"&lt;&gt;")</f>
        <v>213</v>
      </c>
      <c r="B214" s="26" t="str">
        <f>库存总表!$B214</f>
        <v>水桶</v>
      </c>
      <c r="C214" s="25" t="str">
        <f>库存总表!$C214</f>
        <v>小</v>
      </c>
      <c r="D214" s="25" t="str">
        <f>库存总表!$D214</f>
        <v>个</v>
      </c>
      <c r="E214" s="25" t="str">
        <f>库存总表!$E214</f>
        <v>小房间</v>
      </c>
      <c r="F214" s="31" t="s">
        <v>325</v>
      </c>
      <c r="G214" s="31" t="s">
        <v>325</v>
      </c>
      <c r="H214" s="31" t="s">
        <v>325</v>
      </c>
      <c r="I214" s="31">
        <v>3</v>
      </c>
      <c r="J214" s="31" t="s">
        <v>325</v>
      </c>
      <c r="K214" s="31">
        <v>3</v>
      </c>
      <c r="L214" s="31">
        <v>0</v>
      </c>
      <c r="M214" s="31">
        <v>3</v>
      </c>
      <c r="N214" s="31">
        <v>0</v>
      </c>
      <c r="O214" s="31">
        <v>2</v>
      </c>
      <c r="P214" s="31">
        <v>-1</v>
      </c>
      <c r="Q214" s="31">
        <v>3</v>
      </c>
      <c r="R214" s="31">
        <v>0</v>
      </c>
      <c r="S214" s="31">
        <v>3</v>
      </c>
      <c r="T214" s="31">
        <v>0</v>
      </c>
      <c r="U214" s="31"/>
      <c r="V214" s="31"/>
      <c r="W214" s="31"/>
      <c r="X214" s="31"/>
      <c r="Y214" s="31"/>
      <c r="Z214" s="31"/>
    </row>
    <row r="215" spans="1:26">
      <c r="A215" s="27">
        <f>COUNTIF(B$2:B215,"&lt;&gt;")</f>
        <v>214</v>
      </c>
      <c r="B215" s="26" t="str">
        <f>库存总表!$B215</f>
        <v>水桶</v>
      </c>
      <c r="C215" s="25" t="str">
        <f>库存总表!$C215</f>
        <v>大</v>
      </c>
      <c r="D215" s="25" t="str">
        <f>库存总表!$D215</f>
        <v>个</v>
      </c>
      <c r="E215" s="25" t="str">
        <f>库存总表!$E215</f>
        <v>小房间</v>
      </c>
      <c r="F215" s="31" t="s">
        <v>325</v>
      </c>
      <c r="G215" s="31" t="s">
        <v>325</v>
      </c>
      <c r="H215" s="31" t="s">
        <v>325</v>
      </c>
      <c r="I215" s="31">
        <v>2</v>
      </c>
      <c r="J215" s="31" t="s">
        <v>325</v>
      </c>
      <c r="K215" s="31">
        <v>2</v>
      </c>
      <c r="L215" s="31">
        <v>0</v>
      </c>
      <c r="M215" s="31">
        <v>2</v>
      </c>
      <c r="N215" s="31">
        <v>0</v>
      </c>
      <c r="O215" s="31">
        <v>3</v>
      </c>
      <c r="P215" s="31">
        <v>1</v>
      </c>
      <c r="Q215" s="31">
        <v>2</v>
      </c>
      <c r="R215" s="31">
        <v>0</v>
      </c>
      <c r="S215" s="31">
        <v>2</v>
      </c>
      <c r="T215" s="31">
        <v>0</v>
      </c>
      <c r="U215" s="31"/>
      <c r="V215" s="31"/>
      <c r="W215" s="31"/>
      <c r="X215" s="31"/>
      <c r="Y215" s="31"/>
      <c r="Z215" s="31"/>
    </row>
    <row r="216" spans="1:26">
      <c r="A216" s="27">
        <f>COUNTIF(B$2:B216,"&lt;&gt;")</f>
        <v>215</v>
      </c>
      <c r="B216" s="26" t="str">
        <f>库存总表!$B216</f>
        <v>熏香炉</v>
      </c>
      <c r="C216" s="25" t="str">
        <f>库存总表!$C216</f>
        <v>/</v>
      </c>
      <c r="D216" s="25" t="str">
        <f>库存总表!$D216</f>
        <v>个</v>
      </c>
      <c r="E216" s="25" t="str">
        <f>库存总表!$E216</f>
        <v>小房间</v>
      </c>
      <c r="F216" s="31" t="s">
        <v>325</v>
      </c>
      <c r="G216" s="31" t="s">
        <v>325</v>
      </c>
      <c r="H216" s="31" t="s">
        <v>325</v>
      </c>
      <c r="I216" s="31">
        <v>0</v>
      </c>
      <c r="J216" s="31" t="s">
        <v>325</v>
      </c>
      <c r="K216" s="31">
        <v>0</v>
      </c>
      <c r="L216" s="31">
        <v>0</v>
      </c>
      <c r="M216" s="31">
        <v>0</v>
      </c>
      <c r="N216" s="31">
        <v>0</v>
      </c>
      <c r="O216" s="31">
        <v>0</v>
      </c>
      <c r="P216" s="31">
        <v>0</v>
      </c>
      <c r="Q216" s="31">
        <v>0</v>
      </c>
      <c r="R216" s="31">
        <v>0</v>
      </c>
      <c r="S216" s="31">
        <v>0</v>
      </c>
      <c r="T216" s="31">
        <v>0</v>
      </c>
      <c r="U216" s="31"/>
      <c r="V216" s="31"/>
      <c r="W216" s="31"/>
      <c r="X216" s="31"/>
      <c r="Y216" s="31"/>
      <c r="Z216" s="31"/>
    </row>
    <row r="217" spans="1:26">
      <c r="A217" s="27">
        <f>COUNTIF(B$2:B217,"&lt;&gt;")</f>
        <v>216</v>
      </c>
      <c r="B217" s="26" t="str">
        <f>库存总表!$B217</f>
        <v>纯棉纱布</v>
      </c>
      <c r="C217" s="25" t="str">
        <f>库存总表!$C217</f>
        <v>厨房</v>
      </c>
      <c r="D217" s="25" t="str">
        <f>库存总表!$D217</f>
        <v>包</v>
      </c>
      <c r="E217" s="25" t="str">
        <f>库存总表!$E217</f>
        <v>小房间</v>
      </c>
      <c r="F217" s="31" t="s">
        <v>325</v>
      </c>
      <c r="G217" s="31" t="s">
        <v>325</v>
      </c>
      <c r="H217" s="31" t="s">
        <v>325</v>
      </c>
      <c r="I217" s="31">
        <v>1</v>
      </c>
      <c r="J217" s="31" t="s">
        <v>325</v>
      </c>
      <c r="K217" s="31">
        <v>1</v>
      </c>
      <c r="L217" s="31">
        <v>0</v>
      </c>
      <c r="M217" s="31">
        <v>1</v>
      </c>
      <c r="N217" s="31">
        <v>0</v>
      </c>
      <c r="O217" s="31">
        <v>1</v>
      </c>
      <c r="P217" s="31">
        <v>0</v>
      </c>
      <c r="Q217" s="31">
        <v>1</v>
      </c>
      <c r="R217" s="31">
        <v>0</v>
      </c>
      <c r="S217" s="31">
        <v>1</v>
      </c>
      <c r="T217" s="31">
        <v>0</v>
      </c>
      <c r="U217" s="31"/>
      <c r="V217" s="31"/>
      <c r="W217" s="31"/>
      <c r="X217" s="31"/>
      <c r="Y217" s="31"/>
      <c r="Z217" s="31"/>
    </row>
    <row r="218" spans="1:26">
      <c r="A218" s="27">
        <f>COUNTIF(B$2:B218,"&lt;&gt;")</f>
        <v>217</v>
      </c>
      <c r="B218" s="26" t="str">
        <f>库存总表!$B218</f>
        <v>纯棉纱布</v>
      </c>
      <c r="C218" s="25" t="str">
        <f>库存总表!$C218</f>
        <v>地板</v>
      </c>
      <c r="D218" s="25" t="str">
        <f>库存总表!$D218</f>
        <v>包</v>
      </c>
      <c r="E218" s="25" t="str">
        <f>库存总表!$E218</f>
        <v>小房间</v>
      </c>
      <c r="F218" s="31" t="s">
        <v>325</v>
      </c>
      <c r="G218" s="31" t="s">
        <v>325</v>
      </c>
      <c r="H218" s="31" t="s">
        <v>325</v>
      </c>
      <c r="I218" s="31">
        <v>2</v>
      </c>
      <c r="J218" s="31" t="s">
        <v>325</v>
      </c>
      <c r="K218" s="31">
        <v>2</v>
      </c>
      <c r="L218" s="31">
        <v>0</v>
      </c>
      <c r="M218" s="31">
        <v>2</v>
      </c>
      <c r="N218" s="31">
        <v>0</v>
      </c>
      <c r="O218" s="31">
        <v>2</v>
      </c>
      <c r="P218" s="31">
        <v>0</v>
      </c>
      <c r="Q218" s="31">
        <v>2</v>
      </c>
      <c r="R218" s="31">
        <v>0</v>
      </c>
      <c r="S218" s="31">
        <v>2</v>
      </c>
      <c r="T218" s="31">
        <v>0</v>
      </c>
      <c r="U218" s="31"/>
      <c r="V218" s="31"/>
      <c r="W218" s="31"/>
      <c r="X218" s="31"/>
      <c r="Y218" s="31"/>
      <c r="Z218" s="31"/>
    </row>
    <row r="219" spans="1:26">
      <c r="A219" s="27">
        <f>COUNTIF(B$2:B219,"&lt;&gt;")</f>
        <v>218</v>
      </c>
      <c r="B219" s="26" t="str">
        <f>库存总表!$B219</f>
        <v>纯棉纱布</v>
      </c>
      <c r="C219" s="25" t="str">
        <f>库存总表!$C219</f>
        <v>洗碗</v>
      </c>
      <c r="D219" s="25" t="str">
        <f>库存总表!$D219</f>
        <v>包</v>
      </c>
      <c r="E219" s="25" t="str">
        <f>库存总表!$E219</f>
        <v>小房间</v>
      </c>
      <c r="F219" s="31" t="s">
        <v>325</v>
      </c>
      <c r="G219" s="31" t="s">
        <v>325</v>
      </c>
      <c r="H219" s="31" t="s">
        <v>325</v>
      </c>
      <c r="I219" s="31">
        <v>3</v>
      </c>
      <c r="J219" s="31" t="s">
        <v>325</v>
      </c>
      <c r="K219" s="31">
        <v>3</v>
      </c>
      <c r="L219" s="31">
        <v>0</v>
      </c>
      <c r="M219" s="31">
        <v>3</v>
      </c>
      <c r="N219" s="31">
        <v>0</v>
      </c>
      <c r="O219" s="31">
        <v>3</v>
      </c>
      <c r="P219" s="31">
        <v>0</v>
      </c>
      <c r="Q219" s="31">
        <v>3</v>
      </c>
      <c r="R219" s="31">
        <v>0</v>
      </c>
      <c r="S219" s="31">
        <v>3</v>
      </c>
      <c r="T219" s="31">
        <v>0</v>
      </c>
      <c r="U219" s="31"/>
      <c r="V219" s="31"/>
      <c r="W219" s="31"/>
      <c r="X219" s="31"/>
      <c r="Y219" s="31"/>
      <c r="Z219" s="31"/>
    </row>
    <row r="220" spans="1:26" ht="27">
      <c r="A220" s="27">
        <f>COUNTIF(B$2:B220,"&lt;&gt;")</f>
        <v>219</v>
      </c>
      <c r="B220" s="26" t="str">
        <f>库存总表!$B220</f>
        <v>不锈钢垃圾桶</v>
      </c>
      <c r="C220" s="25" t="str">
        <f>库存总表!$C220</f>
        <v>黑色-大</v>
      </c>
      <c r="D220" s="25" t="str">
        <f>库存总表!$D220</f>
        <v>个</v>
      </c>
      <c r="E220" s="25" t="str">
        <f>库存总表!$E220</f>
        <v>小房间</v>
      </c>
      <c r="F220" s="31" t="s">
        <v>325</v>
      </c>
      <c r="G220" s="31" t="s">
        <v>325</v>
      </c>
      <c r="H220" s="31" t="s">
        <v>325</v>
      </c>
      <c r="I220" s="31">
        <v>1</v>
      </c>
      <c r="J220" s="31" t="s">
        <v>325</v>
      </c>
      <c r="K220" s="31">
        <v>1</v>
      </c>
      <c r="L220" s="31">
        <v>0</v>
      </c>
      <c r="M220" s="31">
        <v>1</v>
      </c>
      <c r="N220" s="31">
        <v>0</v>
      </c>
      <c r="O220" s="31">
        <v>1</v>
      </c>
      <c r="P220" s="31">
        <v>0</v>
      </c>
      <c r="Q220" s="31">
        <v>1</v>
      </c>
      <c r="R220" s="31">
        <v>0</v>
      </c>
      <c r="S220" s="31">
        <v>1</v>
      </c>
      <c r="T220" s="31">
        <v>0</v>
      </c>
      <c r="U220" s="31"/>
      <c r="V220" s="31"/>
      <c r="W220" s="31"/>
      <c r="X220" s="31"/>
      <c r="Y220" s="31"/>
      <c r="Z220" s="31"/>
    </row>
    <row r="221" spans="1:26" ht="27">
      <c r="A221" s="27">
        <f>COUNTIF(B$2:B221,"&lt;&gt;")</f>
        <v>220</v>
      </c>
      <c r="B221" s="26" t="str">
        <f>库存总表!$B221</f>
        <v>不锈钢垃圾桶</v>
      </c>
      <c r="C221" s="25" t="str">
        <f>库存总表!$C221</f>
        <v>黑色-小</v>
      </c>
      <c r="D221" s="25" t="str">
        <f>库存总表!$D221</f>
        <v>个</v>
      </c>
      <c r="E221" s="25" t="str">
        <f>库存总表!$E221</f>
        <v>小房间</v>
      </c>
      <c r="F221" s="31" t="s">
        <v>325</v>
      </c>
      <c r="G221" s="31" t="s">
        <v>325</v>
      </c>
      <c r="H221" s="31" t="s">
        <v>325</v>
      </c>
      <c r="I221" s="31">
        <v>6</v>
      </c>
      <c r="J221" s="31" t="s">
        <v>325</v>
      </c>
      <c r="K221" s="31">
        <v>6</v>
      </c>
      <c r="L221" s="31">
        <v>0</v>
      </c>
      <c r="M221" s="31">
        <v>6</v>
      </c>
      <c r="N221" s="31">
        <v>0</v>
      </c>
      <c r="O221" s="31">
        <v>6</v>
      </c>
      <c r="P221" s="31">
        <v>0</v>
      </c>
      <c r="Q221" s="31">
        <v>6</v>
      </c>
      <c r="R221" s="31">
        <v>0</v>
      </c>
      <c r="S221" s="31">
        <v>6</v>
      </c>
      <c r="T221" s="31">
        <v>0</v>
      </c>
      <c r="U221" s="31"/>
      <c r="V221" s="31"/>
      <c r="W221" s="31"/>
      <c r="X221" s="31"/>
      <c r="Y221" s="31"/>
      <c r="Z221" s="31"/>
    </row>
    <row r="222" spans="1:26">
      <c r="A222" s="27">
        <f>COUNTIF(B$2:B222,"&lt;&gt;")</f>
        <v>221</v>
      </c>
      <c r="B222" s="26" t="str">
        <f>库存总表!$B222</f>
        <v>GF烟灰缸</v>
      </c>
      <c r="C222" s="25" t="str">
        <f>库存总表!$C222</f>
        <v>蓝色</v>
      </c>
      <c r="D222" s="25" t="str">
        <f>库存总表!$D222</f>
        <v>个</v>
      </c>
      <c r="E222" s="25" t="str">
        <f>库存总表!$E222</f>
        <v>小房间</v>
      </c>
      <c r="F222" s="31" t="s">
        <v>325</v>
      </c>
      <c r="G222" s="31" t="s">
        <v>325</v>
      </c>
      <c r="H222" s="31" t="s">
        <v>325</v>
      </c>
      <c r="I222" s="31">
        <v>0</v>
      </c>
      <c r="J222" s="31" t="s">
        <v>325</v>
      </c>
      <c r="K222" s="31">
        <v>0</v>
      </c>
      <c r="L222" s="31">
        <v>0</v>
      </c>
      <c r="M222" s="31">
        <v>0</v>
      </c>
      <c r="N222" s="31">
        <v>0</v>
      </c>
      <c r="O222" s="31">
        <v>0</v>
      </c>
      <c r="P222" s="31">
        <v>0</v>
      </c>
      <c r="Q222" s="31">
        <v>0</v>
      </c>
      <c r="R222" s="31">
        <v>0</v>
      </c>
      <c r="S222" s="31">
        <v>0</v>
      </c>
      <c r="T222" s="31">
        <v>0</v>
      </c>
      <c r="U222" s="31"/>
      <c r="V222" s="31"/>
      <c r="W222" s="31"/>
      <c r="X222" s="31"/>
      <c r="Y222" s="31"/>
      <c r="Z222" s="31"/>
    </row>
    <row r="223" spans="1:26">
      <c r="A223" s="27">
        <f>COUNTIF(B$2:B223,"&lt;&gt;")</f>
        <v>222</v>
      </c>
      <c r="B223" s="26" t="str">
        <f>库存总表!$B223</f>
        <v>烟灰缸</v>
      </c>
      <c r="C223" s="25" t="str">
        <f>库存总表!$C223</f>
        <v>日本</v>
      </c>
      <c r="D223" s="25" t="str">
        <f>库存总表!$D223</f>
        <v>个</v>
      </c>
      <c r="E223" s="25" t="str">
        <f>库存总表!$E223</f>
        <v>小房间</v>
      </c>
      <c r="F223" s="31" t="s">
        <v>325</v>
      </c>
      <c r="G223" s="31" t="s">
        <v>325</v>
      </c>
      <c r="H223" s="31" t="s">
        <v>325</v>
      </c>
      <c r="I223" s="31">
        <v>3</v>
      </c>
      <c r="J223" s="31" t="s">
        <v>325</v>
      </c>
      <c r="K223" s="31">
        <v>3</v>
      </c>
      <c r="L223" s="31">
        <v>0</v>
      </c>
      <c r="M223" s="31">
        <v>3</v>
      </c>
      <c r="N223" s="31">
        <v>0</v>
      </c>
      <c r="O223" s="31">
        <v>3</v>
      </c>
      <c r="P223" s="31">
        <v>0</v>
      </c>
      <c r="Q223" s="31">
        <v>3</v>
      </c>
      <c r="R223" s="31">
        <v>0</v>
      </c>
      <c r="S223" s="31">
        <v>3</v>
      </c>
      <c r="T223" s="31">
        <v>0</v>
      </c>
      <c r="U223" s="31"/>
      <c r="V223" s="31"/>
      <c r="W223" s="31"/>
      <c r="X223" s="31"/>
      <c r="Y223" s="31"/>
      <c r="Z223" s="31"/>
    </row>
    <row r="224" spans="1:26">
      <c r="A224" s="27">
        <f>COUNTIF(B$2:B224,"&lt;&gt;")</f>
        <v>223</v>
      </c>
      <c r="B224" s="26" t="str">
        <f>库存总表!$B224</f>
        <v>铁质文件夹</v>
      </c>
      <c r="C224" s="25" t="str">
        <f>库存总表!$C224</f>
        <v>/</v>
      </c>
      <c r="D224" s="25" t="str">
        <f>库存总表!$D224</f>
        <v>个</v>
      </c>
      <c r="E224" s="25" t="str">
        <f>库存总表!$E224</f>
        <v>小房间</v>
      </c>
      <c r="F224" s="31" t="s">
        <v>325</v>
      </c>
      <c r="G224" s="31" t="s">
        <v>325</v>
      </c>
      <c r="H224" s="31" t="s">
        <v>325</v>
      </c>
      <c r="I224" s="31">
        <v>3</v>
      </c>
      <c r="J224" s="31" t="s">
        <v>325</v>
      </c>
      <c r="K224" s="31">
        <v>3</v>
      </c>
      <c r="L224" s="31">
        <v>0</v>
      </c>
      <c r="M224" s="31">
        <v>3</v>
      </c>
      <c r="N224" s="31">
        <v>0</v>
      </c>
      <c r="O224" s="31">
        <v>3</v>
      </c>
      <c r="P224" s="31">
        <v>0</v>
      </c>
      <c r="Q224" s="31">
        <v>3</v>
      </c>
      <c r="R224" s="31">
        <v>0</v>
      </c>
      <c r="S224" s="31">
        <v>3</v>
      </c>
      <c r="T224" s="31">
        <v>0</v>
      </c>
      <c r="U224" s="31"/>
      <c r="V224" s="31"/>
      <c r="W224" s="31"/>
      <c r="X224" s="31"/>
      <c r="Y224" s="31"/>
      <c r="Z224" s="31"/>
    </row>
    <row r="225" spans="1:26">
      <c r="A225" s="27">
        <f>COUNTIF(B$2:B225,"&lt;&gt;")</f>
        <v>224</v>
      </c>
      <c r="B225" s="26" t="str">
        <f>库存总表!$B225</f>
        <v>轻质玻璃杯</v>
      </c>
      <c r="C225" s="25" t="str">
        <f>库存总表!$C225</f>
        <v>/</v>
      </c>
      <c r="D225" s="25" t="str">
        <f>库存总表!$D225</f>
        <v>个</v>
      </c>
      <c r="E225" s="25" t="str">
        <f>库存总表!$E225</f>
        <v>小房间</v>
      </c>
      <c r="F225" s="31" t="s">
        <v>325</v>
      </c>
      <c r="G225" s="31" t="s">
        <v>325</v>
      </c>
      <c r="H225" s="31" t="s">
        <v>325</v>
      </c>
      <c r="I225" s="31">
        <v>10</v>
      </c>
      <c r="J225" s="31" t="s">
        <v>325</v>
      </c>
      <c r="K225" s="31">
        <v>10</v>
      </c>
      <c r="L225" s="31">
        <v>0</v>
      </c>
      <c r="M225" s="31">
        <v>10</v>
      </c>
      <c r="N225" s="31">
        <v>0</v>
      </c>
      <c r="O225" s="31">
        <v>10</v>
      </c>
      <c r="P225" s="31">
        <v>0</v>
      </c>
      <c r="Q225" s="31">
        <v>10</v>
      </c>
      <c r="R225" s="31">
        <v>0</v>
      </c>
      <c r="S225" s="31">
        <v>10</v>
      </c>
      <c r="T225" s="31">
        <v>0</v>
      </c>
      <c r="U225" s="31"/>
      <c r="V225" s="31"/>
      <c r="W225" s="31"/>
      <c r="X225" s="31"/>
      <c r="Y225" s="31"/>
      <c r="Z225" s="31"/>
    </row>
    <row r="226" spans="1:26">
      <c r="A226" s="27">
        <f>COUNTIF(B$2:B226,"&lt;&gt;")</f>
        <v>225</v>
      </c>
      <c r="B226" s="26" t="str">
        <f>库存总表!$B226</f>
        <v>储物罐</v>
      </c>
      <c r="C226" s="25" t="str">
        <f>库存总表!$C226</f>
        <v>/</v>
      </c>
      <c r="D226" s="25" t="str">
        <f>库存总表!$D226</f>
        <v>个</v>
      </c>
      <c r="E226" s="25" t="str">
        <f>库存总表!$E226</f>
        <v>小房间</v>
      </c>
      <c r="F226" s="31" t="s">
        <v>325</v>
      </c>
      <c r="G226" s="31" t="s">
        <v>325</v>
      </c>
      <c r="H226" s="31" t="s">
        <v>325</v>
      </c>
      <c r="I226" s="31">
        <v>4</v>
      </c>
      <c r="J226" s="31" t="s">
        <v>325</v>
      </c>
      <c r="K226" s="31">
        <v>4</v>
      </c>
      <c r="L226" s="31">
        <v>0</v>
      </c>
      <c r="M226" s="31">
        <v>4</v>
      </c>
      <c r="N226" s="31">
        <v>0</v>
      </c>
      <c r="O226" s="31">
        <v>4</v>
      </c>
      <c r="P226" s="31">
        <v>0</v>
      </c>
      <c r="Q226" s="31">
        <v>4</v>
      </c>
      <c r="R226" s="31">
        <v>0</v>
      </c>
      <c r="S226" s="31">
        <v>4</v>
      </c>
      <c r="T226" s="31">
        <v>0</v>
      </c>
      <c r="U226" s="31"/>
      <c r="V226" s="31"/>
      <c r="W226" s="31"/>
      <c r="X226" s="31"/>
      <c r="Y226" s="31"/>
      <c r="Z226" s="31"/>
    </row>
    <row r="227" spans="1:26">
      <c r="A227" s="27">
        <f>COUNTIF(B$2:B227,"&lt;&gt;")</f>
        <v>226</v>
      </c>
      <c r="B227" s="26" t="str">
        <f>库存总表!$B227</f>
        <v>咖啡杯</v>
      </c>
      <c r="C227" s="25" t="str">
        <f>库存总表!$C227</f>
        <v>/</v>
      </c>
      <c r="D227" s="25" t="str">
        <f>库存总表!$D227</f>
        <v>个</v>
      </c>
      <c r="E227" s="25" t="str">
        <f>库存总表!$E227</f>
        <v>小房间</v>
      </c>
      <c r="F227" s="31" t="s">
        <v>325</v>
      </c>
      <c r="G227" s="31" t="s">
        <v>325</v>
      </c>
      <c r="H227" s="31" t="s">
        <v>325</v>
      </c>
      <c r="I227" s="31">
        <v>4</v>
      </c>
      <c r="J227" s="31" t="s">
        <v>325</v>
      </c>
      <c r="K227" s="31">
        <v>4</v>
      </c>
      <c r="L227" s="31">
        <v>0</v>
      </c>
      <c r="M227" s="31">
        <v>4</v>
      </c>
      <c r="N227" s="31">
        <v>0</v>
      </c>
      <c r="O227" s="31">
        <v>4</v>
      </c>
      <c r="P227" s="31">
        <v>0</v>
      </c>
      <c r="Q227" s="31">
        <v>4</v>
      </c>
      <c r="R227" s="31">
        <v>0</v>
      </c>
      <c r="S227" s="31">
        <v>4</v>
      </c>
      <c r="T227" s="31">
        <v>0</v>
      </c>
      <c r="U227" s="31"/>
      <c r="V227" s="31"/>
      <c r="W227" s="31"/>
      <c r="X227" s="31"/>
      <c r="Y227" s="31"/>
      <c r="Z227" s="31"/>
    </row>
    <row r="228" spans="1:26">
      <c r="A228" s="27">
        <f>COUNTIF(B$2:B228,"&lt;&gt;")</f>
        <v>227</v>
      </c>
      <c r="B228" s="26" t="str">
        <f>库存总表!$B228</f>
        <v>咖啡杯底盘</v>
      </c>
      <c r="C228" s="25" t="str">
        <f>库存总表!$C228</f>
        <v>/</v>
      </c>
      <c r="D228" s="25" t="str">
        <f>库存总表!$D228</f>
        <v>个</v>
      </c>
      <c r="E228" s="25" t="str">
        <f>库存总表!$E228</f>
        <v>小房间</v>
      </c>
      <c r="F228" s="31" t="s">
        <v>325</v>
      </c>
      <c r="G228" s="31" t="s">
        <v>325</v>
      </c>
      <c r="H228" s="31" t="s">
        <v>325</v>
      </c>
      <c r="I228" s="31">
        <v>5</v>
      </c>
      <c r="J228" s="31" t="s">
        <v>325</v>
      </c>
      <c r="K228" s="31">
        <v>5</v>
      </c>
      <c r="L228" s="31">
        <v>0</v>
      </c>
      <c r="M228" s="31">
        <v>5</v>
      </c>
      <c r="N228" s="31">
        <v>0</v>
      </c>
      <c r="O228" s="31">
        <v>5</v>
      </c>
      <c r="P228" s="31">
        <v>0</v>
      </c>
      <c r="Q228" s="31">
        <v>5</v>
      </c>
      <c r="R228" s="31">
        <v>0</v>
      </c>
      <c r="S228" s="31">
        <v>5</v>
      </c>
      <c r="T228" s="31">
        <v>0</v>
      </c>
      <c r="U228" s="31"/>
      <c r="V228" s="31"/>
      <c r="W228" s="31"/>
      <c r="X228" s="31"/>
      <c r="Y228" s="31"/>
      <c r="Z228" s="31"/>
    </row>
    <row r="229" spans="1:26">
      <c r="A229" s="27">
        <f>COUNTIF(B$2:B229,"&lt;&gt;")</f>
        <v>228</v>
      </c>
      <c r="B229" s="26" t="str">
        <f>库存总表!$B229</f>
        <v>行李箱</v>
      </c>
      <c r="C229" s="25" t="str">
        <f>库存总表!$C229</f>
        <v>黑色</v>
      </c>
      <c r="D229" s="25" t="str">
        <f>库存总表!$D229</f>
        <v>个</v>
      </c>
      <c r="E229" s="25" t="str">
        <f>库存总表!$E229</f>
        <v>小房间</v>
      </c>
      <c r="F229" s="31" t="s">
        <v>325</v>
      </c>
      <c r="G229" s="31" t="s">
        <v>325</v>
      </c>
      <c r="H229" s="31" t="s">
        <v>325</v>
      </c>
      <c r="I229" s="31">
        <v>1</v>
      </c>
      <c r="J229" s="31" t="s">
        <v>325</v>
      </c>
      <c r="K229" s="31">
        <v>1</v>
      </c>
      <c r="L229" s="31">
        <v>0</v>
      </c>
      <c r="M229" s="31">
        <v>1</v>
      </c>
      <c r="N229" s="31">
        <v>0</v>
      </c>
      <c r="O229" s="31">
        <v>1</v>
      </c>
      <c r="P229" s="31">
        <v>0</v>
      </c>
      <c r="Q229" s="31">
        <v>1</v>
      </c>
      <c r="R229" s="31">
        <v>0</v>
      </c>
      <c r="S229" s="31">
        <v>1</v>
      </c>
      <c r="T229" s="31">
        <v>0</v>
      </c>
      <c r="U229" s="31"/>
      <c r="V229" s="31"/>
      <c r="W229" s="31"/>
      <c r="X229" s="31"/>
      <c r="Y229" s="31"/>
      <c r="Z229" s="31"/>
    </row>
    <row r="230" spans="1:26">
      <c r="A230" s="27">
        <f>COUNTIF(B$2:B230,"&lt;&gt;")</f>
        <v>229</v>
      </c>
      <c r="B230" s="26" t="str">
        <f>库存总表!$B230</f>
        <v>养生壶</v>
      </c>
      <c r="C230" s="25" t="str">
        <f>库存总表!$C230</f>
        <v>/</v>
      </c>
      <c r="D230" s="25" t="str">
        <f>库存总表!$D230</f>
        <v>个</v>
      </c>
      <c r="E230" s="25" t="str">
        <f>库存总表!$E230</f>
        <v>小房间</v>
      </c>
      <c r="F230" s="31" t="s">
        <v>325</v>
      </c>
      <c r="G230" s="31" t="s">
        <v>325</v>
      </c>
      <c r="H230" s="31" t="s">
        <v>325</v>
      </c>
      <c r="I230" s="31">
        <v>1</v>
      </c>
      <c r="J230" s="31" t="s">
        <v>325</v>
      </c>
      <c r="K230" s="31">
        <v>1</v>
      </c>
      <c r="L230" s="31">
        <v>0</v>
      </c>
      <c r="M230" s="31">
        <v>1</v>
      </c>
      <c r="N230" s="31">
        <v>0</v>
      </c>
      <c r="O230" s="31">
        <v>1</v>
      </c>
      <c r="P230" s="31">
        <v>0</v>
      </c>
      <c r="Q230" s="31">
        <v>1</v>
      </c>
      <c r="R230" s="31">
        <v>0</v>
      </c>
      <c r="S230" s="31">
        <v>1</v>
      </c>
      <c r="T230" s="31">
        <v>0</v>
      </c>
      <c r="U230" s="31"/>
      <c r="V230" s="31"/>
      <c r="W230" s="31"/>
      <c r="X230" s="31"/>
      <c r="Y230" s="31"/>
      <c r="Z230" s="31"/>
    </row>
    <row r="231" spans="1:26">
      <c r="A231" s="27">
        <f>COUNTIF(B$2:B231,"&lt;&gt;")</f>
        <v>230</v>
      </c>
      <c r="B231" s="26" t="str">
        <f>库存总表!$B231</f>
        <v>画报</v>
      </c>
      <c r="C231" s="25" t="str">
        <f>库存总表!$C231</f>
        <v>大</v>
      </c>
      <c r="D231" s="25" t="str">
        <f>库存总表!$D231</f>
        <v>个</v>
      </c>
      <c r="E231" s="25" t="str">
        <f>库存总表!$E231</f>
        <v>小房间</v>
      </c>
      <c r="F231" s="31" t="s">
        <v>325</v>
      </c>
      <c r="G231" s="31" t="s">
        <v>325</v>
      </c>
      <c r="H231" s="31" t="s">
        <v>325</v>
      </c>
      <c r="I231" s="31">
        <v>0</v>
      </c>
      <c r="J231" s="31" t="s">
        <v>325</v>
      </c>
      <c r="K231" s="31">
        <v>0</v>
      </c>
      <c r="L231" s="31">
        <v>0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0</v>
      </c>
      <c r="S231" s="31">
        <v>0</v>
      </c>
      <c r="T231" s="31">
        <v>0</v>
      </c>
      <c r="U231" s="31"/>
      <c r="V231" s="31"/>
      <c r="W231" s="31"/>
      <c r="X231" s="31"/>
      <c r="Y231" s="31"/>
      <c r="Z231" s="31"/>
    </row>
    <row r="232" spans="1:26">
      <c r="A232" s="27">
        <f>COUNTIF(B$2:B232,"&lt;&gt;")</f>
        <v>231</v>
      </c>
      <c r="B232" s="26" t="str">
        <f>库存总表!$B232</f>
        <v>画报</v>
      </c>
      <c r="C232" s="25" t="str">
        <f>库存总表!$C232</f>
        <v>中</v>
      </c>
      <c r="D232" s="25" t="str">
        <f>库存总表!$D232</f>
        <v>个</v>
      </c>
      <c r="E232" s="25" t="str">
        <f>库存总表!$E232</f>
        <v>小房间</v>
      </c>
      <c r="F232" s="31" t="s">
        <v>325</v>
      </c>
      <c r="G232" s="31" t="s">
        <v>325</v>
      </c>
      <c r="H232" s="31" t="s">
        <v>325</v>
      </c>
      <c r="I232" s="31">
        <v>0</v>
      </c>
      <c r="J232" s="31" t="s">
        <v>325</v>
      </c>
      <c r="K232" s="31">
        <v>0</v>
      </c>
      <c r="L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/>
      <c r="V232" s="31"/>
      <c r="W232" s="31"/>
      <c r="X232" s="31"/>
      <c r="Y232" s="31"/>
      <c r="Z232" s="31"/>
    </row>
    <row r="233" spans="1:26">
      <c r="A233" s="27">
        <f>COUNTIF(B$2:B233,"&lt;&gt;")</f>
        <v>232</v>
      </c>
      <c r="B233" s="26" t="str">
        <f>库存总表!$B233</f>
        <v>画报</v>
      </c>
      <c r="C233" s="25" t="str">
        <f>库存总表!$C233</f>
        <v>小</v>
      </c>
      <c r="D233" s="25" t="str">
        <f>库存总表!$D233</f>
        <v>个</v>
      </c>
      <c r="E233" s="25" t="str">
        <f>库存总表!$E233</f>
        <v>小房间</v>
      </c>
      <c r="F233" s="31" t="s">
        <v>325</v>
      </c>
      <c r="G233" s="31" t="s">
        <v>325</v>
      </c>
      <c r="H233" s="31" t="s">
        <v>325</v>
      </c>
      <c r="I233" s="31">
        <v>3</v>
      </c>
      <c r="J233" s="31" t="s">
        <v>325</v>
      </c>
      <c r="K233" s="31">
        <v>3</v>
      </c>
      <c r="L233" s="31">
        <v>0</v>
      </c>
      <c r="M233" s="31">
        <v>3</v>
      </c>
      <c r="N233" s="31">
        <v>0</v>
      </c>
      <c r="O233" s="31">
        <v>3</v>
      </c>
      <c r="P233" s="31">
        <v>0</v>
      </c>
      <c r="Q233" s="31">
        <v>3</v>
      </c>
      <c r="R233" s="31">
        <v>0</v>
      </c>
      <c r="S233" s="31">
        <v>3</v>
      </c>
      <c r="T233" s="31">
        <v>0</v>
      </c>
      <c r="U233" s="31"/>
      <c r="V233" s="31"/>
      <c r="W233" s="31"/>
      <c r="X233" s="31"/>
      <c r="Y233" s="31"/>
      <c r="Z233" s="31"/>
    </row>
    <row r="234" spans="1:26">
      <c r="A234" s="27">
        <f>COUNTIF(B$2:B234,"&lt;&gt;")</f>
        <v>233</v>
      </c>
      <c r="B234" s="26" t="str">
        <f>库存总表!$B234</f>
        <v>事务申请表</v>
      </c>
      <c r="C234" s="25" t="str">
        <f>库存总表!$C234</f>
        <v>/</v>
      </c>
      <c r="D234" s="25" t="str">
        <f>库存总表!$D234</f>
        <v>本</v>
      </c>
      <c r="E234" s="25" t="str">
        <f>库存总表!$E234</f>
        <v>小房间</v>
      </c>
      <c r="F234" s="31" t="s">
        <v>325</v>
      </c>
      <c r="G234" s="31" t="s">
        <v>325</v>
      </c>
      <c r="H234" s="31" t="s">
        <v>325</v>
      </c>
      <c r="I234" s="31">
        <v>41</v>
      </c>
      <c r="J234" s="31" t="s">
        <v>325</v>
      </c>
      <c r="K234" s="31">
        <v>41</v>
      </c>
      <c r="L234" s="31">
        <v>0</v>
      </c>
      <c r="M234" s="31">
        <v>41</v>
      </c>
      <c r="N234" s="31">
        <v>0</v>
      </c>
      <c r="O234" s="31">
        <v>41</v>
      </c>
      <c r="P234" s="31">
        <v>0</v>
      </c>
      <c r="Q234" s="31">
        <v>41</v>
      </c>
      <c r="R234" s="31">
        <v>0</v>
      </c>
      <c r="S234" s="31">
        <v>41</v>
      </c>
      <c r="T234" s="31">
        <v>0</v>
      </c>
      <c r="U234" s="31"/>
      <c r="V234" s="31"/>
      <c r="W234" s="31"/>
      <c r="X234" s="31"/>
      <c r="Y234" s="31"/>
      <c r="Z234" s="31"/>
    </row>
    <row r="235" spans="1:26" ht="27">
      <c r="A235" s="27">
        <f>COUNTIF(B$2:B235,"&lt;&gt;")</f>
        <v>234</v>
      </c>
      <c r="B235" s="26" t="str">
        <f>库存总表!$B235</f>
        <v>维修资金通知书</v>
      </c>
      <c r="C235" s="25" t="str">
        <f>库存总表!$C235</f>
        <v>/</v>
      </c>
      <c r="D235" s="25" t="str">
        <f>库存总表!$D235</f>
        <v>本</v>
      </c>
      <c r="E235" s="25" t="str">
        <f>库存总表!$E235</f>
        <v>小房间</v>
      </c>
      <c r="F235" s="31" t="s">
        <v>325</v>
      </c>
      <c r="G235" s="31" t="s">
        <v>325</v>
      </c>
      <c r="H235" s="31" t="s">
        <v>325</v>
      </c>
      <c r="I235" s="31">
        <v>7</v>
      </c>
      <c r="J235" s="31" t="s">
        <v>325</v>
      </c>
      <c r="K235" s="31">
        <v>7</v>
      </c>
      <c r="L235" s="31">
        <v>0</v>
      </c>
      <c r="M235" s="31">
        <v>7</v>
      </c>
      <c r="N235" s="31">
        <v>0</v>
      </c>
      <c r="O235" s="31">
        <v>7</v>
      </c>
      <c r="P235" s="31">
        <v>0</v>
      </c>
      <c r="Q235" s="31">
        <v>7</v>
      </c>
      <c r="R235" s="31">
        <v>0</v>
      </c>
      <c r="S235" s="31">
        <v>7</v>
      </c>
      <c r="T235" s="31">
        <v>0</v>
      </c>
      <c r="U235" s="31"/>
      <c r="V235" s="31"/>
      <c r="W235" s="31"/>
      <c r="X235" s="31"/>
      <c r="Y235" s="31"/>
      <c r="Z235" s="31"/>
    </row>
    <row r="236" spans="1:26" ht="27">
      <c r="A236" s="27">
        <f>COUNTIF(B$2:B236,"&lt;&gt;")</f>
        <v>235</v>
      </c>
      <c r="B236" s="26" t="str">
        <f>库存总表!$B236</f>
        <v>江湾公馆VIP客户申请书</v>
      </c>
      <c r="C236" s="25" t="str">
        <f>库存总表!$C236</f>
        <v>/</v>
      </c>
      <c r="D236" s="25" t="str">
        <f>库存总表!$D236</f>
        <v>本</v>
      </c>
      <c r="E236" s="25" t="str">
        <f>库存总表!$E236</f>
        <v>小房间</v>
      </c>
      <c r="F236" s="31" t="s">
        <v>325</v>
      </c>
      <c r="G236" s="31" t="s">
        <v>325</v>
      </c>
      <c r="H236" s="31" t="s">
        <v>325</v>
      </c>
      <c r="I236" s="31">
        <v>16</v>
      </c>
      <c r="J236" s="31" t="s">
        <v>325</v>
      </c>
      <c r="K236" s="31">
        <v>16</v>
      </c>
      <c r="L236" s="31">
        <v>0</v>
      </c>
      <c r="M236" s="31">
        <v>16</v>
      </c>
      <c r="N236" s="31">
        <v>0</v>
      </c>
      <c r="O236" s="31">
        <v>16</v>
      </c>
      <c r="P236" s="31">
        <v>0</v>
      </c>
      <c r="Q236" s="31">
        <v>16</v>
      </c>
      <c r="R236" s="31">
        <v>0</v>
      </c>
      <c r="S236" s="31">
        <v>16</v>
      </c>
      <c r="T236" s="31">
        <v>0</v>
      </c>
      <c r="U236" s="31"/>
      <c r="V236" s="31"/>
      <c r="W236" s="31"/>
      <c r="X236" s="31"/>
      <c r="Y236" s="31"/>
      <c r="Z236" s="31"/>
    </row>
    <row r="237" spans="1:26">
      <c r="A237" s="27">
        <f>COUNTIF(B$2:B237,"&lt;&gt;")</f>
        <v>236</v>
      </c>
      <c r="B237" s="26" t="str">
        <f>库存总表!$B237</f>
        <v>洗衣粉</v>
      </c>
      <c r="C237" s="25" t="str">
        <f>库存总表!$C237</f>
        <v>/</v>
      </c>
      <c r="D237" s="25" t="str">
        <f>库存总表!$D237</f>
        <v>包</v>
      </c>
      <c r="E237" s="25" t="str">
        <f>库存总表!$E237</f>
        <v>小房间</v>
      </c>
      <c r="F237" s="31" t="s">
        <v>325</v>
      </c>
      <c r="G237" s="31" t="s">
        <v>325</v>
      </c>
      <c r="H237" s="31" t="s">
        <v>325</v>
      </c>
      <c r="I237" s="31">
        <v>0</v>
      </c>
      <c r="J237" s="31" t="s">
        <v>325</v>
      </c>
      <c r="K237" s="31">
        <v>0</v>
      </c>
      <c r="L237" s="31">
        <v>0</v>
      </c>
      <c r="M237" s="31">
        <v>0</v>
      </c>
      <c r="N237" s="31">
        <v>0</v>
      </c>
      <c r="O237" s="31"/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/>
      <c r="V237" s="31"/>
      <c r="W237" s="31"/>
      <c r="X237" s="31"/>
      <c r="Y237" s="31"/>
      <c r="Z237" s="31"/>
    </row>
    <row r="238" spans="1:26">
      <c r="A238" s="27">
        <f>COUNTIF(B$2:B238,"&lt;&gt;")</f>
        <v>237</v>
      </c>
      <c r="B238" s="26" t="str">
        <f>库存总表!$B238</f>
        <v>洗洁精</v>
      </c>
      <c r="C238" s="25" t="str">
        <f>库存总表!$C238</f>
        <v>/</v>
      </c>
      <c r="D238" s="25" t="str">
        <f>库存总表!$D238</f>
        <v>桶</v>
      </c>
      <c r="E238" s="25" t="str">
        <f>库存总表!$E238</f>
        <v>小房间</v>
      </c>
      <c r="F238" s="31" t="s">
        <v>325</v>
      </c>
      <c r="G238" s="31" t="s">
        <v>325</v>
      </c>
      <c r="H238" s="31" t="s">
        <v>325</v>
      </c>
      <c r="I238" s="31">
        <v>1</v>
      </c>
      <c r="J238" s="31" t="s">
        <v>325</v>
      </c>
      <c r="K238" s="31">
        <v>1</v>
      </c>
      <c r="L238" s="31">
        <v>0</v>
      </c>
      <c r="M238" s="31">
        <v>1</v>
      </c>
      <c r="N238" s="31">
        <v>0</v>
      </c>
      <c r="O238" s="31">
        <v>1</v>
      </c>
      <c r="P238" s="31">
        <v>0</v>
      </c>
      <c r="Q238" s="31">
        <v>1</v>
      </c>
      <c r="R238" s="31">
        <v>0</v>
      </c>
      <c r="S238" s="31">
        <v>1</v>
      </c>
      <c r="T238" s="31">
        <v>0</v>
      </c>
      <c r="U238" s="31"/>
      <c r="V238" s="31"/>
      <c r="W238" s="31"/>
      <c r="X238" s="31"/>
      <c r="Y238" s="31"/>
      <c r="Z238" s="31"/>
    </row>
    <row r="239" spans="1:26">
      <c r="A239" s="27">
        <f>COUNTIF(B$2:B239,"&lt;&gt;")</f>
        <v>238</v>
      </c>
      <c r="B239" s="26" t="str">
        <f>库存总表!$B239</f>
        <v>塑料收纳盒</v>
      </c>
      <c r="C239" s="25" t="str">
        <f>库存总表!$C239</f>
        <v>/</v>
      </c>
      <c r="D239" s="25" t="str">
        <f>库存总表!$D239</f>
        <v>个</v>
      </c>
      <c r="E239" s="25" t="str">
        <f>库存总表!$E239</f>
        <v>小房间</v>
      </c>
      <c r="F239" s="31" t="s">
        <v>325</v>
      </c>
      <c r="G239" s="31" t="s">
        <v>325</v>
      </c>
      <c r="H239" s="31" t="s">
        <v>325</v>
      </c>
      <c r="I239" s="31">
        <v>9</v>
      </c>
      <c r="J239" s="31" t="s">
        <v>325</v>
      </c>
      <c r="K239" s="31">
        <v>9</v>
      </c>
      <c r="L239" s="31">
        <v>0</v>
      </c>
      <c r="M239" s="31">
        <v>9</v>
      </c>
      <c r="N239" s="31">
        <v>0</v>
      </c>
      <c r="O239" s="31">
        <v>9</v>
      </c>
      <c r="P239" s="31">
        <v>0</v>
      </c>
      <c r="Q239" s="31">
        <v>9</v>
      </c>
      <c r="R239" s="31">
        <v>0</v>
      </c>
      <c r="S239" s="31">
        <v>9</v>
      </c>
      <c r="T239" s="31">
        <v>0</v>
      </c>
      <c r="U239" s="31"/>
      <c r="V239" s="31"/>
      <c r="W239" s="31"/>
      <c r="X239" s="31"/>
      <c r="Y239" s="31"/>
      <c r="Z239" s="31"/>
    </row>
    <row r="240" spans="1:26">
      <c r="A240" s="27">
        <f>COUNTIF(B$2:B240,"&lt;&gt;")</f>
        <v>239</v>
      </c>
      <c r="B240" s="26" t="str">
        <f>库存总表!$B240</f>
        <v>地毯</v>
      </c>
      <c r="C240" s="25" t="str">
        <f>库存总表!$C240</f>
        <v>/</v>
      </c>
      <c r="D240" s="25" t="str">
        <f>库存总表!$D240</f>
        <v>张</v>
      </c>
      <c r="E240" s="25" t="str">
        <f>库存总表!$E240</f>
        <v>小房间</v>
      </c>
      <c r="F240" s="31" t="s">
        <v>325</v>
      </c>
      <c r="G240" s="31" t="s">
        <v>325</v>
      </c>
      <c r="H240" s="31" t="s">
        <v>325</v>
      </c>
      <c r="I240" s="31">
        <v>1</v>
      </c>
      <c r="J240" s="31" t="s">
        <v>325</v>
      </c>
      <c r="K240" s="31">
        <v>1</v>
      </c>
      <c r="L240" s="31">
        <v>0</v>
      </c>
      <c r="M240" s="31">
        <v>1</v>
      </c>
      <c r="N240" s="31">
        <v>0</v>
      </c>
      <c r="O240" s="31">
        <v>1</v>
      </c>
      <c r="P240" s="31">
        <v>0</v>
      </c>
      <c r="Q240" s="31">
        <v>1</v>
      </c>
      <c r="R240" s="31">
        <v>0</v>
      </c>
      <c r="S240" s="31">
        <v>1</v>
      </c>
      <c r="T240" s="31">
        <v>0</v>
      </c>
      <c r="U240" s="31"/>
      <c r="V240" s="31"/>
      <c r="W240" s="31"/>
      <c r="X240" s="31"/>
      <c r="Y240" s="31"/>
      <c r="Z240" s="31"/>
    </row>
    <row r="241" spans="1:26" ht="27">
      <c r="A241" s="27">
        <f>COUNTIF(B$2:B241,"&lt;&gt;")</f>
        <v>240</v>
      </c>
      <c r="B241" s="26" t="str">
        <f>库存总表!$B241</f>
        <v>三层铁制拖拉文件架</v>
      </c>
      <c r="C241" s="25" t="str">
        <f>库存总表!$C241</f>
        <v>/</v>
      </c>
      <c r="D241" s="25" t="str">
        <f>库存总表!$D241</f>
        <v>个</v>
      </c>
      <c r="E241" s="25" t="str">
        <f>库存总表!$E241</f>
        <v>小房间</v>
      </c>
      <c r="F241" s="31" t="s">
        <v>325</v>
      </c>
      <c r="G241" s="31" t="s">
        <v>325</v>
      </c>
      <c r="H241" s="31" t="s">
        <v>325</v>
      </c>
      <c r="I241" s="31">
        <v>0</v>
      </c>
      <c r="J241" s="31" t="s">
        <v>325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/>
      <c r="V241" s="31"/>
      <c r="W241" s="31"/>
      <c r="X241" s="31"/>
      <c r="Y241" s="31"/>
      <c r="Z241" s="31"/>
    </row>
    <row r="242" spans="1:26">
      <c r="A242" s="27">
        <f>COUNTIF(B$2:B242,"&lt;&gt;")</f>
        <v>241</v>
      </c>
      <c r="B242" s="26" t="str">
        <f>库存总表!$B242</f>
        <v>漏斗</v>
      </c>
      <c r="C242" s="25" t="str">
        <f>库存总表!$C242</f>
        <v>/</v>
      </c>
      <c r="D242" s="25" t="str">
        <f>库存总表!$D242</f>
        <v>个</v>
      </c>
      <c r="E242" s="25" t="str">
        <f>库存总表!$E242</f>
        <v>小房间</v>
      </c>
      <c r="F242" s="31" t="s">
        <v>325</v>
      </c>
      <c r="G242" s="31" t="s">
        <v>325</v>
      </c>
      <c r="H242" s="31" t="s">
        <v>325</v>
      </c>
      <c r="I242" s="31">
        <v>0</v>
      </c>
      <c r="J242" s="31" t="s">
        <v>325</v>
      </c>
      <c r="K242" s="31">
        <v>0</v>
      </c>
      <c r="L242" s="31">
        <v>0</v>
      </c>
      <c r="M242" s="31">
        <v>0</v>
      </c>
      <c r="N242" s="31">
        <v>0</v>
      </c>
      <c r="O242" s="31"/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/>
      <c r="V242" s="31"/>
      <c r="W242" s="31"/>
      <c r="X242" s="31"/>
      <c r="Y242" s="31"/>
      <c r="Z242" s="31"/>
    </row>
    <row r="243" spans="1:26" ht="27">
      <c r="A243" s="27">
        <f>COUNTIF(B$2:B243,"&lt;&gt;")</f>
        <v>242</v>
      </c>
      <c r="B243" s="26" t="str">
        <f>库存总表!$B243</f>
        <v>云南白药喷雾</v>
      </c>
      <c r="C243" s="25" t="str">
        <f>库存总表!$C243</f>
        <v>/</v>
      </c>
      <c r="D243" s="25" t="str">
        <f>库存总表!$D243</f>
        <v>瓶</v>
      </c>
      <c r="E243" s="25" t="str">
        <f>库存总表!$E243</f>
        <v>药箱</v>
      </c>
      <c r="F243" s="31" t="s">
        <v>325</v>
      </c>
      <c r="G243" s="31" t="s">
        <v>325</v>
      </c>
      <c r="H243" s="31" t="s">
        <v>325</v>
      </c>
      <c r="I243" s="31">
        <v>1</v>
      </c>
      <c r="J243" s="31" t="s">
        <v>325</v>
      </c>
      <c r="K243" s="31">
        <v>1</v>
      </c>
      <c r="L243" s="31">
        <v>0</v>
      </c>
      <c r="M243" s="31">
        <v>1</v>
      </c>
      <c r="N243" s="31">
        <v>0</v>
      </c>
      <c r="O243" s="31">
        <v>1</v>
      </c>
      <c r="P243" s="31">
        <v>0</v>
      </c>
      <c r="Q243" s="31">
        <v>1</v>
      </c>
      <c r="R243" s="31">
        <v>0</v>
      </c>
      <c r="S243" s="31">
        <v>1</v>
      </c>
      <c r="T243" s="31">
        <v>0</v>
      </c>
      <c r="U243" s="31"/>
      <c r="V243" s="31"/>
      <c r="W243" s="31"/>
      <c r="X243" s="31"/>
      <c r="Y243" s="31"/>
      <c r="Z243" s="31"/>
    </row>
    <row r="244" spans="1:26" ht="27">
      <c r="A244" s="27">
        <f>COUNTIF(B$2:B244,"&lt;&gt;")</f>
        <v>243</v>
      </c>
      <c r="B244" s="26" t="str">
        <f>库存总表!$B244</f>
        <v>藿香正气口服液</v>
      </c>
      <c r="C244" s="25" t="str">
        <f>库存总表!$C244</f>
        <v>/</v>
      </c>
      <c r="D244" s="25" t="str">
        <f>库存总表!$D244</f>
        <v>盒</v>
      </c>
      <c r="E244" s="25" t="str">
        <f>库存总表!$E244</f>
        <v>药箱</v>
      </c>
      <c r="F244" s="31" t="s">
        <v>325</v>
      </c>
      <c r="G244" s="31" t="s">
        <v>325</v>
      </c>
      <c r="H244" s="31" t="s">
        <v>325</v>
      </c>
      <c r="I244" s="31">
        <v>1</v>
      </c>
      <c r="J244" s="31" t="s">
        <v>325</v>
      </c>
      <c r="K244" s="31">
        <v>1</v>
      </c>
      <c r="L244" s="31">
        <v>0</v>
      </c>
      <c r="M244" s="31">
        <v>1</v>
      </c>
      <c r="N244" s="31">
        <v>0</v>
      </c>
      <c r="O244" s="31">
        <v>1</v>
      </c>
      <c r="P244" s="31">
        <v>0</v>
      </c>
      <c r="Q244" s="31">
        <v>1</v>
      </c>
      <c r="R244" s="31">
        <v>0</v>
      </c>
      <c r="S244" s="31">
        <v>1</v>
      </c>
      <c r="T244" s="31">
        <v>0</v>
      </c>
      <c r="U244" s="31"/>
      <c r="V244" s="31"/>
      <c r="W244" s="31"/>
      <c r="X244" s="31"/>
      <c r="Y244" s="31"/>
      <c r="Z244" s="31"/>
    </row>
    <row r="245" spans="1:26">
      <c r="A245" s="27">
        <f>COUNTIF(B$2:B245,"&lt;&gt;")</f>
        <v>244</v>
      </c>
      <c r="B245" s="26" t="str">
        <f>库存总表!$B245</f>
        <v>创可贴</v>
      </c>
      <c r="C245" s="25" t="str">
        <f>库存总表!$C245</f>
        <v>/</v>
      </c>
      <c r="D245" s="25" t="str">
        <f>库存总表!$D245</f>
        <v>盒</v>
      </c>
      <c r="E245" s="25" t="str">
        <f>库存总表!$E245</f>
        <v>药箱</v>
      </c>
      <c r="F245" s="31" t="s">
        <v>325</v>
      </c>
      <c r="G245" s="31" t="s">
        <v>325</v>
      </c>
      <c r="H245" s="31" t="s">
        <v>325</v>
      </c>
      <c r="I245" s="31">
        <v>1</v>
      </c>
      <c r="J245" s="31" t="s">
        <v>325</v>
      </c>
      <c r="K245" s="31">
        <v>1</v>
      </c>
      <c r="L245" s="31">
        <v>0</v>
      </c>
      <c r="M245" s="31">
        <v>1</v>
      </c>
      <c r="N245" s="31">
        <v>0</v>
      </c>
      <c r="O245" s="31">
        <v>1</v>
      </c>
      <c r="P245" s="31">
        <v>0</v>
      </c>
      <c r="Q245" s="31">
        <v>1</v>
      </c>
      <c r="R245" s="31">
        <v>0</v>
      </c>
      <c r="S245" s="31">
        <v>1</v>
      </c>
      <c r="T245" s="31">
        <v>0</v>
      </c>
      <c r="U245" s="31"/>
      <c r="V245" s="31"/>
      <c r="W245" s="31"/>
      <c r="X245" s="31"/>
      <c r="Y245" s="31"/>
      <c r="Z245" s="31"/>
    </row>
    <row r="246" spans="1:26">
      <c r="A246" s="27">
        <f>COUNTIF(B$2:B246,"&lt;&gt;")</f>
        <v>245</v>
      </c>
      <c r="B246" s="26" t="str">
        <f>库存总表!$B246</f>
        <v>棉棒</v>
      </c>
      <c r="C246" s="25" t="str">
        <f>库存总表!$C246</f>
        <v>/</v>
      </c>
      <c r="D246" s="25" t="str">
        <f>库存总表!$D246</f>
        <v>包</v>
      </c>
      <c r="E246" s="25" t="str">
        <f>库存总表!$E246</f>
        <v>药箱</v>
      </c>
      <c r="F246" s="31" t="s">
        <v>325</v>
      </c>
      <c r="G246" s="31" t="s">
        <v>325</v>
      </c>
      <c r="H246" s="31" t="s">
        <v>325</v>
      </c>
      <c r="I246" s="31">
        <v>1</v>
      </c>
      <c r="J246" s="31" t="s">
        <v>325</v>
      </c>
      <c r="K246" s="31">
        <v>1</v>
      </c>
      <c r="L246" s="31">
        <v>0</v>
      </c>
      <c r="M246" s="31">
        <v>1</v>
      </c>
      <c r="N246" s="31">
        <v>0</v>
      </c>
      <c r="O246" s="31">
        <v>1</v>
      </c>
      <c r="P246" s="31">
        <v>0</v>
      </c>
      <c r="Q246" s="31">
        <v>1</v>
      </c>
      <c r="R246" s="31">
        <v>0</v>
      </c>
      <c r="S246" s="31">
        <v>1</v>
      </c>
      <c r="T246" s="31">
        <v>0</v>
      </c>
      <c r="U246" s="31"/>
      <c r="V246" s="31"/>
      <c r="W246" s="31"/>
      <c r="X246" s="31"/>
      <c r="Y246" s="31"/>
      <c r="Z246" s="31"/>
    </row>
    <row r="247" spans="1:26">
      <c r="A247" s="27">
        <f>COUNTIF(B$2:B247,"&lt;&gt;")</f>
        <v>246</v>
      </c>
      <c r="B247" s="26" t="str">
        <f>库存总表!$B247</f>
        <v>医用胶布</v>
      </c>
      <c r="C247" s="25" t="str">
        <f>库存总表!$C247</f>
        <v>/</v>
      </c>
      <c r="D247" s="25" t="str">
        <f>库存总表!$D247</f>
        <v>卷</v>
      </c>
      <c r="E247" s="25" t="str">
        <f>库存总表!$E247</f>
        <v>药箱</v>
      </c>
      <c r="F247" s="31" t="s">
        <v>325</v>
      </c>
      <c r="G247" s="31" t="s">
        <v>325</v>
      </c>
      <c r="H247" s="31" t="s">
        <v>325</v>
      </c>
      <c r="I247" s="31">
        <v>2</v>
      </c>
      <c r="J247" s="31" t="s">
        <v>325</v>
      </c>
      <c r="K247" s="31">
        <v>2</v>
      </c>
      <c r="L247" s="31">
        <v>0</v>
      </c>
      <c r="M247" s="31">
        <v>2</v>
      </c>
      <c r="N247" s="31">
        <v>0</v>
      </c>
      <c r="O247" s="31">
        <v>2</v>
      </c>
      <c r="P247" s="31">
        <v>0</v>
      </c>
      <c r="Q247" s="31">
        <v>2</v>
      </c>
      <c r="R247" s="31">
        <v>0</v>
      </c>
      <c r="S247" s="31">
        <v>2</v>
      </c>
      <c r="T247" s="31">
        <v>0</v>
      </c>
      <c r="U247" s="31"/>
      <c r="V247" s="31"/>
      <c r="W247" s="31"/>
      <c r="X247" s="31"/>
      <c r="Y247" s="31"/>
      <c r="Z247" s="31"/>
    </row>
    <row r="248" spans="1:26">
      <c r="A248" s="27">
        <f>COUNTIF(B$2:B248,"&lt;&gt;")</f>
        <v>247</v>
      </c>
      <c r="B248" s="26" t="str">
        <f>库存总表!$B248</f>
        <v>酒精</v>
      </c>
      <c r="C248" s="25" t="str">
        <f>库存总表!$C248</f>
        <v>/</v>
      </c>
      <c r="D248" s="25" t="str">
        <f>库存总表!$D248</f>
        <v>瓶</v>
      </c>
      <c r="E248" s="25" t="str">
        <f>库存总表!$E248</f>
        <v>药箱</v>
      </c>
      <c r="F248" s="31" t="s">
        <v>325</v>
      </c>
      <c r="G248" s="31" t="s">
        <v>325</v>
      </c>
      <c r="H248" s="31" t="s">
        <v>325</v>
      </c>
      <c r="I248" s="31">
        <v>1</v>
      </c>
      <c r="J248" s="31" t="s">
        <v>325</v>
      </c>
      <c r="K248" s="31">
        <v>1</v>
      </c>
      <c r="L248" s="31">
        <v>0</v>
      </c>
      <c r="M248" s="31">
        <v>1</v>
      </c>
      <c r="N248" s="31">
        <v>0</v>
      </c>
      <c r="O248" s="31">
        <v>1</v>
      </c>
      <c r="P248" s="31">
        <v>0</v>
      </c>
      <c r="Q248" s="31">
        <v>1</v>
      </c>
      <c r="R248" s="31">
        <v>0</v>
      </c>
      <c r="S248" s="31">
        <v>1</v>
      </c>
      <c r="T248" s="31">
        <v>0</v>
      </c>
      <c r="U248" s="31"/>
      <c r="V248" s="31"/>
      <c r="W248" s="31"/>
      <c r="X248" s="31"/>
      <c r="Y248" s="31"/>
      <c r="Z248" s="31"/>
    </row>
    <row r="249" spans="1:26">
      <c r="A249" s="27">
        <f>COUNTIF(B$2:B249,"&lt;&gt;")</f>
        <v>248</v>
      </c>
      <c r="B249" s="26" t="str">
        <f>库存总表!$B249</f>
        <v>纱布</v>
      </c>
      <c r="C249" s="25" t="str">
        <f>库存总表!$C249</f>
        <v>/</v>
      </c>
      <c r="D249" s="25" t="str">
        <f>库存总表!$D249</f>
        <v>包</v>
      </c>
      <c r="E249" s="25" t="str">
        <f>库存总表!$E249</f>
        <v>药箱</v>
      </c>
      <c r="F249" s="31" t="s">
        <v>325</v>
      </c>
      <c r="G249" s="31" t="s">
        <v>325</v>
      </c>
      <c r="H249" s="31" t="s">
        <v>325</v>
      </c>
      <c r="I249" s="31">
        <v>1</v>
      </c>
      <c r="J249" s="31" t="s">
        <v>325</v>
      </c>
      <c r="K249" s="31">
        <v>1</v>
      </c>
      <c r="L249" s="31">
        <v>0</v>
      </c>
      <c r="M249" s="31">
        <v>1</v>
      </c>
      <c r="N249" s="31">
        <v>0</v>
      </c>
      <c r="O249" s="31">
        <v>1</v>
      </c>
      <c r="P249" s="31">
        <v>0</v>
      </c>
      <c r="Q249" s="31">
        <v>1</v>
      </c>
      <c r="R249" s="31">
        <v>0</v>
      </c>
      <c r="S249" s="31">
        <v>1</v>
      </c>
      <c r="T249" s="31">
        <v>0</v>
      </c>
      <c r="U249" s="31"/>
      <c r="V249" s="31"/>
      <c r="W249" s="31"/>
      <c r="X249" s="31"/>
      <c r="Y249" s="31"/>
      <c r="Z249" s="31"/>
    </row>
    <row r="250" spans="1:26">
      <c r="A250" s="27">
        <f>COUNTIF(B$2:B250,"&lt;&gt;")</f>
        <v>249</v>
      </c>
      <c r="B250" s="26" t="str">
        <f>库存总表!$B250</f>
        <v>丽日购物卡</v>
      </c>
      <c r="C250" s="25" t="str">
        <f>库存总表!$C250</f>
        <v>50元</v>
      </c>
      <c r="D250" s="25" t="str">
        <f>库存总表!$D250</f>
        <v>张</v>
      </c>
      <c r="E250" s="25" t="str">
        <f>库存总表!$E250</f>
        <v>李婷地柜</v>
      </c>
      <c r="F250" s="31" t="s">
        <v>325</v>
      </c>
      <c r="G250" s="31" t="s">
        <v>325</v>
      </c>
      <c r="H250" s="31" t="s">
        <v>325</v>
      </c>
      <c r="I250" s="31">
        <v>1</v>
      </c>
      <c r="J250" s="31" t="s">
        <v>325</v>
      </c>
      <c r="K250" s="31">
        <v>1</v>
      </c>
      <c r="L250" s="31">
        <v>0</v>
      </c>
      <c r="M250" s="31">
        <v>1</v>
      </c>
      <c r="N250" s="31">
        <v>0</v>
      </c>
      <c r="O250" s="31">
        <v>1</v>
      </c>
      <c r="P250" s="31">
        <v>0</v>
      </c>
      <c r="Q250" s="31">
        <v>1</v>
      </c>
      <c r="R250" s="31">
        <v>0</v>
      </c>
      <c r="S250" s="31">
        <v>1</v>
      </c>
      <c r="T250" s="31">
        <v>0</v>
      </c>
      <c r="U250" s="31"/>
      <c r="V250" s="31"/>
      <c r="W250" s="31"/>
      <c r="X250" s="31"/>
      <c r="Y250" s="31"/>
      <c r="Z250" s="31"/>
    </row>
    <row r="251" spans="1:26">
      <c r="A251" s="27">
        <f>COUNTIF(B$2:B251,"&lt;&gt;")</f>
        <v>250</v>
      </c>
      <c r="B251" s="26" t="str">
        <f>库存总表!$B251</f>
        <v>丽日购物卡</v>
      </c>
      <c r="C251" s="25" t="str">
        <f>库存总表!$C251</f>
        <v>100元</v>
      </c>
      <c r="D251" s="25" t="str">
        <f>库存总表!$D251</f>
        <v>张</v>
      </c>
      <c r="E251" s="25" t="str">
        <f>库存总表!$E251</f>
        <v>李婷地柜</v>
      </c>
      <c r="F251" s="31" t="s">
        <v>325</v>
      </c>
      <c r="G251" s="31" t="s">
        <v>325</v>
      </c>
      <c r="H251" s="31" t="s">
        <v>325</v>
      </c>
      <c r="I251" s="31">
        <v>1</v>
      </c>
      <c r="J251" s="31" t="s">
        <v>325</v>
      </c>
      <c r="K251" s="31">
        <v>1</v>
      </c>
      <c r="L251" s="31">
        <v>0</v>
      </c>
      <c r="M251" s="31">
        <v>3</v>
      </c>
      <c r="N251" s="31">
        <v>0</v>
      </c>
      <c r="O251" s="31">
        <v>1</v>
      </c>
      <c r="P251" s="31">
        <v>0</v>
      </c>
      <c r="Q251" s="31">
        <v>1</v>
      </c>
      <c r="R251" s="31">
        <v>0</v>
      </c>
      <c r="S251" s="31">
        <v>1</v>
      </c>
      <c r="T251" s="31">
        <v>0</v>
      </c>
      <c r="U251" s="31"/>
      <c r="V251" s="31"/>
      <c r="W251" s="31"/>
      <c r="X251" s="31"/>
      <c r="Y251" s="31"/>
      <c r="Z251" s="31"/>
    </row>
    <row r="252" spans="1:26">
      <c r="A252" s="27">
        <f>COUNTIF(B$2:B252,"&lt;&gt;")</f>
        <v>251</v>
      </c>
      <c r="B252" s="26" t="str">
        <f>库存总表!$B252</f>
        <v>丽日购物卡</v>
      </c>
      <c r="C252" s="25" t="str">
        <f>库存总表!$C252</f>
        <v>200元</v>
      </c>
      <c r="D252" s="25" t="str">
        <f>库存总表!$D252</f>
        <v>张</v>
      </c>
      <c r="E252" s="25" t="str">
        <f>库存总表!$E252</f>
        <v>李婷地柜</v>
      </c>
      <c r="F252" s="31" t="s">
        <v>325</v>
      </c>
      <c r="G252" s="31" t="s">
        <v>325</v>
      </c>
      <c r="H252" s="31" t="s">
        <v>325</v>
      </c>
      <c r="I252" s="31">
        <v>13</v>
      </c>
      <c r="J252" s="31" t="s">
        <v>325</v>
      </c>
      <c r="K252" s="31">
        <v>13</v>
      </c>
      <c r="L252" s="31">
        <v>0</v>
      </c>
      <c r="M252" s="31">
        <v>11</v>
      </c>
      <c r="N252" s="31">
        <v>0</v>
      </c>
      <c r="O252" s="31">
        <v>10</v>
      </c>
      <c r="P252" s="31">
        <v>0</v>
      </c>
      <c r="Q252" s="31">
        <v>3</v>
      </c>
      <c r="R252" s="31">
        <v>0</v>
      </c>
      <c r="S252" s="31">
        <v>16</v>
      </c>
      <c r="T252" s="31">
        <v>0</v>
      </c>
      <c r="U252" s="31"/>
      <c r="V252" s="31"/>
      <c r="W252" s="31"/>
      <c r="X252" s="31"/>
      <c r="Y252" s="31"/>
      <c r="Z252" s="31"/>
    </row>
    <row r="253" spans="1:26">
      <c r="A253" s="27">
        <f>COUNTIF(B$2:B253,"&lt;&gt;")</f>
        <v>252</v>
      </c>
      <c r="B253" s="26" t="str">
        <f>库存总表!$B253</f>
        <v>丽日购物卡</v>
      </c>
      <c r="C253" s="25" t="str">
        <f>库存总表!$C253</f>
        <v>1000元</v>
      </c>
      <c r="D253" s="25" t="str">
        <f>库存总表!$D253</f>
        <v>张</v>
      </c>
      <c r="E253" s="25" t="str">
        <f>库存总表!$E253</f>
        <v>李婷地柜</v>
      </c>
      <c r="F253" s="31" t="s">
        <v>325</v>
      </c>
      <c r="G253" s="31" t="s">
        <v>325</v>
      </c>
      <c r="H253" s="31" t="s">
        <v>325</v>
      </c>
      <c r="I253" s="31">
        <v>0</v>
      </c>
      <c r="J253" s="31" t="s">
        <v>325</v>
      </c>
      <c r="K253" s="31" t="s">
        <v>325</v>
      </c>
      <c r="L253" s="31" t="s">
        <v>325</v>
      </c>
      <c r="M253" s="31">
        <v>0</v>
      </c>
      <c r="N253" s="31">
        <v>0</v>
      </c>
      <c r="O253" s="31">
        <v>1</v>
      </c>
      <c r="P253" s="31">
        <v>0</v>
      </c>
      <c r="Q253" s="31">
        <v>1</v>
      </c>
      <c r="R253" s="31">
        <v>0</v>
      </c>
      <c r="S253" s="31">
        <v>1</v>
      </c>
      <c r="T253" s="31">
        <v>0</v>
      </c>
      <c r="U253" s="31"/>
      <c r="V253" s="31"/>
      <c r="W253" s="31"/>
      <c r="X253" s="31"/>
      <c r="Y253" s="31"/>
      <c r="Z253" s="31"/>
    </row>
    <row r="254" spans="1:26">
      <c r="A254" s="27">
        <f>COUNTIF(B$2:B254,"&lt;&gt;")</f>
        <v>253</v>
      </c>
      <c r="B254" s="26" t="str">
        <f>库存总表!$B254</f>
        <v>港汇购物卡</v>
      </c>
      <c r="C254" s="25" t="str">
        <f>库存总表!$C254</f>
        <v>1000元</v>
      </c>
      <c r="D254" s="25" t="str">
        <f>库存总表!$D254</f>
        <v>张</v>
      </c>
      <c r="E254" s="25" t="str">
        <f>库存总表!$E254</f>
        <v>李婷地柜</v>
      </c>
      <c r="F254" s="31" t="s">
        <v>325</v>
      </c>
      <c r="G254" s="31" t="s">
        <v>325</v>
      </c>
      <c r="H254" s="31" t="s">
        <v>325</v>
      </c>
      <c r="I254" s="31">
        <v>1</v>
      </c>
      <c r="J254" s="31" t="s">
        <v>325</v>
      </c>
      <c r="K254" s="31">
        <v>1</v>
      </c>
      <c r="L254" s="31">
        <v>0</v>
      </c>
      <c r="M254" s="31">
        <v>0</v>
      </c>
      <c r="N254" s="31">
        <v>0</v>
      </c>
      <c r="O254" s="31"/>
      <c r="P254" s="31">
        <v>0</v>
      </c>
      <c r="Q254" s="31">
        <v>0</v>
      </c>
      <c r="R254" s="31">
        <v>0</v>
      </c>
      <c r="S254" s="31">
        <v>0</v>
      </c>
      <c r="T254" s="31">
        <v>0</v>
      </c>
      <c r="U254" s="31"/>
      <c r="V254" s="31"/>
      <c r="W254" s="31"/>
      <c r="X254" s="31"/>
      <c r="Y254" s="31"/>
      <c r="Z254" s="31"/>
    </row>
    <row r="255" spans="1:26">
      <c r="A255" s="27">
        <f>COUNTIF(B$2:B255,"&lt;&gt;")</f>
        <v>254</v>
      </c>
      <c r="B255" s="26" t="str">
        <f>库存总表!$B255</f>
        <v>港汇购物卡</v>
      </c>
      <c r="C255" s="25" t="str">
        <f>库存总表!$C255</f>
        <v>100元</v>
      </c>
      <c r="D255" s="25" t="str">
        <f>库存总表!$D255</f>
        <v>张</v>
      </c>
      <c r="E255" s="25" t="str">
        <f>库存总表!$E255</f>
        <v>李婷地柜</v>
      </c>
      <c r="F255" s="31" t="s">
        <v>325</v>
      </c>
      <c r="G255" s="31" t="s">
        <v>325</v>
      </c>
      <c r="H255" s="31" t="s">
        <v>325</v>
      </c>
      <c r="I255" s="31">
        <v>1</v>
      </c>
      <c r="J255" s="31" t="s">
        <v>325</v>
      </c>
      <c r="K255" s="31">
        <v>1</v>
      </c>
      <c r="L255" s="31">
        <v>0</v>
      </c>
      <c r="M255" s="31">
        <v>1</v>
      </c>
      <c r="N255" s="31">
        <v>0</v>
      </c>
      <c r="O255" s="31">
        <v>1</v>
      </c>
      <c r="P255" s="31">
        <v>0</v>
      </c>
      <c r="Q255" s="31">
        <v>1</v>
      </c>
      <c r="R255" s="31">
        <v>0</v>
      </c>
      <c r="S255" s="31">
        <v>1</v>
      </c>
      <c r="T255" s="31">
        <v>0</v>
      </c>
      <c r="U255" s="31"/>
      <c r="V255" s="31"/>
      <c r="W255" s="31"/>
      <c r="X255" s="31"/>
      <c r="Y255" s="31"/>
      <c r="Z255" s="31"/>
    </row>
    <row r="256" spans="1:26">
      <c r="A256" s="27">
        <f>COUNTIF(B$2:B256,"&lt;&gt;")</f>
        <v>255</v>
      </c>
      <c r="B256" s="26" t="str">
        <f>库存总表!$B256</f>
        <v>港汇购物卡</v>
      </c>
      <c r="C256" s="25" t="str">
        <f>库存总表!$C256</f>
        <v>55元</v>
      </c>
      <c r="D256" s="25" t="str">
        <f>库存总表!$D256</f>
        <v>张</v>
      </c>
      <c r="E256" s="25" t="str">
        <f>库存总表!$E256</f>
        <v>李婷地柜</v>
      </c>
      <c r="F256" s="31" t="s">
        <v>325</v>
      </c>
      <c r="G256" s="31" t="s">
        <v>325</v>
      </c>
      <c r="H256" s="31" t="s">
        <v>325</v>
      </c>
      <c r="I256" s="31">
        <v>1</v>
      </c>
      <c r="J256" s="31" t="s">
        <v>325</v>
      </c>
      <c r="K256" s="31">
        <v>1</v>
      </c>
      <c r="L256" s="31">
        <v>0</v>
      </c>
      <c r="M256" s="31">
        <v>1</v>
      </c>
      <c r="N256" s="31">
        <v>0</v>
      </c>
      <c r="O256" s="31">
        <v>1</v>
      </c>
      <c r="P256" s="31">
        <v>0</v>
      </c>
      <c r="Q256" s="31">
        <v>1</v>
      </c>
      <c r="R256" s="31">
        <v>0</v>
      </c>
      <c r="S256" s="31">
        <v>1</v>
      </c>
      <c r="T256" s="31">
        <v>0</v>
      </c>
      <c r="U256" s="31"/>
      <c r="V256" s="31"/>
      <c r="W256" s="31"/>
      <c r="X256" s="31"/>
      <c r="Y256" s="31"/>
      <c r="Z256" s="31"/>
    </row>
    <row r="257" spans="1:26">
      <c r="A257" s="27">
        <f>COUNTIF(B$2:B257,"&lt;&gt;")</f>
        <v>256</v>
      </c>
      <c r="B257" s="26" t="str">
        <f>库存总表!$B257</f>
        <v>大号垃圾袋</v>
      </c>
      <c r="C257" s="25" t="str">
        <f>库存总表!$C257</f>
        <v>70*90</v>
      </c>
      <c r="D257" s="25" t="str">
        <f>库存总表!$D257</f>
        <v>扎</v>
      </c>
      <c r="E257" s="25" t="str">
        <f>库存总表!$E257</f>
        <v>阿姨清洁间</v>
      </c>
      <c r="F257" s="31" t="s">
        <v>325</v>
      </c>
      <c r="G257" s="31" t="s">
        <v>325</v>
      </c>
      <c r="H257" s="31" t="s">
        <v>325</v>
      </c>
      <c r="I257" s="31">
        <v>0</v>
      </c>
      <c r="J257" s="31">
        <v>0</v>
      </c>
      <c r="K257" s="31" t="s">
        <v>325</v>
      </c>
      <c r="L257" s="31">
        <v>0</v>
      </c>
      <c r="M257" s="31" t="s">
        <v>325</v>
      </c>
      <c r="N257" s="31">
        <v>0</v>
      </c>
      <c r="O257" s="31" t="s">
        <v>325</v>
      </c>
      <c r="P257" s="31">
        <v>0</v>
      </c>
      <c r="Q257" s="31">
        <v>0</v>
      </c>
      <c r="R257" s="31">
        <v>0</v>
      </c>
      <c r="S257" s="31"/>
      <c r="T257" s="31">
        <v>0</v>
      </c>
      <c r="U257" s="31"/>
      <c r="V257" s="31"/>
      <c r="W257" s="31"/>
      <c r="X257" s="31"/>
      <c r="Y257" s="31"/>
      <c r="Z257" s="31"/>
    </row>
    <row r="258" spans="1:26">
      <c r="A258" s="27">
        <f>COUNTIF(B$2:B258,"&lt;&gt;")</f>
        <v>257</v>
      </c>
      <c r="B258" s="26" t="str">
        <f>库存总表!$B258</f>
        <v>大卷纸</v>
      </c>
      <c r="C258" s="25" t="str">
        <f>库存总表!$C258</f>
        <v>/</v>
      </c>
      <c r="D258" s="25" t="str">
        <f>库存总表!$D258</f>
        <v>卷</v>
      </c>
      <c r="E258" s="25" t="str">
        <f>库存总表!$E258</f>
        <v>A5经理室</v>
      </c>
      <c r="F258" s="31" t="s">
        <v>325</v>
      </c>
      <c r="G258" s="31" t="s">
        <v>325</v>
      </c>
      <c r="H258" s="31" t="s">
        <v>325</v>
      </c>
      <c r="I258" s="31">
        <v>0</v>
      </c>
      <c r="J258" s="31" t="s">
        <v>325</v>
      </c>
      <c r="K258" s="31">
        <v>0</v>
      </c>
      <c r="L258" s="31" t="s">
        <v>325</v>
      </c>
      <c r="M258" s="31">
        <v>0</v>
      </c>
      <c r="N258" s="31" t="s">
        <v>325</v>
      </c>
      <c r="O258" s="31">
        <v>0</v>
      </c>
      <c r="P258" s="31" t="s">
        <v>325</v>
      </c>
      <c r="Q258" s="31">
        <v>40</v>
      </c>
      <c r="R258" s="31">
        <v>0</v>
      </c>
      <c r="S258" s="31">
        <v>40</v>
      </c>
      <c r="T258" s="31">
        <v>0</v>
      </c>
      <c r="U258" s="31"/>
      <c r="V258" s="31"/>
      <c r="W258" s="31"/>
      <c r="X258" s="31"/>
      <c r="Y258" s="31"/>
      <c r="Z258" s="31"/>
    </row>
    <row r="259" spans="1:26">
      <c r="A259" s="36">
        <f>COUNTIF(B$2:B259,"&lt;&gt;")</f>
        <v>258</v>
      </c>
      <c r="B259" s="26" t="str">
        <f>库存总表!$B259</f>
        <v>擦手纸</v>
      </c>
      <c r="C259" s="25" t="str">
        <f>库存总表!$C259</f>
        <v>/</v>
      </c>
      <c r="D259" s="25" t="str">
        <f>库存总表!$D259</f>
        <v>包</v>
      </c>
      <c r="E259" s="25" t="str">
        <f>库存总表!$E259</f>
        <v>A5经理室</v>
      </c>
      <c r="F259" s="31" t="s">
        <v>325</v>
      </c>
      <c r="G259" s="31" t="s">
        <v>325</v>
      </c>
      <c r="H259" s="31" t="s">
        <v>325</v>
      </c>
      <c r="I259" s="31">
        <v>0</v>
      </c>
      <c r="J259" s="31" t="s">
        <v>325</v>
      </c>
      <c r="K259" s="31">
        <v>0</v>
      </c>
      <c r="L259" s="31" t="s">
        <v>325</v>
      </c>
      <c r="M259" s="31">
        <v>0</v>
      </c>
      <c r="N259" s="31" t="s">
        <v>325</v>
      </c>
      <c r="O259" s="31">
        <v>0</v>
      </c>
      <c r="P259" s="31" t="s">
        <v>325</v>
      </c>
      <c r="Q259" s="31">
        <v>52</v>
      </c>
      <c r="R259" s="31">
        <v>0</v>
      </c>
      <c r="S259" s="31">
        <v>52</v>
      </c>
      <c r="T259" s="31">
        <v>0</v>
      </c>
      <c r="U259" s="31"/>
      <c r="V259" s="31"/>
      <c r="W259" s="31"/>
      <c r="X259" s="31"/>
      <c r="Y259" s="31"/>
      <c r="Z259" s="31"/>
    </row>
  </sheetData>
  <sheetProtection algorithmName="SHA-512" hashValue="T3QF6dWk12al0ZJeSDdook0TDHLbbJdaeAgBa+t1NvS21zpRzkazkA1IloHSlhso6WQp/qojdiAKiMeWT0HwEw==" saltValue="vD34BgNPVZcVZIL/qLLrAA==" spinCount="100000" sheet="1" autoFilter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opLeftCell="A94" workbookViewId="0">
      <selection activeCell="C17" sqref="C17"/>
    </sheetView>
  </sheetViews>
  <sheetFormatPr defaultColWidth="9.125" defaultRowHeight="13.5"/>
  <cols>
    <col min="1" max="1" width="9.125" style="45"/>
    <col min="2" max="2" width="19.625" style="45" customWidth="1"/>
    <col min="3" max="7" width="9.125" style="45"/>
    <col min="8" max="8" width="15.75" style="45" customWidth="1"/>
    <col min="9" max="16384" width="9.125" style="45"/>
  </cols>
  <sheetData>
    <row r="1" spans="1:8" ht="22.5">
      <c r="A1" s="62" t="s">
        <v>451</v>
      </c>
      <c r="B1" s="62"/>
      <c r="C1" s="62"/>
      <c r="D1" s="62"/>
      <c r="E1" s="62"/>
      <c r="F1" s="62"/>
      <c r="G1" s="62"/>
      <c r="H1" s="62"/>
    </row>
    <row r="2" spans="1:8" ht="19.5" thickBot="1">
      <c r="A2" s="63" t="s">
        <v>586</v>
      </c>
      <c r="B2" s="63"/>
      <c r="C2" s="63"/>
      <c r="D2" s="63"/>
      <c r="E2" s="63"/>
      <c r="F2" s="63"/>
      <c r="G2" s="63"/>
      <c r="H2" s="63"/>
    </row>
    <row r="3" spans="1:8" ht="14.25">
      <c r="A3" s="46" t="s">
        <v>452</v>
      </c>
      <c r="B3" s="47" t="s">
        <v>453</v>
      </c>
      <c r="C3" s="47" t="s">
        <v>454</v>
      </c>
      <c r="D3" s="47" t="s">
        <v>455</v>
      </c>
      <c r="E3" s="47" t="s">
        <v>456</v>
      </c>
      <c r="F3" s="47" t="s">
        <v>457</v>
      </c>
      <c r="G3" s="48" t="s">
        <v>458</v>
      </c>
      <c r="H3" s="47" t="s">
        <v>459</v>
      </c>
    </row>
    <row r="4" spans="1:8" ht="14.25">
      <c r="A4" s="49">
        <v>1</v>
      </c>
      <c r="B4" s="50" t="s">
        <v>460</v>
      </c>
      <c r="C4" s="50" t="s">
        <v>110</v>
      </c>
      <c r="D4" s="50">
        <v>1</v>
      </c>
      <c r="E4" s="51"/>
      <c r="F4" s="52"/>
      <c r="G4" s="53">
        <v>1</v>
      </c>
      <c r="H4" s="50"/>
    </row>
    <row r="5" spans="1:8" ht="14.25">
      <c r="A5" s="49">
        <v>2</v>
      </c>
      <c r="B5" s="50" t="s">
        <v>461</v>
      </c>
      <c r="C5" s="50" t="s">
        <v>89</v>
      </c>
      <c r="D5" s="50" t="s">
        <v>462</v>
      </c>
      <c r="E5" s="51"/>
      <c r="F5" s="52" t="s">
        <v>463</v>
      </c>
      <c r="G5" s="53">
        <v>24</v>
      </c>
      <c r="H5" s="50" t="s">
        <v>464</v>
      </c>
    </row>
    <row r="6" spans="1:8" ht="14.25">
      <c r="A6" s="49">
        <v>3</v>
      </c>
      <c r="B6" s="50" t="s">
        <v>465</v>
      </c>
      <c r="C6" s="50" t="s">
        <v>89</v>
      </c>
      <c r="D6" s="50">
        <v>17</v>
      </c>
      <c r="E6" s="51"/>
      <c r="F6" s="52"/>
      <c r="G6" s="53">
        <v>17</v>
      </c>
      <c r="H6" s="50"/>
    </row>
    <row r="7" spans="1:8" ht="14.25">
      <c r="A7" s="49">
        <v>4</v>
      </c>
      <c r="B7" s="50" t="s">
        <v>466</v>
      </c>
      <c r="C7" s="50" t="s">
        <v>467</v>
      </c>
      <c r="D7" s="50">
        <v>2</v>
      </c>
      <c r="E7" s="54"/>
      <c r="F7" s="53"/>
      <c r="G7" s="53">
        <v>2</v>
      </c>
      <c r="H7" s="50" t="s">
        <v>468</v>
      </c>
    </row>
    <row r="8" spans="1:8" ht="14.25">
      <c r="A8" s="49">
        <v>5</v>
      </c>
      <c r="B8" s="50" t="s">
        <v>469</v>
      </c>
      <c r="C8" s="50" t="s">
        <v>110</v>
      </c>
      <c r="D8" s="50" t="s">
        <v>470</v>
      </c>
      <c r="E8" s="52"/>
      <c r="F8" s="52">
        <v>6</v>
      </c>
      <c r="G8" s="53">
        <v>23</v>
      </c>
      <c r="H8" s="50" t="s">
        <v>471</v>
      </c>
    </row>
    <row r="9" spans="1:8" ht="14.25">
      <c r="A9" s="49">
        <v>6</v>
      </c>
      <c r="B9" s="50" t="s">
        <v>472</v>
      </c>
      <c r="C9" s="50" t="s">
        <v>473</v>
      </c>
      <c r="D9" s="50">
        <v>95</v>
      </c>
      <c r="E9" s="52"/>
      <c r="F9" s="55">
        <v>50</v>
      </c>
      <c r="G9" s="53">
        <v>95</v>
      </c>
      <c r="H9" s="50"/>
    </row>
    <row r="10" spans="1:8" ht="14.25">
      <c r="A10" s="49">
        <v>7</v>
      </c>
      <c r="B10" s="50" t="s">
        <v>474</v>
      </c>
      <c r="C10" s="50" t="s">
        <v>475</v>
      </c>
      <c r="D10" s="50">
        <v>1</v>
      </c>
      <c r="E10" s="51"/>
      <c r="F10" s="52"/>
      <c r="G10" s="53">
        <v>1</v>
      </c>
      <c r="H10" s="50"/>
    </row>
    <row r="11" spans="1:8" ht="14.25">
      <c r="A11" s="49">
        <v>8</v>
      </c>
      <c r="B11" s="50" t="s">
        <v>476</v>
      </c>
      <c r="C11" s="50" t="s">
        <v>15</v>
      </c>
      <c r="D11" s="50">
        <v>27</v>
      </c>
      <c r="E11" s="52"/>
      <c r="F11" s="52"/>
      <c r="G11" s="53">
        <v>27</v>
      </c>
      <c r="H11" s="50"/>
    </row>
    <row r="12" spans="1:8" ht="14.25">
      <c r="A12" s="49">
        <v>9</v>
      </c>
      <c r="B12" s="50" t="s">
        <v>477</v>
      </c>
      <c r="C12" s="50" t="s">
        <v>15</v>
      </c>
      <c r="D12" s="50">
        <v>5</v>
      </c>
      <c r="E12" s="52"/>
      <c r="F12" s="52"/>
      <c r="G12" s="53">
        <v>5</v>
      </c>
      <c r="H12" s="50"/>
    </row>
    <row r="13" spans="1:8" ht="14.25">
      <c r="A13" s="49">
        <v>10</v>
      </c>
      <c r="B13" s="50" t="s">
        <v>478</v>
      </c>
      <c r="C13" s="50" t="s">
        <v>89</v>
      </c>
      <c r="D13" s="50">
        <v>6</v>
      </c>
      <c r="E13" s="52"/>
      <c r="F13" s="52"/>
      <c r="G13" s="53">
        <v>6</v>
      </c>
      <c r="H13" s="50"/>
    </row>
    <row r="14" spans="1:8" ht="14.25">
      <c r="A14" s="49">
        <v>11</v>
      </c>
      <c r="B14" s="50" t="s">
        <v>479</v>
      </c>
      <c r="C14" s="50" t="s">
        <v>15</v>
      </c>
      <c r="D14" s="50">
        <v>1</v>
      </c>
      <c r="E14" s="52"/>
      <c r="F14" s="52"/>
      <c r="G14" s="53">
        <v>1</v>
      </c>
      <c r="H14" s="50"/>
    </row>
    <row r="15" spans="1:8" ht="14.25">
      <c r="A15" s="49">
        <v>12</v>
      </c>
      <c r="B15" s="50" t="s">
        <v>82</v>
      </c>
      <c r="C15" s="50" t="s">
        <v>89</v>
      </c>
      <c r="D15" s="50">
        <v>2</v>
      </c>
      <c r="E15" s="52"/>
      <c r="F15" s="52"/>
      <c r="G15" s="53">
        <v>2</v>
      </c>
      <c r="H15" s="50"/>
    </row>
    <row r="16" spans="1:8" ht="14.25">
      <c r="A16" s="49">
        <v>13</v>
      </c>
      <c r="B16" s="50" t="s">
        <v>480</v>
      </c>
      <c r="C16" s="50" t="s">
        <v>110</v>
      </c>
      <c r="D16" s="50">
        <v>5</v>
      </c>
      <c r="E16" s="54"/>
      <c r="F16" s="53"/>
      <c r="G16" s="53">
        <v>5</v>
      </c>
      <c r="H16" s="50"/>
    </row>
    <row r="17" spans="1:8" ht="14.25">
      <c r="A17" s="49">
        <v>14</v>
      </c>
      <c r="B17" s="50" t="s">
        <v>481</v>
      </c>
      <c r="C17" s="50" t="s">
        <v>15</v>
      </c>
      <c r="D17" s="50">
        <v>0</v>
      </c>
      <c r="E17" s="51"/>
      <c r="F17" s="52"/>
      <c r="G17" s="53">
        <v>0</v>
      </c>
      <c r="H17" s="50"/>
    </row>
    <row r="18" spans="1:8" ht="14.25">
      <c r="A18" s="49">
        <v>15</v>
      </c>
      <c r="B18" s="50" t="s">
        <v>122</v>
      </c>
      <c r="C18" s="50" t="s">
        <v>89</v>
      </c>
      <c r="D18" s="50">
        <v>4</v>
      </c>
      <c r="E18" s="51"/>
      <c r="F18" s="52"/>
      <c r="G18" s="53">
        <v>4</v>
      </c>
      <c r="H18" s="50"/>
    </row>
    <row r="19" spans="1:8" ht="14.25">
      <c r="A19" s="49">
        <v>16</v>
      </c>
      <c r="B19" s="50" t="s">
        <v>482</v>
      </c>
      <c r="C19" s="50" t="s">
        <v>12</v>
      </c>
      <c r="D19" s="50">
        <v>14</v>
      </c>
      <c r="E19" s="52"/>
      <c r="F19" s="52"/>
      <c r="G19" s="53">
        <v>14</v>
      </c>
      <c r="H19" s="50"/>
    </row>
    <row r="20" spans="1:8" ht="14.25">
      <c r="A20" s="49">
        <v>17</v>
      </c>
      <c r="B20" s="50" t="s">
        <v>483</v>
      </c>
      <c r="C20" s="50" t="s">
        <v>12</v>
      </c>
      <c r="D20" s="50">
        <v>6</v>
      </c>
      <c r="E20" s="53"/>
      <c r="F20" s="53"/>
      <c r="G20" s="53">
        <v>6</v>
      </c>
      <c r="H20" s="50"/>
    </row>
    <row r="21" spans="1:8" ht="14.25">
      <c r="A21" s="49">
        <v>18</v>
      </c>
      <c r="B21" s="50" t="s">
        <v>484</v>
      </c>
      <c r="C21" s="50" t="s">
        <v>15</v>
      </c>
      <c r="D21" s="50">
        <v>7</v>
      </c>
      <c r="E21" s="52"/>
      <c r="F21" s="52"/>
      <c r="G21" s="53">
        <v>7</v>
      </c>
      <c r="H21" s="50"/>
    </row>
    <row r="22" spans="1:8" ht="14.25">
      <c r="A22" s="49">
        <v>19</v>
      </c>
      <c r="B22" s="50" t="s">
        <v>485</v>
      </c>
      <c r="C22" s="50" t="s">
        <v>15</v>
      </c>
      <c r="D22" s="50">
        <v>26</v>
      </c>
      <c r="E22" s="52"/>
      <c r="F22" s="52"/>
      <c r="G22" s="53">
        <v>26</v>
      </c>
      <c r="H22" s="50"/>
    </row>
    <row r="23" spans="1:8" ht="14.25">
      <c r="A23" s="49">
        <v>20</v>
      </c>
      <c r="B23" s="50" t="s">
        <v>486</v>
      </c>
      <c r="C23" s="50" t="s">
        <v>487</v>
      </c>
      <c r="D23" s="50">
        <v>0</v>
      </c>
      <c r="E23" s="52"/>
      <c r="F23" s="52"/>
      <c r="G23" s="53">
        <v>0</v>
      </c>
      <c r="H23" s="50"/>
    </row>
    <row r="24" spans="1:8" ht="14.25">
      <c r="A24" s="49">
        <v>21</v>
      </c>
      <c r="B24" s="50" t="s">
        <v>488</v>
      </c>
      <c r="C24" s="50" t="s">
        <v>89</v>
      </c>
      <c r="D24" s="50">
        <v>18</v>
      </c>
      <c r="E24" s="54"/>
      <c r="F24" s="53"/>
      <c r="G24" s="53">
        <v>18</v>
      </c>
      <c r="H24" s="50"/>
    </row>
    <row r="25" spans="1:8" ht="14.25">
      <c r="A25" s="49">
        <v>22</v>
      </c>
      <c r="B25" s="50" t="s">
        <v>489</v>
      </c>
      <c r="C25" s="50" t="s">
        <v>89</v>
      </c>
      <c r="D25" s="50">
        <v>2</v>
      </c>
      <c r="E25" s="52"/>
      <c r="F25" s="52"/>
      <c r="G25" s="53">
        <v>2</v>
      </c>
      <c r="H25" s="50"/>
    </row>
    <row r="26" spans="1:8" ht="14.25">
      <c r="A26" s="49">
        <v>23</v>
      </c>
      <c r="B26" s="50" t="s">
        <v>490</v>
      </c>
      <c r="C26" s="50" t="s">
        <v>89</v>
      </c>
      <c r="D26" s="50">
        <v>2</v>
      </c>
      <c r="E26" s="52"/>
      <c r="F26" s="52"/>
      <c r="G26" s="53">
        <v>2</v>
      </c>
      <c r="H26" s="50"/>
    </row>
    <row r="27" spans="1:8" ht="14.25">
      <c r="A27" s="49">
        <v>24</v>
      </c>
      <c r="B27" s="50" t="s">
        <v>491</v>
      </c>
      <c r="C27" s="50" t="s">
        <v>89</v>
      </c>
      <c r="D27" s="50">
        <v>1</v>
      </c>
      <c r="E27" s="54"/>
      <c r="F27" s="53"/>
      <c r="G27" s="53">
        <v>1</v>
      </c>
      <c r="H27" s="50"/>
    </row>
    <row r="28" spans="1:8" ht="14.25">
      <c r="A28" s="49">
        <v>25</v>
      </c>
      <c r="B28" s="50" t="s">
        <v>226</v>
      </c>
      <c r="C28" s="50" t="s">
        <v>110</v>
      </c>
      <c r="D28" s="50">
        <v>1</v>
      </c>
      <c r="E28" s="52"/>
      <c r="F28" s="52"/>
      <c r="G28" s="53">
        <v>1</v>
      </c>
      <c r="H28" s="50"/>
    </row>
    <row r="29" spans="1:8" ht="14.25">
      <c r="A29" s="49">
        <v>26</v>
      </c>
      <c r="B29" s="56" t="s">
        <v>492</v>
      </c>
      <c r="C29" s="50" t="s">
        <v>12</v>
      </c>
      <c r="D29" s="50">
        <v>1</v>
      </c>
      <c r="E29" s="52"/>
      <c r="F29" s="52"/>
      <c r="G29" s="53">
        <v>1</v>
      </c>
      <c r="H29" s="50"/>
    </row>
    <row r="30" spans="1:8" ht="14.25">
      <c r="A30" s="49">
        <v>27</v>
      </c>
      <c r="B30" s="50" t="s">
        <v>161</v>
      </c>
      <c r="C30" s="50" t="s">
        <v>12</v>
      </c>
      <c r="D30" s="50">
        <v>2</v>
      </c>
      <c r="E30" s="52"/>
      <c r="F30" s="52"/>
      <c r="G30" s="53">
        <v>2</v>
      </c>
      <c r="H30" s="50"/>
    </row>
    <row r="31" spans="1:8" ht="14.25">
      <c r="A31" s="49">
        <v>28</v>
      </c>
      <c r="B31" s="50" t="s">
        <v>160</v>
      </c>
      <c r="C31" s="50" t="s">
        <v>12</v>
      </c>
      <c r="D31" s="50">
        <v>2</v>
      </c>
      <c r="E31" s="52"/>
      <c r="F31" s="52"/>
      <c r="G31" s="53">
        <v>2</v>
      </c>
      <c r="H31" s="50"/>
    </row>
    <row r="32" spans="1:8" ht="14.25">
      <c r="A32" s="49">
        <v>29</v>
      </c>
      <c r="B32" s="50" t="s">
        <v>493</v>
      </c>
      <c r="C32" s="50" t="s">
        <v>27</v>
      </c>
      <c r="D32" s="50">
        <v>1</v>
      </c>
      <c r="E32" s="52"/>
      <c r="F32" s="52"/>
      <c r="G32" s="53">
        <v>1</v>
      </c>
      <c r="H32" s="50"/>
    </row>
    <row r="33" spans="1:8" ht="14.25">
      <c r="A33" s="49">
        <v>30</v>
      </c>
      <c r="B33" s="50" t="s">
        <v>494</v>
      </c>
      <c r="C33" s="50" t="s">
        <v>12</v>
      </c>
      <c r="D33" s="50">
        <v>2</v>
      </c>
      <c r="E33" s="52"/>
      <c r="F33" s="52">
        <v>2</v>
      </c>
      <c r="G33" s="53">
        <v>0</v>
      </c>
      <c r="H33" s="50"/>
    </row>
    <row r="34" spans="1:8" ht="14.25">
      <c r="A34" s="49">
        <v>31</v>
      </c>
      <c r="B34" s="50" t="s">
        <v>495</v>
      </c>
      <c r="C34" s="50" t="s">
        <v>12</v>
      </c>
      <c r="D34" s="50">
        <v>3</v>
      </c>
      <c r="E34" s="52"/>
      <c r="F34" s="52"/>
      <c r="G34" s="53">
        <v>3</v>
      </c>
      <c r="H34" s="50"/>
    </row>
    <row r="35" spans="1:8" ht="14.25">
      <c r="A35" s="49">
        <v>32</v>
      </c>
      <c r="B35" s="50" t="s">
        <v>496</v>
      </c>
      <c r="C35" s="50" t="s">
        <v>89</v>
      </c>
      <c r="D35" s="50">
        <v>2</v>
      </c>
      <c r="E35" s="52"/>
      <c r="F35" s="52"/>
      <c r="G35" s="53">
        <v>2</v>
      </c>
      <c r="H35" s="50"/>
    </row>
    <row r="36" spans="1:8" ht="14.25">
      <c r="A36" s="49">
        <v>33</v>
      </c>
      <c r="B36" s="50" t="s">
        <v>497</v>
      </c>
      <c r="C36" s="50" t="s">
        <v>89</v>
      </c>
      <c r="D36" s="50">
        <v>0</v>
      </c>
      <c r="E36" s="52"/>
      <c r="F36" s="52"/>
      <c r="G36" s="53">
        <v>0</v>
      </c>
      <c r="H36" s="50"/>
    </row>
    <row r="37" spans="1:8" ht="14.25">
      <c r="A37" s="49">
        <v>34</v>
      </c>
      <c r="B37" s="50" t="s">
        <v>498</v>
      </c>
      <c r="C37" s="50" t="s">
        <v>89</v>
      </c>
      <c r="D37" s="50">
        <v>1</v>
      </c>
      <c r="E37" s="52"/>
      <c r="F37" s="52"/>
      <c r="G37" s="53">
        <v>0</v>
      </c>
      <c r="H37" s="50"/>
    </row>
    <row r="38" spans="1:8" ht="14.25">
      <c r="A38" s="49">
        <v>35</v>
      </c>
      <c r="B38" s="50" t="s">
        <v>499</v>
      </c>
      <c r="C38" s="50" t="s">
        <v>500</v>
      </c>
      <c r="D38" s="50">
        <v>7</v>
      </c>
      <c r="E38" s="52"/>
      <c r="F38" s="52"/>
      <c r="G38" s="53">
        <v>7</v>
      </c>
      <c r="H38" s="50"/>
    </row>
    <row r="39" spans="1:8" ht="14.25">
      <c r="A39" s="49">
        <v>36</v>
      </c>
      <c r="B39" s="50" t="s">
        <v>501</v>
      </c>
      <c r="C39" s="50" t="s">
        <v>15</v>
      </c>
      <c r="D39" s="50">
        <v>13</v>
      </c>
      <c r="E39" s="52"/>
      <c r="F39" s="52">
        <v>2</v>
      </c>
      <c r="G39" s="53">
        <v>11</v>
      </c>
      <c r="H39" s="50"/>
    </row>
    <row r="40" spans="1:8" ht="14.25">
      <c r="A40" s="49">
        <v>37</v>
      </c>
      <c r="B40" s="50" t="s">
        <v>502</v>
      </c>
      <c r="C40" s="50" t="s">
        <v>89</v>
      </c>
      <c r="D40" s="50">
        <v>1</v>
      </c>
      <c r="E40" s="52"/>
      <c r="F40" s="52"/>
      <c r="G40" s="53">
        <v>1</v>
      </c>
      <c r="H40" s="50"/>
    </row>
    <row r="41" spans="1:8" ht="14.25">
      <c r="A41" s="49">
        <v>38</v>
      </c>
      <c r="B41" s="50" t="s">
        <v>503</v>
      </c>
      <c r="C41" s="50" t="s">
        <v>195</v>
      </c>
      <c r="D41" s="50">
        <v>8</v>
      </c>
      <c r="E41" s="52"/>
      <c r="F41" s="52">
        <v>1</v>
      </c>
      <c r="G41" s="53">
        <v>7</v>
      </c>
      <c r="H41" s="50"/>
    </row>
    <row r="42" spans="1:8" ht="14.25">
      <c r="A42" s="49">
        <v>39</v>
      </c>
      <c r="B42" s="50" t="s">
        <v>504</v>
      </c>
      <c r="C42" s="50" t="s">
        <v>195</v>
      </c>
      <c r="D42" s="50">
        <v>13</v>
      </c>
      <c r="E42" s="52"/>
      <c r="F42" s="52">
        <v>13</v>
      </c>
      <c r="G42" s="53">
        <v>0</v>
      </c>
      <c r="H42" s="50"/>
    </row>
    <row r="43" spans="1:8" ht="14.25">
      <c r="A43" s="49">
        <v>40</v>
      </c>
      <c r="B43" s="50" t="s">
        <v>505</v>
      </c>
      <c r="C43" s="50" t="s">
        <v>141</v>
      </c>
      <c r="D43" s="50">
        <v>1</v>
      </c>
      <c r="E43" s="52"/>
      <c r="F43" s="52"/>
      <c r="G43" s="53">
        <v>1</v>
      </c>
      <c r="H43" s="50"/>
    </row>
    <row r="44" spans="1:8" ht="14.25">
      <c r="A44" s="49">
        <v>41</v>
      </c>
      <c r="B44" s="50" t="s">
        <v>506</v>
      </c>
      <c r="C44" s="50" t="s">
        <v>166</v>
      </c>
      <c r="D44" s="50">
        <v>1</v>
      </c>
      <c r="E44" s="52"/>
      <c r="F44" s="52"/>
      <c r="G44" s="53">
        <v>1</v>
      </c>
      <c r="H44" s="50"/>
    </row>
    <row r="45" spans="1:8" ht="14.25">
      <c r="A45" s="49">
        <v>42</v>
      </c>
      <c r="B45" s="50" t="s">
        <v>507</v>
      </c>
      <c r="C45" s="50" t="s">
        <v>141</v>
      </c>
      <c r="D45" s="50">
        <v>1</v>
      </c>
      <c r="E45" s="52"/>
      <c r="F45" s="52"/>
      <c r="G45" s="53">
        <v>1</v>
      </c>
      <c r="H45" s="50"/>
    </row>
    <row r="46" spans="1:8" ht="14.25">
      <c r="A46" s="49">
        <v>43</v>
      </c>
      <c r="B46" s="50" t="s">
        <v>168</v>
      </c>
      <c r="C46" s="50" t="s">
        <v>89</v>
      </c>
      <c r="D46" s="50">
        <v>6</v>
      </c>
      <c r="E46" s="51"/>
      <c r="F46" s="52"/>
      <c r="G46" s="53">
        <v>6</v>
      </c>
      <c r="H46" s="50"/>
    </row>
    <row r="47" spans="1:8" ht="14.25">
      <c r="A47" s="49">
        <v>44</v>
      </c>
      <c r="B47" s="50" t="s">
        <v>132</v>
      </c>
      <c r="C47" s="50" t="s">
        <v>27</v>
      </c>
      <c r="D47" s="50">
        <v>0</v>
      </c>
      <c r="E47" s="52"/>
      <c r="F47" s="52"/>
      <c r="G47" s="53">
        <v>0</v>
      </c>
      <c r="H47" s="50"/>
    </row>
    <row r="48" spans="1:8" ht="14.25">
      <c r="A48" s="49">
        <v>45</v>
      </c>
      <c r="B48" s="50" t="s">
        <v>508</v>
      </c>
      <c r="C48" s="50" t="s">
        <v>89</v>
      </c>
      <c r="D48" s="50">
        <v>34</v>
      </c>
      <c r="E48" s="52"/>
      <c r="F48" s="52">
        <v>9</v>
      </c>
      <c r="G48" s="53">
        <v>25</v>
      </c>
      <c r="H48" s="50"/>
    </row>
    <row r="49" spans="1:8" ht="14.25">
      <c r="A49" s="49">
        <v>46</v>
      </c>
      <c r="B49" s="50" t="s">
        <v>509</v>
      </c>
      <c r="C49" s="50" t="s">
        <v>141</v>
      </c>
      <c r="D49" s="50">
        <v>1</v>
      </c>
      <c r="E49" s="52"/>
      <c r="F49" s="52"/>
      <c r="G49" s="53">
        <v>1</v>
      </c>
      <c r="H49" s="50"/>
    </row>
    <row r="50" spans="1:8" ht="14.25">
      <c r="A50" s="49">
        <v>47</v>
      </c>
      <c r="B50" s="50" t="s">
        <v>510</v>
      </c>
      <c r="C50" s="50" t="s">
        <v>120</v>
      </c>
      <c r="D50" s="50">
        <v>0</v>
      </c>
      <c r="E50" s="52"/>
      <c r="F50" s="52"/>
      <c r="G50" s="53">
        <v>0</v>
      </c>
      <c r="H50" s="50"/>
    </row>
    <row r="51" spans="1:8" ht="14.25">
      <c r="A51" s="49">
        <v>48</v>
      </c>
      <c r="B51" s="50" t="s">
        <v>511</v>
      </c>
      <c r="C51" s="50" t="s">
        <v>110</v>
      </c>
      <c r="D51" s="50">
        <v>5</v>
      </c>
      <c r="E51" s="51"/>
      <c r="F51" s="52"/>
      <c r="G51" s="53">
        <v>5</v>
      </c>
      <c r="H51" s="50"/>
    </row>
    <row r="52" spans="1:8" ht="14.25">
      <c r="A52" s="49">
        <v>49</v>
      </c>
      <c r="B52" s="50" t="s">
        <v>512</v>
      </c>
      <c r="C52" s="50" t="s">
        <v>89</v>
      </c>
      <c r="D52" s="50">
        <v>2</v>
      </c>
      <c r="E52" s="52"/>
      <c r="F52" s="52"/>
      <c r="G52" s="53">
        <v>2</v>
      </c>
      <c r="H52" s="50"/>
    </row>
    <row r="53" spans="1:8" ht="14.25">
      <c r="A53" s="49">
        <v>50</v>
      </c>
      <c r="B53" s="50" t="s">
        <v>513</v>
      </c>
      <c r="C53" s="50" t="s">
        <v>89</v>
      </c>
      <c r="D53" s="50">
        <v>2</v>
      </c>
      <c r="E53" s="52"/>
      <c r="F53" s="52"/>
      <c r="G53" s="53">
        <v>2</v>
      </c>
      <c r="H53" s="50"/>
    </row>
    <row r="54" spans="1:8" ht="14.25">
      <c r="A54" s="49">
        <v>51</v>
      </c>
      <c r="B54" s="50" t="s">
        <v>514</v>
      </c>
      <c r="C54" s="50" t="s">
        <v>475</v>
      </c>
      <c r="D54" s="50">
        <v>0</v>
      </c>
      <c r="E54" s="52">
        <v>4</v>
      </c>
      <c r="F54" s="52"/>
      <c r="G54" s="53">
        <v>3</v>
      </c>
      <c r="H54" s="50" t="s">
        <v>515</v>
      </c>
    </row>
    <row r="55" spans="1:8" ht="14.25">
      <c r="A55" s="49">
        <v>52</v>
      </c>
      <c r="B55" s="50" t="s">
        <v>516</v>
      </c>
      <c r="C55" s="50" t="s">
        <v>89</v>
      </c>
      <c r="D55" s="50">
        <v>1</v>
      </c>
      <c r="E55" s="52"/>
      <c r="F55" s="52"/>
      <c r="G55" s="53">
        <v>1</v>
      </c>
      <c r="H55" s="50"/>
    </row>
    <row r="56" spans="1:8" ht="14.25">
      <c r="A56" s="49">
        <v>53</v>
      </c>
      <c r="B56" s="50" t="s">
        <v>517</v>
      </c>
      <c r="C56" s="50" t="s">
        <v>110</v>
      </c>
      <c r="D56" s="50">
        <v>4</v>
      </c>
      <c r="E56" s="51"/>
      <c r="F56" s="52"/>
      <c r="G56" s="53">
        <v>4</v>
      </c>
      <c r="H56" s="50"/>
    </row>
    <row r="57" spans="1:8" ht="14.25">
      <c r="A57" s="49">
        <v>54</v>
      </c>
      <c r="B57" s="50" t="s">
        <v>518</v>
      </c>
      <c r="C57" s="50" t="s">
        <v>110</v>
      </c>
      <c r="D57" s="50">
        <v>57</v>
      </c>
      <c r="E57" s="51"/>
      <c r="F57" s="52"/>
      <c r="G57" s="53">
        <v>57</v>
      </c>
      <c r="H57" s="50"/>
    </row>
    <row r="58" spans="1:8" ht="14.25">
      <c r="A58" s="49">
        <v>55</v>
      </c>
      <c r="B58" s="50" t="s">
        <v>519</v>
      </c>
      <c r="C58" s="50" t="s">
        <v>89</v>
      </c>
      <c r="D58" s="50">
        <v>2</v>
      </c>
      <c r="E58" s="52"/>
      <c r="F58" s="52"/>
      <c r="G58" s="53">
        <v>2</v>
      </c>
      <c r="H58" s="50"/>
    </row>
    <row r="59" spans="1:8" ht="14.25">
      <c r="A59" s="49">
        <v>56</v>
      </c>
      <c r="B59" s="50" t="s">
        <v>520</v>
      </c>
      <c r="C59" s="50" t="s">
        <v>9</v>
      </c>
      <c r="D59" s="50">
        <v>19</v>
      </c>
      <c r="E59" s="52">
        <v>50</v>
      </c>
      <c r="F59" s="52">
        <v>39</v>
      </c>
      <c r="G59" s="53">
        <v>30</v>
      </c>
      <c r="H59" s="50"/>
    </row>
    <row r="60" spans="1:8" ht="14.25">
      <c r="A60" s="49">
        <v>57</v>
      </c>
      <c r="B60" s="50" t="s">
        <v>521</v>
      </c>
      <c r="C60" s="50" t="s">
        <v>89</v>
      </c>
      <c r="D60" s="50">
        <v>48</v>
      </c>
      <c r="E60" s="52"/>
      <c r="F60" s="52"/>
      <c r="G60" s="53">
        <v>48</v>
      </c>
      <c r="H60" s="50"/>
    </row>
    <row r="61" spans="1:8" ht="14.25">
      <c r="A61" s="49">
        <v>58</v>
      </c>
      <c r="B61" s="50" t="s">
        <v>522</v>
      </c>
      <c r="C61" s="50" t="s">
        <v>12</v>
      </c>
      <c r="D61" s="50">
        <v>22</v>
      </c>
      <c r="E61" s="52"/>
      <c r="F61" s="52"/>
      <c r="G61" s="53">
        <v>22</v>
      </c>
      <c r="H61" s="50"/>
    </row>
    <row r="62" spans="1:8" ht="14.25">
      <c r="A62" s="49">
        <v>59</v>
      </c>
      <c r="B62" s="50" t="s">
        <v>523</v>
      </c>
      <c r="C62" s="50" t="s">
        <v>89</v>
      </c>
      <c r="D62" s="50">
        <v>12</v>
      </c>
      <c r="E62" s="52"/>
      <c r="F62" s="52"/>
      <c r="G62" s="53">
        <v>12</v>
      </c>
      <c r="H62" s="50"/>
    </row>
    <row r="63" spans="1:8" ht="14.25">
      <c r="A63" s="49">
        <v>60</v>
      </c>
      <c r="B63" s="50" t="s">
        <v>524</v>
      </c>
      <c r="C63" s="50" t="s">
        <v>27</v>
      </c>
      <c r="D63" s="50">
        <v>8</v>
      </c>
      <c r="E63" s="52"/>
      <c r="F63" s="52"/>
      <c r="G63" s="53">
        <v>8</v>
      </c>
      <c r="H63" s="50"/>
    </row>
    <row r="64" spans="1:8" ht="14.25">
      <c r="A64" s="49">
        <v>61</v>
      </c>
      <c r="B64" s="50" t="s">
        <v>525</v>
      </c>
      <c r="C64" s="50" t="s">
        <v>89</v>
      </c>
      <c r="D64" s="50">
        <v>2</v>
      </c>
      <c r="E64" s="52"/>
      <c r="F64" s="52"/>
      <c r="G64" s="53">
        <v>2</v>
      </c>
      <c r="H64" s="50"/>
    </row>
    <row r="65" spans="1:8" ht="14.25">
      <c r="A65" s="49">
        <v>62</v>
      </c>
      <c r="B65" s="50" t="s">
        <v>526</v>
      </c>
      <c r="C65" s="50" t="s">
        <v>89</v>
      </c>
      <c r="D65" s="50">
        <v>2</v>
      </c>
      <c r="E65" s="52"/>
      <c r="F65" s="52"/>
      <c r="G65" s="53">
        <v>2</v>
      </c>
      <c r="H65" s="50"/>
    </row>
    <row r="66" spans="1:8" ht="14.25">
      <c r="A66" s="49">
        <v>63</v>
      </c>
      <c r="B66" s="50" t="s">
        <v>527</v>
      </c>
      <c r="C66" s="50" t="s">
        <v>89</v>
      </c>
      <c r="D66" s="50">
        <v>2</v>
      </c>
      <c r="E66" s="52"/>
      <c r="F66" s="52"/>
      <c r="G66" s="53">
        <v>2</v>
      </c>
      <c r="H66" s="50"/>
    </row>
    <row r="67" spans="1:8" ht="14.25">
      <c r="A67" s="49">
        <v>64</v>
      </c>
      <c r="B67" s="50" t="s">
        <v>528</v>
      </c>
      <c r="C67" s="50" t="s">
        <v>89</v>
      </c>
      <c r="D67" s="50">
        <v>1</v>
      </c>
      <c r="E67" s="52"/>
      <c r="F67" s="52"/>
      <c r="G67" s="53">
        <v>1</v>
      </c>
      <c r="H67" s="50"/>
    </row>
    <row r="68" spans="1:8" ht="14.25">
      <c r="A68" s="49">
        <v>65</v>
      </c>
      <c r="B68" s="50" t="s">
        <v>529</v>
      </c>
      <c r="C68" s="50" t="s">
        <v>89</v>
      </c>
      <c r="D68" s="50">
        <v>30</v>
      </c>
      <c r="E68" s="52"/>
      <c r="F68" s="52"/>
      <c r="G68" s="53">
        <v>30</v>
      </c>
      <c r="H68" s="50"/>
    </row>
    <row r="69" spans="1:8" ht="14.25">
      <c r="A69" s="49">
        <v>66</v>
      </c>
      <c r="B69" s="50" t="s">
        <v>530</v>
      </c>
      <c r="C69" s="50" t="s">
        <v>89</v>
      </c>
      <c r="D69" s="50">
        <v>25</v>
      </c>
      <c r="E69" s="52"/>
      <c r="F69" s="52"/>
      <c r="G69" s="53">
        <v>25</v>
      </c>
      <c r="H69" s="50"/>
    </row>
    <row r="70" spans="1:8" ht="14.25">
      <c r="A70" s="49">
        <v>67</v>
      </c>
      <c r="B70" s="50" t="s">
        <v>531</v>
      </c>
      <c r="C70" s="50" t="s">
        <v>89</v>
      </c>
      <c r="D70" s="50">
        <v>0</v>
      </c>
      <c r="E70" s="52"/>
      <c r="F70" s="52"/>
      <c r="G70" s="53">
        <v>0</v>
      </c>
      <c r="H70" s="50"/>
    </row>
    <row r="71" spans="1:8" ht="14.25">
      <c r="A71" s="49">
        <v>68</v>
      </c>
      <c r="B71" s="50" t="s">
        <v>532</v>
      </c>
      <c r="C71" s="50" t="s">
        <v>27</v>
      </c>
      <c r="D71" s="50">
        <v>0</v>
      </c>
      <c r="E71" s="52"/>
      <c r="F71" s="52"/>
      <c r="G71" s="53">
        <v>0</v>
      </c>
      <c r="H71" s="50"/>
    </row>
    <row r="72" spans="1:8" ht="14.25">
      <c r="A72" s="49">
        <v>69</v>
      </c>
      <c r="B72" s="50" t="s">
        <v>533</v>
      </c>
      <c r="C72" s="50" t="s">
        <v>89</v>
      </c>
      <c r="D72" s="50">
        <v>0</v>
      </c>
      <c r="E72" s="52"/>
      <c r="F72" s="52"/>
      <c r="G72" s="53">
        <v>0</v>
      </c>
      <c r="H72" s="50"/>
    </row>
    <row r="73" spans="1:8" ht="14.25">
      <c r="A73" s="49">
        <v>70</v>
      </c>
      <c r="B73" s="50" t="s">
        <v>534</v>
      </c>
      <c r="C73" s="50" t="s">
        <v>89</v>
      </c>
      <c r="D73" s="50">
        <v>1</v>
      </c>
      <c r="E73" s="52"/>
      <c r="F73" s="52"/>
      <c r="G73" s="53">
        <v>1</v>
      </c>
      <c r="H73" s="50"/>
    </row>
    <row r="74" spans="1:8" ht="14.25">
      <c r="A74" s="49">
        <v>71</v>
      </c>
      <c r="B74" s="50" t="s">
        <v>535</v>
      </c>
      <c r="C74" s="50" t="s">
        <v>9</v>
      </c>
      <c r="D74" s="50">
        <v>1</v>
      </c>
      <c r="E74" s="52"/>
      <c r="F74" s="52"/>
      <c r="G74" s="53">
        <v>1</v>
      </c>
      <c r="H74" s="50"/>
    </row>
    <row r="75" spans="1:8" ht="14.25">
      <c r="A75" s="49">
        <v>72</v>
      </c>
      <c r="B75" s="50" t="s">
        <v>536</v>
      </c>
      <c r="C75" s="50" t="s">
        <v>141</v>
      </c>
      <c r="D75" s="50">
        <v>1</v>
      </c>
      <c r="E75" s="52"/>
      <c r="F75" s="52"/>
      <c r="G75" s="53">
        <v>1</v>
      </c>
      <c r="H75" s="50"/>
    </row>
    <row r="76" spans="1:8" ht="14.25">
      <c r="A76" s="49">
        <v>73</v>
      </c>
      <c r="B76" s="50" t="s">
        <v>537</v>
      </c>
      <c r="C76" s="50" t="s">
        <v>104</v>
      </c>
      <c r="D76" s="50">
        <v>0</v>
      </c>
      <c r="E76" s="52"/>
      <c r="F76" s="52"/>
      <c r="G76" s="53">
        <v>0</v>
      </c>
      <c r="H76" s="50"/>
    </row>
    <row r="77" spans="1:8" ht="14.25">
      <c r="A77" s="49">
        <v>74</v>
      </c>
      <c r="B77" s="50" t="s">
        <v>538</v>
      </c>
      <c r="C77" s="50" t="s">
        <v>89</v>
      </c>
      <c r="D77" s="50">
        <v>5</v>
      </c>
      <c r="E77" s="52"/>
      <c r="F77" s="52"/>
      <c r="G77" s="53">
        <v>5</v>
      </c>
      <c r="H77" s="50"/>
    </row>
    <row r="78" spans="1:8" ht="14.25">
      <c r="A78" s="49">
        <v>75</v>
      </c>
      <c r="B78" s="50" t="s">
        <v>539</v>
      </c>
      <c r="C78" s="50" t="s">
        <v>120</v>
      </c>
      <c r="D78" s="50">
        <v>82</v>
      </c>
      <c r="E78" s="52"/>
      <c r="F78" s="52"/>
      <c r="G78" s="53">
        <v>82</v>
      </c>
      <c r="H78" s="50" t="s">
        <v>540</v>
      </c>
    </row>
    <row r="79" spans="1:8" ht="14.25">
      <c r="A79" s="49">
        <v>76</v>
      </c>
      <c r="B79" s="50" t="s">
        <v>541</v>
      </c>
      <c r="C79" s="50" t="s">
        <v>475</v>
      </c>
      <c r="D79" s="50">
        <v>1</v>
      </c>
      <c r="E79" s="52"/>
      <c r="F79" s="52"/>
      <c r="G79" s="53">
        <v>1</v>
      </c>
      <c r="H79" s="50"/>
    </row>
    <row r="80" spans="1:8" ht="14.25">
      <c r="A80" s="49">
        <v>77</v>
      </c>
      <c r="B80" s="50" t="s">
        <v>542</v>
      </c>
      <c r="C80" s="50" t="s">
        <v>89</v>
      </c>
      <c r="D80" s="50">
        <v>6</v>
      </c>
      <c r="E80" s="52"/>
      <c r="F80" s="52"/>
      <c r="G80" s="53">
        <v>6</v>
      </c>
      <c r="H80" s="50"/>
    </row>
    <row r="81" spans="1:8" ht="14.25">
      <c r="A81" s="49">
        <v>78</v>
      </c>
      <c r="B81" s="50" t="s">
        <v>543</v>
      </c>
      <c r="C81" s="50" t="s">
        <v>475</v>
      </c>
      <c r="D81" s="50">
        <v>2</v>
      </c>
      <c r="E81" s="52"/>
      <c r="F81" s="52"/>
      <c r="G81" s="53">
        <v>2</v>
      </c>
      <c r="H81" s="50" t="s">
        <v>544</v>
      </c>
    </row>
    <row r="82" spans="1:8" ht="14.25">
      <c r="A82" s="49">
        <v>79</v>
      </c>
      <c r="B82" s="50" t="s">
        <v>545</v>
      </c>
      <c r="C82" s="50" t="s">
        <v>475</v>
      </c>
      <c r="D82" s="50">
        <v>14</v>
      </c>
      <c r="E82" s="51"/>
      <c r="F82" s="52"/>
      <c r="G82" s="53">
        <v>14</v>
      </c>
      <c r="H82" s="50" t="s">
        <v>546</v>
      </c>
    </row>
    <row r="83" spans="1:8" ht="14.25">
      <c r="A83" s="49">
        <v>80</v>
      </c>
      <c r="B83" s="50" t="s">
        <v>547</v>
      </c>
      <c r="C83" s="50" t="s">
        <v>110</v>
      </c>
      <c r="D83" s="50">
        <v>0</v>
      </c>
      <c r="E83" s="51"/>
      <c r="F83" s="52"/>
      <c r="G83" s="53">
        <v>0</v>
      </c>
      <c r="H83" s="50"/>
    </row>
    <row r="84" spans="1:8" ht="14.25">
      <c r="A84" s="49">
        <v>81</v>
      </c>
      <c r="B84" s="50" t="s">
        <v>548</v>
      </c>
      <c r="C84" s="50" t="s">
        <v>110</v>
      </c>
      <c r="D84" s="50">
        <v>12</v>
      </c>
      <c r="E84" s="52"/>
      <c r="F84" s="52">
        <v>2</v>
      </c>
      <c r="G84" s="53">
        <v>10</v>
      </c>
      <c r="H84" s="50" t="s">
        <v>549</v>
      </c>
    </row>
    <row r="85" spans="1:8" ht="14.25">
      <c r="A85" s="49">
        <v>82</v>
      </c>
      <c r="B85" s="50" t="s">
        <v>550</v>
      </c>
      <c r="C85" s="50" t="s">
        <v>110</v>
      </c>
      <c r="D85" s="50">
        <v>3</v>
      </c>
      <c r="E85" s="52"/>
      <c r="F85" s="52"/>
      <c r="G85" s="53">
        <v>3</v>
      </c>
      <c r="H85" s="50" t="s">
        <v>551</v>
      </c>
    </row>
    <row r="86" spans="1:8" ht="14.25">
      <c r="A86" s="49">
        <v>83</v>
      </c>
      <c r="B86" s="50" t="s">
        <v>552</v>
      </c>
      <c r="C86" s="50" t="s">
        <v>110</v>
      </c>
      <c r="D86" s="50">
        <v>20</v>
      </c>
      <c r="E86" s="52"/>
      <c r="F86" s="52"/>
      <c r="G86" s="53">
        <v>20</v>
      </c>
      <c r="H86" s="50"/>
    </row>
    <row r="87" spans="1:8" ht="14.25">
      <c r="A87" s="49">
        <v>84</v>
      </c>
      <c r="B87" s="50" t="s">
        <v>553</v>
      </c>
      <c r="C87" s="50" t="s">
        <v>89</v>
      </c>
      <c r="D87" s="50">
        <v>1</v>
      </c>
      <c r="E87" s="52"/>
      <c r="F87" s="52"/>
      <c r="G87" s="53">
        <v>1</v>
      </c>
      <c r="H87" s="50"/>
    </row>
    <row r="88" spans="1:8" ht="14.25">
      <c r="A88" s="49">
        <v>85</v>
      </c>
      <c r="B88" s="50" t="s">
        <v>554</v>
      </c>
      <c r="C88" s="50" t="s">
        <v>89</v>
      </c>
      <c r="D88" s="50">
        <v>5</v>
      </c>
      <c r="E88" s="52"/>
      <c r="F88" s="52"/>
      <c r="G88" s="53">
        <v>5</v>
      </c>
      <c r="H88" s="50"/>
    </row>
    <row r="89" spans="1:8" ht="14.25">
      <c r="A89" s="49">
        <v>86</v>
      </c>
      <c r="B89" s="50" t="s">
        <v>555</v>
      </c>
      <c r="C89" s="50" t="s">
        <v>89</v>
      </c>
      <c r="D89" s="50">
        <v>1</v>
      </c>
      <c r="E89" s="51"/>
      <c r="F89" s="52"/>
      <c r="G89" s="53">
        <v>1</v>
      </c>
      <c r="H89" s="50"/>
    </row>
    <row r="90" spans="1:8" ht="14.25">
      <c r="A90" s="49">
        <v>87</v>
      </c>
      <c r="B90" s="50" t="s">
        <v>556</v>
      </c>
      <c r="C90" s="50" t="s">
        <v>89</v>
      </c>
      <c r="D90" s="50">
        <v>4</v>
      </c>
      <c r="E90" s="52"/>
      <c r="F90" s="52"/>
      <c r="G90" s="53">
        <v>4</v>
      </c>
      <c r="H90" s="50"/>
    </row>
    <row r="91" spans="1:8" ht="14.25">
      <c r="A91" s="49">
        <v>88</v>
      </c>
      <c r="B91" s="50" t="s">
        <v>557</v>
      </c>
      <c r="C91" s="50" t="s">
        <v>89</v>
      </c>
      <c r="D91" s="50">
        <v>1</v>
      </c>
      <c r="E91" s="52"/>
      <c r="F91" s="52"/>
      <c r="G91" s="53">
        <v>1</v>
      </c>
      <c r="H91" s="50"/>
    </row>
    <row r="92" spans="1:8" ht="14.25">
      <c r="A92" s="49">
        <v>89</v>
      </c>
      <c r="B92" s="50" t="s">
        <v>558</v>
      </c>
      <c r="C92" s="50" t="s">
        <v>89</v>
      </c>
      <c r="D92" s="50">
        <v>8</v>
      </c>
      <c r="E92" s="52"/>
      <c r="F92" s="52"/>
      <c r="G92" s="53">
        <v>8</v>
      </c>
      <c r="H92" s="50"/>
    </row>
    <row r="93" spans="1:8" ht="14.25">
      <c r="A93" s="49">
        <v>90</v>
      </c>
      <c r="B93" s="50" t="s">
        <v>559</v>
      </c>
      <c r="C93" s="50" t="s">
        <v>89</v>
      </c>
      <c r="D93" s="50">
        <v>22</v>
      </c>
      <c r="E93" s="52"/>
      <c r="F93" s="52"/>
      <c r="G93" s="53">
        <v>22</v>
      </c>
      <c r="H93" s="50"/>
    </row>
    <row r="94" spans="1:8" ht="14.25">
      <c r="A94" s="49">
        <v>91</v>
      </c>
      <c r="B94" s="50" t="s">
        <v>560</v>
      </c>
      <c r="C94" s="50" t="s">
        <v>475</v>
      </c>
      <c r="D94" s="50">
        <v>1</v>
      </c>
      <c r="E94" s="52"/>
      <c r="F94" s="52"/>
      <c r="G94" s="53">
        <v>1</v>
      </c>
      <c r="H94" s="50" t="s">
        <v>561</v>
      </c>
    </row>
    <row r="95" spans="1:8" ht="14.25">
      <c r="A95" s="49">
        <v>92</v>
      </c>
      <c r="B95" s="57" t="s">
        <v>562</v>
      </c>
      <c r="C95" s="50" t="s">
        <v>89</v>
      </c>
      <c r="D95" s="50">
        <v>1</v>
      </c>
      <c r="E95" s="52"/>
      <c r="F95" s="52"/>
      <c r="G95" s="53">
        <v>1</v>
      </c>
      <c r="H95" s="50"/>
    </row>
    <row r="96" spans="1:8" ht="14.25">
      <c r="A96" s="49">
        <v>93</v>
      </c>
      <c r="B96" s="50" t="s">
        <v>563</v>
      </c>
      <c r="C96" s="50" t="s">
        <v>141</v>
      </c>
      <c r="D96" s="50">
        <v>1</v>
      </c>
      <c r="E96" s="52"/>
      <c r="F96" s="52"/>
      <c r="G96" s="53">
        <v>1</v>
      </c>
      <c r="H96" s="50"/>
    </row>
    <row r="97" spans="1:8" ht="14.25">
      <c r="A97" s="49">
        <v>94</v>
      </c>
      <c r="B97" s="50" t="s">
        <v>564</v>
      </c>
      <c r="C97" s="50" t="s">
        <v>89</v>
      </c>
      <c r="D97" s="50">
        <v>2</v>
      </c>
      <c r="E97" s="52"/>
      <c r="F97" s="52"/>
      <c r="G97" s="53">
        <v>2</v>
      </c>
      <c r="H97" s="57"/>
    </row>
    <row r="98" spans="1:8" ht="14.25">
      <c r="A98" s="49">
        <v>95</v>
      </c>
      <c r="B98" s="50" t="s">
        <v>565</v>
      </c>
      <c r="C98" s="50" t="s">
        <v>104</v>
      </c>
      <c r="D98" s="50">
        <v>2</v>
      </c>
      <c r="E98" s="52"/>
      <c r="F98" s="52"/>
      <c r="G98" s="53">
        <v>2</v>
      </c>
      <c r="H98" s="50"/>
    </row>
    <row r="99" spans="1:8" ht="14.25">
      <c r="A99" s="49">
        <v>96</v>
      </c>
      <c r="B99" s="50" t="s">
        <v>566</v>
      </c>
      <c r="C99" s="50" t="s">
        <v>104</v>
      </c>
      <c r="D99" s="50">
        <v>1</v>
      </c>
      <c r="E99" s="52"/>
      <c r="F99" s="52"/>
      <c r="G99" s="53">
        <v>1</v>
      </c>
      <c r="H99" s="50"/>
    </row>
    <row r="100" spans="1:8" ht="14.25">
      <c r="A100" s="49">
        <v>97</v>
      </c>
      <c r="B100" s="50" t="s">
        <v>567</v>
      </c>
      <c r="C100" s="50" t="s">
        <v>101</v>
      </c>
      <c r="D100" s="50">
        <v>2</v>
      </c>
      <c r="E100" s="52"/>
      <c r="F100" s="52"/>
      <c r="G100" s="53">
        <v>2</v>
      </c>
      <c r="H100" s="50"/>
    </row>
    <row r="101" spans="1:8" ht="14.25">
      <c r="A101" s="49">
        <v>98</v>
      </c>
      <c r="B101" s="50" t="s">
        <v>568</v>
      </c>
      <c r="C101" s="50" t="s">
        <v>141</v>
      </c>
      <c r="D101" s="50">
        <v>1</v>
      </c>
      <c r="E101" s="52"/>
      <c r="F101" s="52"/>
      <c r="G101" s="53">
        <v>1</v>
      </c>
      <c r="H101" s="50"/>
    </row>
    <row r="102" spans="1:8" ht="14.25">
      <c r="A102" s="49">
        <v>99</v>
      </c>
      <c r="B102" s="50" t="s">
        <v>569</v>
      </c>
      <c r="C102" s="50" t="s">
        <v>89</v>
      </c>
      <c r="D102" s="50">
        <v>1</v>
      </c>
      <c r="E102" s="52"/>
      <c r="F102" s="52"/>
      <c r="G102" s="53">
        <v>1</v>
      </c>
      <c r="H102" s="50"/>
    </row>
    <row r="103" spans="1:8" ht="14.25">
      <c r="A103" s="49">
        <v>100</v>
      </c>
      <c r="B103" s="50" t="s">
        <v>570</v>
      </c>
      <c r="C103" s="50" t="s">
        <v>104</v>
      </c>
      <c r="D103" s="50">
        <v>1</v>
      </c>
      <c r="E103" s="52"/>
      <c r="F103" s="52"/>
      <c r="G103" s="53">
        <v>1</v>
      </c>
      <c r="H103" s="50"/>
    </row>
    <row r="104" spans="1:8" ht="14.25">
      <c r="A104" s="49">
        <v>101</v>
      </c>
      <c r="B104" s="50" t="s">
        <v>571</v>
      </c>
      <c r="C104" s="50" t="s">
        <v>475</v>
      </c>
      <c r="D104" s="50">
        <v>1</v>
      </c>
      <c r="E104" s="52"/>
      <c r="F104" s="52"/>
      <c r="G104" s="53">
        <v>1</v>
      </c>
      <c r="H104" s="58" t="s">
        <v>572</v>
      </c>
    </row>
    <row r="105" spans="1:8" ht="14.25">
      <c r="A105" s="49">
        <v>102</v>
      </c>
      <c r="B105" s="50" t="s">
        <v>573</v>
      </c>
      <c r="C105" s="50" t="s">
        <v>104</v>
      </c>
      <c r="D105" s="50">
        <v>1</v>
      </c>
      <c r="E105" s="52"/>
      <c r="F105" s="52"/>
      <c r="G105" s="53">
        <v>1</v>
      </c>
      <c r="H105" s="50"/>
    </row>
    <row r="106" spans="1:8" ht="14.25">
      <c r="A106" s="49">
        <v>103</v>
      </c>
      <c r="B106" s="56" t="s">
        <v>574</v>
      </c>
      <c r="C106" s="50" t="s">
        <v>575</v>
      </c>
      <c r="D106" s="50">
        <v>25</v>
      </c>
      <c r="E106" s="52"/>
      <c r="F106" s="52"/>
      <c r="G106" s="53">
        <v>25</v>
      </c>
      <c r="H106" s="56" t="s">
        <v>576</v>
      </c>
    </row>
    <row r="107" spans="1:8" ht="14.25">
      <c r="A107" s="49">
        <v>104</v>
      </c>
      <c r="B107" s="56" t="s">
        <v>577</v>
      </c>
      <c r="C107" s="56" t="s">
        <v>500</v>
      </c>
      <c r="D107" s="50">
        <v>0</v>
      </c>
      <c r="E107" s="52"/>
      <c r="F107" s="52"/>
      <c r="G107" s="53">
        <v>0</v>
      </c>
      <c r="H107" s="56"/>
    </row>
    <row r="108" spans="1:8" ht="14.25">
      <c r="A108" s="49">
        <v>105</v>
      </c>
      <c r="B108" s="56" t="s">
        <v>578</v>
      </c>
      <c r="C108" s="56" t="s">
        <v>575</v>
      </c>
      <c r="D108" s="50">
        <v>0</v>
      </c>
      <c r="E108" s="52">
        <v>1</v>
      </c>
      <c r="F108" s="52">
        <v>1</v>
      </c>
      <c r="G108" s="53">
        <v>0</v>
      </c>
      <c r="H108" s="50"/>
    </row>
    <row r="109" spans="1:8" ht="14.25">
      <c r="A109" s="49">
        <v>106</v>
      </c>
      <c r="B109" s="56" t="s">
        <v>579</v>
      </c>
      <c r="C109" s="56" t="s">
        <v>575</v>
      </c>
      <c r="D109" s="50">
        <v>0</v>
      </c>
      <c r="E109" s="52">
        <v>1</v>
      </c>
      <c r="F109" s="52">
        <v>1</v>
      </c>
      <c r="G109" s="53">
        <v>0</v>
      </c>
      <c r="H109" s="50"/>
    </row>
    <row r="110" spans="1:8" ht="14.25">
      <c r="A110" s="49">
        <v>107</v>
      </c>
      <c r="B110" s="56" t="s">
        <v>580</v>
      </c>
      <c r="C110" s="56" t="s">
        <v>581</v>
      </c>
      <c r="D110" s="50">
        <v>5</v>
      </c>
      <c r="E110" s="52"/>
      <c r="F110" s="52"/>
      <c r="G110" s="53">
        <v>5</v>
      </c>
      <c r="H110" s="50"/>
    </row>
    <row r="111" spans="1:8" ht="14.25">
      <c r="A111" s="49">
        <v>108</v>
      </c>
      <c r="B111" s="50" t="s">
        <v>582</v>
      </c>
      <c r="C111" s="50" t="s">
        <v>575</v>
      </c>
      <c r="D111" s="50">
        <v>0</v>
      </c>
      <c r="E111" s="52">
        <v>20</v>
      </c>
      <c r="F111" s="52"/>
      <c r="G111" s="53">
        <v>20</v>
      </c>
      <c r="H111" s="50"/>
    </row>
    <row r="112" spans="1:8" ht="14.25">
      <c r="A112" s="49">
        <v>109</v>
      </c>
      <c r="B112" s="50" t="s">
        <v>583</v>
      </c>
      <c r="C112" s="50" t="s">
        <v>575</v>
      </c>
      <c r="D112" s="50">
        <v>0</v>
      </c>
      <c r="E112" s="52">
        <v>10</v>
      </c>
      <c r="F112" s="52"/>
      <c r="G112" s="53">
        <v>10</v>
      </c>
      <c r="H112" s="50"/>
    </row>
    <row r="113" spans="1:8" ht="14.25">
      <c r="A113" s="49">
        <v>110</v>
      </c>
      <c r="B113" s="50" t="s">
        <v>584</v>
      </c>
      <c r="C113" s="50" t="s">
        <v>473</v>
      </c>
      <c r="D113" s="50">
        <v>0</v>
      </c>
      <c r="E113" s="52">
        <v>1</v>
      </c>
      <c r="F113" s="52"/>
      <c r="G113" s="53">
        <v>1</v>
      </c>
      <c r="H113" s="50"/>
    </row>
    <row r="114" spans="1:8" ht="14.25">
      <c r="A114" s="49">
        <v>111</v>
      </c>
      <c r="B114" s="50" t="s">
        <v>585</v>
      </c>
      <c r="C114" s="50" t="s">
        <v>500</v>
      </c>
      <c r="D114" s="50">
        <v>0</v>
      </c>
      <c r="E114" s="52">
        <v>1</v>
      </c>
      <c r="F114" s="52">
        <v>1</v>
      </c>
      <c r="G114" s="53">
        <v>0</v>
      </c>
      <c r="H114" s="50"/>
    </row>
    <row r="115" spans="1:8" ht="15.75">
      <c r="A115" s="49">
        <v>112</v>
      </c>
      <c r="B115" s="50"/>
      <c r="C115" s="50"/>
      <c r="D115" s="50"/>
      <c r="E115" s="52"/>
      <c r="F115" s="52"/>
      <c r="G115" s="53"/>
      <c r="H115" s="50"/>
    </row>
    <row r="116" spans="1:8" ht="15.75">
      <c r="A116" s="49">
        <v>113</v>
      </c>
      <c r="B116" s="50"/>
      <c r="C116" s="50"/>
      <c r="D116" s="50"/>
      <c r="E116" s="52"/>
      <c r="F116" s="52"/>
      <c r="G116" s="53"/>
      <c r="H116" s="50"/>
    </row>
    <row r="117" spans="1:8" ht="15.75">
      <c r="A117" s="49">
        <v>114</v>
      </c>
      <c r="B117" s="50"/>
      <c r="C117" s="50"/>
      <c r="D117" s="50"/>
      <c r="E117" s="52"/>
      <c r="F117" s="52"/>
      <c r="G117" s="53"/>
      <c r="H117" s="50"/>
    </row>
  </sheetData>
  <mergeCells count="2">
    <mergeCell ref="A1:H1"/>
    <mergeCell ref="A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入库</vt:lpstr>
      <vt:lpstr>出库</vt:lpstr>
      <vt:lpstr>库存总表</vt:lpstr>
      <vt:lpstr>盘点历史</vt:lpstr>
      <vt:lpstr>营销中心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Steins Wu</dc:creator>
  <cp:lastModifiedBy>2flowers</cp:lastModifiedBy>
  <dcterms:created xsi:type="dcterms:W3CDTF">2018-03-27T09:25:02Z</dcterms:created>
  <dcterms:modified xsi:type="dcterms:W3CDTF">2018-10-11T07:10:20Z</dcterms:modified>
</cp:coreProperties>
</file>