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kid/Desktop/class folder/Crowdfunding Analysis/"/>
    </mc:Choice>
  </mc:AlternateContent>
  <xr:revisionPtr revIDLastSave="0" documentId="13_ncr:1_{96A759C0-B403-AF45-BD22-38E0C0BF0671}" xr6:coauthVersionLast="47" xr6:coauthVersionMax="47" xr10:uidLastSave="{00000000-0000-0000-0000-000000000000}"/>
  <bookViews>
    <workbookView xWindow="-37500" yWindow="-2440" windowWidth="37480" windowHeight="19800" activeTab="1" xr2:uid="{00000000-000D-0000-FFFF-FFFF00000000}"/>
  </bookViews>
  <sheets>
    <sheet name="GB musicals box and wisker char" sheetId="12" r:id="rId1"/>
    <sheet name="Kickstarter" sheetId="1" r:id="rId2"/>
    <sheet name="Successful US Kickstarters" sheetId="10" r:id="rId3"/>
    <sheet name="Failed US Kickstarters" sheetId="11" r:id="rId4"/>
    <sheet name="Descriptive Statistics" sheetId="9" r:id="rId5"/>
    <sheet name="Edinburgh Research" sheetId="6" r:id="rId6"/>
    <sheet name="Outcomes Based on Launch Date" sheetId="5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6" r:id="rId10"/>
    <pivotCache cacheId="6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6" i="9"/>
  <c r="C7" i="9" s="1"/>
  <c r="B6" i="9"/>
  <c r="B7" i="9" s="1"/>
  <c r="C5" i="9"/>
  <c r="B5" i="9"/>
  <c r="C11" i="9"/>
  <c r="B11" i="9"/>
  <c r="C4" i="9"/>
  <c r="B4" i="9"/>
  <c r="C10" i="9"/>
  <c r="B10" i="9"/>
  <c r="C3" i="9"/>
  <c r="B3" i="9"/>
  <c r="C9" i="9"/>
  <c r="B9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<sst xmlns="http://schemas.openxmlformats.org/spreadsheetml/2006/main" count="38337" uniqueCount="8399">
  <si>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</si>
  <si>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</si>
  <si>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</si>
  <si>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</si>
  <si>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</si>
  <si>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</si>
  <si>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</si>
  <si>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</si>
  <si>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</si>
  <si>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</si>
  <si>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</si>
  <si>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</si>
  <si>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</si>
  <si>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</si>
  <si>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</si>
  <si>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</si>
  <si>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</si>
  <si>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</si>
  <si>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</si>
  <si>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</si>
  <si>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</si>
  <si>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</si>
  <si>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</si>
  <si>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</si>
  <si>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</si>
  <si>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</si>
  <si>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</si>
  <si>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</si>
  <si>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</si>
  <si>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</si>
  <si>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</si>
  <si>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</si>
  <si>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</si>
  <si>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</si>
  <si>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</si>
  <si>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</si>
  <si>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</si>
  <si>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</si>
  <si>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</si>
  <si>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</si>
  <si>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</si>
  <si>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</si>
  <si>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</si>
  <si>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</si>
  <si>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</si>
  <si>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</si>
  <si>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</si>
  <si>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</si>
  <si>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</si>
  <si>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</si>
  <si>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</si>
  <si>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</si>
  <si>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</si>
  <si>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</si>
  <si>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</si>
  <si>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</si>
  <si>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</si>
  <si>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</si>
  <si>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</si>
  <si>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</si>
  <si>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</si>
  <si>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</si>
  <si>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</si>
  <si>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</si>
  <si>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</si>
  <si>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</si>
  <si>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</si>
  <si>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</si>
  <si>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</si>
  <si>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</si>
  <si>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</si>
  <si>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</si>
  <si>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</si>
  <si>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</si>
  <si>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</si>
  <si>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</si>
  <si>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</si>
  <si>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</si>
  <si>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</si>
  <si>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</si>
  <si>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</si>
  <si>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</si>
  <si>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</si>
  <si>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</si>
  <si>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</si>
  <si>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</si>
  <si>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</si>
  <si>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</si>
  <si>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</si>
  <si>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</si>
  <si>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</si>
  <si>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</si>
  <si>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</si>
  <si>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</si>
  <si>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</si>
  <si>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</si>
  <si>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</si>
  <si>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</si>
  <si>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</si>
  <si>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</si>
  <si>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</si>
  <si>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</si>
  <si>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</si>
  <si>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</si>
  <si>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</si>
  <si>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</si>
  <si>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</si>
  <si>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</si>
  <si>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</si>
  <si>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</si>
  <si>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</si>
  <si>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</si>
  <si>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</si>
  <si>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</si>
  <si>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</si>
  <si>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</si>
  <si>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</si>
  <si>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</si>
  <si>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</si>
  <si>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</si>
  <si>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</si>
  <si>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</si>
  <si>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</si>
  <si>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</si>
  <si>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</si>
  <si>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</si>
  <si>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</si>
  <si>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</si>
  <si>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</si>
  <si>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</si>
  <si>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</si>
  <si>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</si>
  <si>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</si>
  <si>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</si>
  <si>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</si>
  <si>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</si>
  <si>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</si>
  <si>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</si>
  <si>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</si>
  <si>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</si>
  <si>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</si>
  <si>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</si>
  <si>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</si>
  <si>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</si>
  <si>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</si>
  <si>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</si>
  <si>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</si>
  <si>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</si>
  <si>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</si>
  <si>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</si>
  <si>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</si>
  <si>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</si>
  <si>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</si>
  <si>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</si>
  <si>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</si>
  <si>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</si>
  <si>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</si>
  <si>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</si>
  <si>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</si>
  <si>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</si>
  <si>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</si>
  <si>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</si>
  <si>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</si>
  <si>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</si>
  <si>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</si>
  <si>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</si>
  <si>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</si>
  <si>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</si>
  <si>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</si>
  <si>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</si>
  <si>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</si>
  <si>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</si>
  <si>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</si>
  <si>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</si>
  <si>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</si>
  <si>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</si>
  <si>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</si>
  <si>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</si>
  <si>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</si>
  <si>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</si>
  <si>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</si>
  <si>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</si>
  <si>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</si>
  <si>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</si>
  <si>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</si>
  <si>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</si>
  <si>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</si>
  <si>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</si>
  <si>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</si>
  <si>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</si>
  <si>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</si>
  <si>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</si>
  <si>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</si>
  <si>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</si>
  <si>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</si>
  <si>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</si>
  <si>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</si>
  <si>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</si>
  <si>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</si>
  <si>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</si>
  <si>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</si>
  <si>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</si>
  <si>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</si>
  <si>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</si>
  <si>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</si>
  <si>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</si>
  <si>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</si>
  <si>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</si>
  <si>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</si>
  <si>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</si>
  <si>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</si>
  <si>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</si>
  <si>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</si>
  <si>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</si>
  <si>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</si>
  <si>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</si>
  <si>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</si>
  <si>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</si>
  <si>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</si>
  <si>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</si>
  <si>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</si>
  <si>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</si>
  <si>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</si>
  <si>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</si>
  <si>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</si>
  <si>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</si>
  <si>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</si>
  <si>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</si>
  <si>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</si>
  <si>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</si>
  <si>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</si>
  <si>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</si>
  <si>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</si>
  <si>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</si>
  <si>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</si>
  <si>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</si>
  <si>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</si>
  <si>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</si>
  <si>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</si>
  <si>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</si>
  <si>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</si>
  <si>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</si>
  <si>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</si>
  <si>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</si>
  <si>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</si>
  <si>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</si>
  <si>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</si>
  <si>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</si>
  <si>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</si>
  <si>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</si>
  <si>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</si>
  <si>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</si>
  <si>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</si>
  <si>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</si>
  <si>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</si>
  <si>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</si>
  <si>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</si>
  <si>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</si>
  <si>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</si>
  <si>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</si>
  <si>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</si>
  <si>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</si>
  <si>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</si>
  <si>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</si>
  <si>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</si>
  <si>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</si>
  <si>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</si>
  <si>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</si>
  <si>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</si>
  <si>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</si>
  <si>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</si>
  <si>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</si>
  <si>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</si>
  <si>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</si>
  <si>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</si>
  <si>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</si>
  <si>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</si>
  <si>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</si>
  <si>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</si>
  <si>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</si>
  <si>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</si>
  <si>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</si>
  <si>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</si>
  <si>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</si>
  <si>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</si>
  <si>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</si>
  <si>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</si>
  <si>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</si>
  <si>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</si>
  <si>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</si>
  <si>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</si>
  <si>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</si>
  <si>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</si>
  <si>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</si>
  <si>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</si>
  <si>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</si>
  <si>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</si>
  <si>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</si>
  <si>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</si>
  <si>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</si>
  <si>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</si>
  <si>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</si>
  <si>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</si>
  <si>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</si>
  <si>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</si>
  <si>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</si>
  <si>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</si>
  <si>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</si>
  <si>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</si>
  <si>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</si>
  <si>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</si>
  <si>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</si>
  <si>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</si>
  <si>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</si>
  <si>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</si>
  <si>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</si>
  <si>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</si>
  <si>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</si>
  <si>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</si>
  <si>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</si>
  <si>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</si>
  <si>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</si>
  <si>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</si>
  <si>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</si>
  <si>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</si>
  <si>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</si>
  <si>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</si>
  <si>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</si>
  <si>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</si>
  <si>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</si>
  <si>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</si>
  <si>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</si>
  <si>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</si>
  <si>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</si>
  <si>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</si>
  <si>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</si>
  <si>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</si>
  <si>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</si>
  <si>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</si>
  <si>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</si>
  <si>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</si>
  <si>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</si>
  <si>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</si>
  <si>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</si>
  <si>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</si>
  <si>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</si>
  <si>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</si>
  <si>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</si>
  <si>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</si>
  <si>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</si>
  <si>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</si>
  <si>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</si>
  <si>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</si>
  <si>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</si>
  <si>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</si>
  <si>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</si>
  <si>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</si>
  <si>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</si>
  <si>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</si>
  <si>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</si>
  <si>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</si>
  <si>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</si>
  <si>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</si>
  <si>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</si>
  <si>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</si>
  <si>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</si>
  <si>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</si>
  <si>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</si>
  <si>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</si>
  <si>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</si>
  <si>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</si>
  <si>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</si>
  <si>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</si>
  <si>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</si>
  <si>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</si>
  <si>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</si>
  <si>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</si>
  <si>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</si>
  <si>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</si>
  <si>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</si>
  <si>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</si>
  <si>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</si>
  <si>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</si>
  <si>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</si>
  <si>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</si>
  <si>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</si>
  <si>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</si>
  <si>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</si>
  <si>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</si>
  <si>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</si>
  <si>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</si>
  <si>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</si>
  <si>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</si>
  <si>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</si>
  <si>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</si>
  <si>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</si>
  <si>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</si>
  <si>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</si>
  <si>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</si>
  <si>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</si>
  <si>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</si>
  <si>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</si>
  <si>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</si>
  <si>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</si>
  <si>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</si>
  <si>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</si>
  <si>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</si>
  <si>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</si>
  <si>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</si>
  <si>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</si>
  <si>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</si>
  <si>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</si>
  <si>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</si>
  <si>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</si>
  <si>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</si>
  <si>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</si>
  <si>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</si>
  <si>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</si>
  <si>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</si>
  <si>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</si>
  <si>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</si>
  <si>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</si>
  <si>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</si>
  <si>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</si>
  <si>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</si>
  <si>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</si>
  <si>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</si>
  <si>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</si>
  <si>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</si>
  <si>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</si>
  <si>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</si>
  <si>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</si>
  <si>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</si>
  <si>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</si>
  <si>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</si>
  <si>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</si>
  <si>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</si>
  <si>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</si>
  <si>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</si>
  <si>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</si>
  <si>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</si>
  <si>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</si>
  <si>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</si>
  <si>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</si>
  <si>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</si>
  <si>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</si>
  <si>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</si>
  <si>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</si>
  <si>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</si>
  <si>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</si>
  <si>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</si>
  <si>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</si>
  <si>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</si>
  <si>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</si>
  <si>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</si>
  <si>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</si>
  <si>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</si>
  <si>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</si>
  <si>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</si>
  <si>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</si>
  <si>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</si>
  <si>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</si>
  <si>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</si>
  <si>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</si>
  <si>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</si>
  <si>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</si>
  <si>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</si>
  <si>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</si>
  <si>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</si>
  <si>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</si>
  <si>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</si>
  <si>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</si>
  <si>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</si>
  <si>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</si>
  <si>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</si>
  <si>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</si>
  <si>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</si>
  <si>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</si>
  <si>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</si>
  <si>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</si>
  <si>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</si>
  <si>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</si>
  <si>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</si>
  <si>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</si>
  <si>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</si>
  <si>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</si>
  <si>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</si>
  <si>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</si>
  <si>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</si>
  <si>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</si>
  <si>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</si>
  <si>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</si>
  <si>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</si>
  <si>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</si>
  <si>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</si>
  <si>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</si>
  <si>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</si>
  <si>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</si>
  <si>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</si>
  <si>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</si>
  <si>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</si>
  <si>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</si>
  <si>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</si>
  <si>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</si>
  <si>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</si>
  <si>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</si>
  <si>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</si>
  <si>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</si>
  <si>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</si>
  <si>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</si>
  <si>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</si>
  <si>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</si>
  <si>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</si>
  <si>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</si>
  <si>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</si>
  <si>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</si>
  <si>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</si>
  <si>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</si>
  <si>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</si>
  <si>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</si>
  <si>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</si>
  <si>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</si>
  <si>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</si>
  <si>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</si>
  <si>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</si>
  <si>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</si>
  <si>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</si>
  <si>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</si>
  <si>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</si>
  <si>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</si>
  <si>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</si>
  <si>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</si>
  <si>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</si>
  <si>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</si>
  <si>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</si>
  <si>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</si>
  <si>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</si>
  <si>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</si>
  <si>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</si>
  <si>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</si>
  <si>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</si>
  <si>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</si>
  <si>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</si>
  <si>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</si>
  <si>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</si>
  <si>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</si>
  <si>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</si>
  <si>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</si>
  <si>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</si>
  <si>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</si>
  <si>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</si>
  <si>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</si>
  <si>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</si>
  <si>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</si>
  <si>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</si>
  <si>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</si>
  <si>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</si>
  <si>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</si>
  <si>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</si>
  <si>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</si>
  <si>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</si>
  <si>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</si>
  <si>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</si>
  <si>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</si>
  <si>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</si>
  <si>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</si>
  <si>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</si>
  <si>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</si>
  <si>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</si>
  <si>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</si>
  <si>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</si>
  <si>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</si>
  <si>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</si>
  <si>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</si>
  <si>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</si>
  <si>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</si>
  <si>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</si>
  <si>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</si>
  <si>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</si>
  <si>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</si>
  <si>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</si>
  <si>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</si>
  <si>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</si>
  <si>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</si>
  <si>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</si>
  <si>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</si>
  <si>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</si>
  <si>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</si>
  <si>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</si>
  <si>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</si>
  <si>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</si>
  <si>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</si>
  <si>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</si>
  <si>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</si>
  <si>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</si>
  <si>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</si>
  <si>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</si>
  <si>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</si>
  <si>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</si>
  <si>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</si>
  <si>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</si>
  <si>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</si>
  <si>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</si>
  <si>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</si>
  <si>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</si>
  <si>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</si>
  <si>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</si>
  <si>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</si>
  <si>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</si>
  <si>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</si>
  <si>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</si>
  <si>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</si>
  <si>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</si>
  <si>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</si>
  <si>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</si>
  <si>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</si>
  <si>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</si>
  <si>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</si>
  <si>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</si>
  <si>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</si>
  <si>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</si>
  <si>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</si>
  <si>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</si>
  <si>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</si>
  <si>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</si>
  <si>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</si>
  <si>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</si>
  <si>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</si>
  <si>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</si>
  <si>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</si>
  <si>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</si>
  <si>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</si>
  <si>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</si>
  <si>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</si>
  <si>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</si>
  <si>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</si>
  <si>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</si>
  <si>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</si>
  <si>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</si>
  <si>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</si>
  <si>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</si>
  <si>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</si>
  <si>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</si>
  <si>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</si>
  <si>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</si>
  <si>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</si>
  <si>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</si>
  <si>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</si>
  <si>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</si>
  <si>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</si>
  <si>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</si>
  <si>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</si>
  <si>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</si>
  <si>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</si>
  <si>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</si>
  <si>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</si>
  <si>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</si>
  <si>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</si>
  <si>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</si>
  <si>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</si>
  <si>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</si>
  <si>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</si>
  <si>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</si>
  <si>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</si>
  <si>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</si>
  <si>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</si>
  <si>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</si>
  <si>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</si>
  <si>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</si>
  <si>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</si>
  <si>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</si>
  <si>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</si>
  <si>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</si>
  <si>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</si>
  <si>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</si>
  <si>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</si>
  <si>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</si>
  <si>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</si>
  <si>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</si>
  <si>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</si>
  <si>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</si>
  <si>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</si>
  <si>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</si>
  <si>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</si>
  <si>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</si>
  <si>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</si>
  <si>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</si>
  <si>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</si>
  <si>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</si>
  <si>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</si>
  <si>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</si>
  <si>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</si>
  <si>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</si>
  <si>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</si>
  <si>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</si>
  <si>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</si>
  <si>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</si>
  <si>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</si>
  <si>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</si>
  <si>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</si>
  <si>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</si>
  <si>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</si>
  <si>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</si>
  <si>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</si>
  <si>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</si>
  <si>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</si>
  <si>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</si>
  <si>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</si>
  <si>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</si>
  <si>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</si>
  <si>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</si>
  <si>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</si>
  <si>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</si>
  <si>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</si>
  <si>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</si>
  <si>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</si>
  <si>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</si>
  <si>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</si>
  <si>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</si>
  <si>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</si>
  <si>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</si>
  <si>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</si>
  <si>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</si>
  <si>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</si>
  <si>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</si>
  <si>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</si>
  <si>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</si>
  <si>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</si>
  <si>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</si>
  <si>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</si>
  <si>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</si>
  <si>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</si>
  <si>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</si>
  <si>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</si>
  <si>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</si>
  <si>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</si>
  <si>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</si>
  <si>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</si>
  <si>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</si>
  <si>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</si>
  <si>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</si>
  <si>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</si>
  <si>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</si>
  <si>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</si>
  <si>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</si>
  <si>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</si>
  <si>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</si>
  <si>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</si>
  <si>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</si>
  <si>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</si>
  <si>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</si>
  <si>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</si>
  <si>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</si>
  <si>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</si>
  <si>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</si>
  <si>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</si>
  <si>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</si>
  <si>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</si>
  <si>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</si>
  <si>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</si>
  <si>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</si>
  <si>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</si>
  <si>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</si>
  <si>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</si>
  <si>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</si>
  <si>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</si>
  <si>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</si>
  <si>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</si>
  <si>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</si>
  <si>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</si>
  <si>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</si>
  <si>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</si>
  <si>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</si>
  <si>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</si>
  <si>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</si>
  <si>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</si>
  <si>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</si>
  <si>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</si>
  <si>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</si>
  <si>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</si>
  <si>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</si>
  <si>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</si>
  <si>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</si>
  <si>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</si>
  <si>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</si>
  <si>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</si>
  <si>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</si>
  <si>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</si>
  <si>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</si>
  <si>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</si>
  <si>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</si>
  <si>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</si>
  <si>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</si>
  <si>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</si>
  <si>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</si>
  <si>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</si>
  <si>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</si>
  <si>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</si>
  <si>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</si>
  <si>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</si>
  <si>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</si>
  <si>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</si>
  <si>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</si>
  <si>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</si>
  <si>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</si>
  <si>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</si>
  <si>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</si>
  <si>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</si>
  <si>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</si>
  <si>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</si>
  <si>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</si>
  <si>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</si>
  <si>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</si>
  <si>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</si>
  <si>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</si>
  <si>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</si>
  <si>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</si>
  <si>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</si>
  <si>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</si>
  <si>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</si>
  <si>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</si>
  <si>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</si>
  <si>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</si>
  <si>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</si>
  <si>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</si>
  <si>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</si>
  <si>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</si>
  <si>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</si>
  <si>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</si>
  <si>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</si>
  <si>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</si>
  <si>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</si>
  <si>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</si>
  <si>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</si>
  <si>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</si>
  <si>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</si>
  <si>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</si>
  <si>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</si>
  <si>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</si>
  <si>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</si>
  <si>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</si>
  <si>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</si>
  <si>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</si>
  <si>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</si>
  <si>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</si>
  <si>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</si>
  <si>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</si>
  <si>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</si>
  <si>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</si>
  <si>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</si>
  <si>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</si>
  <si>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</si>
  <si>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</si>
  <si>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</si>
  <si>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</si>
  <si>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</si>
  <si>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</si>
  <si>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</si>
  <si>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</si>
  <si>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</si>
  <si>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</si>
  <si>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</si>
  <si>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</si>
  <si>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</si>
  <si>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</si>
  <si>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</si>
  <si>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</si>
  <si>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</si>
  <si>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</si>
  <si>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</si>
  <si>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</si>
  <si>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</si>
  <si>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</si>
  <si>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</si>
  <si>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</si>
  <si>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</si>
  <si>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</si>
  <si>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</si>
  <si>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</si>
  <si>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</si>
  <si>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</si>
  <si>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</si>
  <si>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</si>
  <si>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</si>
  <si>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</si>
  <si>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</si>
  <si>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</si>
  <si>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</si>
  <si>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</si>
  <si>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</si>
  <si>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</si>
  <si>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</si>
  <si>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</si>
  <si>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</si>
  <si>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</si>
  <si>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</si>
  <si>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</si>
  <si>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</si>
  <si>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</si>
  <si>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</si>
  <si>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</si>
  <si>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</si>
  <si>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</si>
  <si>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</si>
  <si>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</si>
  <si>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</si>
  <si>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</si>
  <si>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</si>
  <si>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</si>
  <si>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</si>
  <si>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</si>
  <si>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</si>
  <si>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</si>
  <si>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</si>
  <si>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</si>
  <si>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</si>
  <si>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</si>
  <si>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</si>
  <si>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</si>
  <si>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</si>
  <si>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</si>
  <si>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</si>
  <si>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</si>
  <si>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</si>
  <si>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</si>
  <si>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</si>
  <si>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</si>
  <si>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</si>
  <si>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</si>
  <si>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</si>
  <si>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</si>
  <si>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</si>
  <si>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</si>
  <si>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</si>
  <si>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</si>
  <si>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</si>
  <si>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</si>
  <si>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</si>
  <si>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</si>
  <si>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</si>
  <si>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</si>
  <si>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</si>
  <si>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</si>
  <si>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</si>
  <si>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</si>
  <si>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</si>
  <si>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</si>
  <si>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</si>
  <si>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</si>
  <si>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</si>
  <si>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</si>
  <si>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</si>
  <si>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</si>
  <si>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</si>
  <si>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</si>
  <si>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</si>
  <si>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</si>
  <si>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</si>
  <si>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</si>
  <si>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</si>
  <si>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</si>
  <si>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</si>
  <si>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</si>
  <si>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</si>
  <si>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</si>
  <si>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</si>
  <si>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</si>
  <si>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</si>
  <si>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</si>
  <si>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</si>
  <si>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</si>
  <si>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</si>
  <si>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</si>
  <si>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</si>
  <si>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</si>
  <si>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</si>
  <si>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</si>
  <si>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</si>
  <si>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</si>
  <si>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</si>
  <si>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</si>
  <si>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</si>
  <si>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</si>
  <si>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</si>
  <si>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</si>
  <si>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</si>
  <si>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</si>
  <si>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</si>
  <si>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</si>
  <si>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</si>
  <si>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</si>
  <si>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</si>
  <si>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</si>
  <si>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</si>
  <si>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</si>
  <si>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</si>
  <si>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</si>
  <si>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</si>
  <si>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</si>
  <si>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</si>
  <si>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</si>
  <si>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</si>
  <si>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</si>
  <si>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</si>
  <si>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</si>
  <si>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</si>
  <si>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</si>
  <si>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</si>
  <si>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</si>
  <si>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</si>
  <si>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</si>
  <si>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</si>
  <si>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</si>
  <si>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</si>
  <si>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</si>
  <si>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</si>
  <si>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</si>
  <si>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</si>
  <si>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</si>
  <si>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</si>
  <si>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</si>
  <si>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</si>
  <si>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</si>
  <si>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</si>
  <si>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</si>
  <si>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</si>
  <si>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</si>
  <si>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</si>
  <si>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</si>
  <si>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</si>
  <si>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</si>
  <si>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</si>
  <si>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</si>
  <si>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</si>
  <si>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</si>
  <si>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</si>
  <si>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</si>
  <si>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</si>
  <si>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</si>
  <si>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</si>
  <si>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</si>
  <si>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</si>
  <si>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</si>
  <si>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</si>
  <si>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</si>
  <si>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</si>
  <si>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</si>
  <si>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</si>
  <si>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</si>
  <si>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</si>
  <si>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</si>
  <si>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</si>
  <si>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</si>
  <si>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</si>
  <si>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</si>
  <si>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</si>
  <si>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</si>
  <si>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</si>
  <si>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</si>
  <si>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</si>
  <si>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</si>
  <si>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</si>
  <si>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</si>
  <si>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</si>
  <si>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</si>
  <si>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</si>
  <si>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</si>
  <si>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</si>
  <si>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</si>
  <si>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</si>
  <si>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</si>
  <si>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</si>
  <si>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</si>
  <si>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</si>
  <si>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</si>
  <si>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</si>
  <si>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</si>
  <si>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</si>
  <si>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</si>
  <si>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</si>
  <si>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</si>
  <si>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</si>
  <si>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</si>
  <si>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</si>
  <si>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</si>
  <si>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</si>
  <si>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</si>
  <si>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</si>
  <si>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</si>
  <si>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</si>
  <si>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</si>
  <si>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</si>
  <si>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</si>
  <si>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</si>
  <si>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</si>
  <si>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</si>
  <si>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</si>
  <si>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</si>
  <si>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</si>
  <si>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</si>
  <si>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</si>
  <si>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</si>
  <si>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</si>
  <si>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</si>
  <si>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</si>
  <si>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</si>
  <si>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</si>
  <si>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</si>
  <si>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</si>
  <si>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</si>
  <si>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</si>
  <si>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</si>
  <si>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</si>
  <si>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</si>
  <si>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</si>
  <si>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</si>
  <si>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</si>
  <si>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</si>
  <si>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</si>
  <si>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</si>
  <si>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</si>
  <si>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</si>
  <si>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</si>
  <si>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</si>
  <si>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</si>
  <si>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</si>
  <si>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</si>
  <si>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</si>
  <si>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</si>
  <si>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</si>
  <si>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</si>
  <si>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</si>
  <si>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</si>
  <si>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</si>
  <si>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</si>
  <si>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</si>
  <si>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</si>
  <si>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</si>
  <si>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</si>
  <si>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</si>
  <si>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</si>
  <si>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</si>
  <si>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</si>
  <si>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</si>
  <si>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</si>
  <si>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</si>
  <si>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</si>
  <si>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</si>
  <si>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</si>
  <si>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</si>
  <si>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</si>
  <si>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</si>
  <si>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</si>
  <si>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</si>
  <si>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</si>
  <si>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</si>
  <si>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</si>
  <si>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</si>
  <si>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</si>
  <si>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</si>
  <si>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</si>
  <si>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</si>
  <si>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</si>
  <si>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</si>
  <si>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</si>
  <si>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</si>
  <si>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</si>
  <si>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</si>
  <si>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</si>
  <si>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</si>
  <si>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</si>
  <si>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</si>
  <si>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</si>
  <si>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</si>
  <si>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</si>
  <si>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</si>
  <si>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</si>
  <si>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</si>
  <si>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</si>
  <si>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</si>
  <si>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</si>
  <si>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</si>
  <si>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</si>
  <si>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</si>
  <si>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</si>
  <si>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</si>
  <si>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</si>
  <si>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</si>
  <si>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</si>
  <si>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</si>
  <si>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</si>
  <si>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</si>
  <si>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</si>
  <si>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</si>
  <si>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</si>
  <si>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</si>
  <si>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</si>
  <si>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</si>
  <si>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</si>
  <si>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</si>
  <si>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</si>
  <si>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</si>
  <si>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</si>
  <si>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</si>
  <si>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</si>
  <si>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</si>
  <si>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</si>
  <si>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</si>
  <si>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</si>
  <si>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</si>
  <si>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</si>
  <si>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</si>
  <si>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</si>
  <si>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</si>
  <si>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</si>
  <si>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</si>
  <si>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</si>
  <si>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</si>
  <si>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</si>
  <si>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</si>
  <si>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</si>
  <si>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</si>
  <si>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</si>
  <si>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</si>
  <si>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</si>
  <si>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</si>
  <si>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</si>
  <si>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</si>
  <si>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</si>
  <si>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</si>
  <si>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</si>
  <si>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</si>
  <si>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</si>
  <si>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</si>
  <si>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</si>
  <si>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</si>
  <si>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</si>
  <si>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</si>
  <si>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</si>
  <si>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</si>
  <si>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</si>
  <si>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</si>
  <si>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</si>
  <si>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</si>
  <si>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</si>
  <si>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</si>
  <si>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</si>
  <si>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</si>
  <si>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</si>
  <si>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</si>
  <si>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</si>
  <si>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</si>
  <si>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</si>
  <si>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</si>
  <si>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</si>
  <si>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</si>
  <si>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</si>
  <si>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</si>
  <si>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</si>
  <si>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</si>
  <si>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</si>
  <si>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</si>
  <si>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</si>
  <si>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</si>
  <si>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</si>
  <si>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</si>
  <si>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</si>
  <si>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</si>
  <si>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</si>
  <si>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</si>
  <si>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</si>
  <si>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</si>
  <si>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</si>
  <si>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</si>
  <si>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</si>
  <si>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</si>
  <si>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</si>
  <si>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</si>
  <si>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</si>
  <si>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</si>
  <si>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</si>
  <si>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</si>
  <si>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</si>
  <si>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</si>
  <si>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</si>
  <si>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</si>
  <si>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</si>
  <si>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</si>
  <si>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</si>
  <si>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</si>
  <si>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</si>
  <si>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</si>
  <si>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</si>
  <si>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</si>
  <si>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</si>
  <si>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</si>
  <si>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</si>
  <si>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</si>
  <si>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</si>
  <si>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</si>
  <si>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</si>
  <si>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</si>
  <si>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</si>
  <si>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</si>
  <si>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</si>
  <si>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</si>
  <si>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</si>
  <si>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</si>
  <si>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</si>
  <si>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</si>
  <si>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</si>
  <si>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</si>
  <si>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</si>
  <si>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</si>
  <si>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</si>
  <si>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</si>
  <si>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</si>
  <si>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</si>
  <si>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</si>
  <si>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</si>
  <si>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</si>
  <si>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</si>
  <si>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</si>
  <si>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</si>
  <si>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</si>
  <si>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</si>
  <si>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</si>
  <si>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</si>
  <si>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</si>
  <si>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</si>
  <si>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</si>
  <si>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</si>
  <si>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</si>
  <si>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</si>
  <si>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</si>
  <si>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</si>
  <si>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</si>
  <si>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</si>
  <si>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</si>
  <si>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</si>
  <si>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</si>
  <si>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</si>
  <si>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</si>
  <si>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</si>
  <si>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</si>
  <si>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</si>
  <si>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</si>
  <si>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</si>
  <si>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</si>
  <si>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</si>
  <si>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</si>
  <si>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</si>
  <si>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</si>
  <si>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</si>
  <si>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</si>
  <si>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</si>
  <si>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</si>
  <si>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</si>
  <si>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</si>
  <si>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</si>
  <si>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</si>
  <si>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</si>
  <si>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</si>
  <si>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</si>
  <si>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</si>
  <si>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</si>
  <si>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</si>
  <si>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</si>
  <si>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</si>
  <si>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</si>
  <si>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</si>
  <si>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</si>
  <si>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</si>
  <si>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</si>
  <si>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</si>
  <si>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</si>
  <si>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</si>
  <si>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</si>
  <si>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</si>
  <si>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</si>
  <si>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</si>
  <si>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</si>
  <si>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</si>
  <si>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</si>
  <si>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</si>
  <si>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</si>
  <si>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</si>
  <si>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</si>
  <si>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</si>
  <si>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</si>
  <si>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</si>
  <si>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</si>
  <si>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</si>
  <si>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</si>
  <si>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</si>
  <si>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</si>
  <si>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</si>
  <si>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</si>
  <si>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</si>
  <si>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</si>
  <si>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</si>
  <si>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</si>
  <si>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</si>
  <si>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</si>
  <si>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</si>
  <si>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</si>
  <si>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</si>
  <si>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</si>
  <si>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</si>
  <si>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</si>
  <si>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</si>
  <si>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</si>
  <si>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</si>
  <si>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</si>
  <si>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</si>
  <si>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</si>
  <si>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</si>
  <si>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</si>
  <si>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</si>
  <si>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</si>
  <si>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</si>
  <si>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</si>
  <si>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</si>
  <si>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</si>
  <si>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</si>
  <si>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</si>
  <si>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</si>
  <si>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</si>
  <si>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</si>
  <si>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</si>
  <si>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</si>
  <si>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</si>
  <si>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</si>
  <si>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</si>
  <si>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</si>
  <si>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</si>
  <si>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</si>
  <si>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</si>
  <si>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</si>
  <si>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</si>
  <si>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</si>
  <si>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</si>
  <si>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</si>
  <si>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</si>
  <si>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</si>
  <si>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</si>
  <si>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</si>
  <si>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</si>
  <si>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</si>
  <si>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</si>
  <si>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</si>
  <si>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</si>
  <si>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</si>
  <si>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</si>
  <si>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</si>
  <si>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</si>
  <si>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</si>
  <si>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</si>
  <si>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</si>
  <si>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</si>
  <si>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</si>
  <si>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</si>
  <si>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</si>
  <si>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</si>
  <si>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</si>
  <si>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</si>
  <si>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</si>
  <si>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</si>
  <si>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</si>
  <si>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</si>
  <si>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</si>
  <si>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</si>
  <si>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</si>
  <si>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</si>
  <si>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</si>
  <si>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</si>
  <si>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</si>
  <si>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</si>
  <si>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</si>
  <si>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</si>
  <si>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</si>
  <si>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</si>
  <si>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</si>
  <si>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</si>
  <si>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</si>
  <si>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</si>
  <si>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</si>
  <si>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</si>
  <si>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</si>
  <si>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</si>
  <si>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</si>
  <si>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</si>
  <si>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</si>
  <si>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</si>
  <si>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</si>
  <si>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</si>
  <si>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</si>
  <si>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</si>
  <si>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</si>
  <si>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</si>
  <si>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</si>
  <si>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</si>
  <si>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</si>
  <si>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</si>
  <si>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</si>
  <si>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</si>
  <si>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</si>
  <si>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</si>
  <si>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</si>
  <si>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</si>
  <si>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</si>
  <si>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</si>
  <si>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</si>
  <si>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</si>
  <si>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</si>
  <si>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</si>
  <si>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</si>
  <si>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</si>
  <si>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</si>
  <si>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</si>
  <si>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</si>
  <si>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</si>
  <si>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</si>
  <si>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</si>
  <si>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</si>
  <si>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</si>
  <si>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</si>
  <si>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</si>
  <si>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</si>
  <si>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</si>
  <si>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</si>
  <si>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</si>
  <si>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</si>
  <si>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</si>
  <si>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</si>
  <si>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</si>
  <si>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</si>
  <si>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</si>
  <si>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</si>
  <si>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</si>
  <si>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</si>
  <si>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</si>
  <si>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</si>
  <si>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</si>
  <si>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</si>
  <si>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</si>
  <si>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</si>
  <si>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</si>
  <si>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</si>
  <si>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</si>
  <si>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</si>
  <si>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</si>
  <si>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</si>
  <si>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</si>
  <si>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</si>
  <si>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</si>
  <si>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</si>
  <si>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</si>
  <si>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</si>
  <si>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</si>
  <si>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</si>
  <si>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</si>
  <si>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</si>
  <si>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</si>
  <si>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</si>
  <si>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</si>
  <si>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</si>
  <si>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</si>
  <si>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</si>
  <si>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</si>
  <si>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</si>
  <si>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</si>
  <si>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</si>
  <si>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</si>
  <si>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</si>
  <si>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</si>
  <si>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</si>
  <si>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</si>
  <si>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</si>
  <si>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</si>
  <si>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</si>
  <si>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</si>
  <si>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</si>
  <si>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</si>
  <si>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</si>
  <si>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</si>
  <si>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</si>
  <si>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</si>
  <si>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</si>
  <si>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</si>
  <si>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</si>
  <si>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</si>
  <si>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</si>
  <si>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</si>
  <si>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</si>
  <si>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</si>
  <si>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</si>
  <si>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</si>
  <si>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</si>
  <si>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</si>
  <si>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</si>
  <si>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</si>
  <si>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</si>
  <si>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</si>
  <si>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</si>
  <si>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</si>
  <si>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</si>
  <si>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</si>
  <si>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</si>
  <si>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</si>
  <si>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</si>
  <si>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</si>
  <si>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</si>
  <si>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</si>
  <si>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</si>
  <si>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</si>
  <si>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</si>
  <si>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</si>
  <si>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</si>
  <si>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</si>
  <si>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</si>
  <si>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</si>
  <si>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</si>
  <si>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</si>
  <si>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</si>
  <si>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</si>
  <si>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</si>
  <si>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</si>
  <si>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</si>
  <si>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</si>
  <si>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</si>
  <si>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</si>
  <si>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</si>
  <si>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</si>
  <si>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</si>
  <si>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</si>
  <si>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</si>
  <si>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</si>
  <si>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</si>
  <si>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</si>
  <si>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</si>
  <si>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</si>
  <si>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</si>
  <si>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</si>
  <si>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</si>
  <si>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</si>
  <si>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</si>
  <si>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</si>
  <si>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</si>
  <si>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</si>
  <si>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</si>
  <si>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</si>
  <si>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</si>
  <si>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</si>
  <si>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</si>
  <si>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</si>
  <si>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</si>
  <si>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</si>
  <si>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</si>
  <si>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</si>
  <si>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</si>
  <si>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</si>
  <si>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</si>
  <si>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</si>
  <si>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</si>
  <si>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</si>
  <si>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</si>
  <si>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</si>
  <si>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</si>
  <si>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</si>
  <si>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</si>
  <si>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</si>
  <si>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</si>
  <si>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</si>
  <si>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</si>
  <si>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</si>
  <si>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</si>
  <si>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</si>
  <si>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</si>
  <si>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</si>
  <si>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</si>
  <si>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</si>
  <si>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</si>
  <si>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</si>
  <si>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</si>
  <si>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</si>
  <si>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</si>
  <si>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</si>
  <si>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</si>
  <si>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</si>
  <si>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</si>
  <si>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</si>
  <si>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</si>
  <si>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</si>
  <si>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</si>
  <si>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</si>
  <si>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</si>
  <si>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</si>
  <si>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</si>
  <si>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</si>
  <si>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</si>
  <si>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</si>
  <si>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</si>
  <si>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</si>
  <si>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</si>
  <si>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</si>
  <si>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</si>
  <si>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</si>
  <si>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</si>
  <si>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</si>
  <si>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</si>
  <si>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</si>
  <si>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</si>
  <si>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</si>
  <si>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</si>
  <si>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</si>
  <si>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</si>
  <si>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</si>
  <si>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</si>
  <si>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</si>
  <si>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</si>
  <si>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</si>
  <si>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</si>
  <si>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</si>
  <si>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</si>
  <si>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</si>
  <si>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</si>
  <si>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</si>
  <si>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</si>
  <si>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</si>
  <si>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</si>
  <si>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</si>
  <si>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</si>
  <si>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</si>
  <si>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</si>
  <si>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</si>
  <si>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</si>
  <si>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</si>
  <si>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</si>
  <si>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</si>
  <si>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</si>
  <si>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</si>
  <si>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</si>
  <si>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</si>
  <si>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</si>
  <si>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</si>
  <si>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</si>
  <si>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</si>
  <si>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</si>
  <si>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</si>
  <si>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</si>
  <si>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</si>
  <si>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</si>
  <si>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</si>
  <si>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</si>
  <si>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</si>
  <si>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</si>
  <si>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</si>
  <si>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</si>
  <si>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</si>
  <si>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</si>
  <si>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</si>
  <si>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</si>
  <si>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</si>
  <si>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</si>
  <si>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</si>
  <si>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</si>
  <si>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</si>
  <si>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</si>
  <si>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</si>
  <si>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</si>
  <si>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</si>
  <si>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</si>
  <si>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</si>
  <si>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</si>
  <si>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</si>
  <si>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</si>
  <si>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</si>
  <si>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</si>
  <si>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</si>
  <si>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</si>
  <si>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</si>
  <si>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</si>
  <si>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</si>
  <si>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</si>
  <si>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</si>
  <si>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</si>
  <si>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</si>
  <si>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</si>
  <si>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</si>
  <si>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</si>
  <si>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</si>
  <si>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</si>
  <si>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</si>
  <si>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</si>
  <si>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</si>
  <si>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</si>
  <si>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</si>
  <si>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</si>
  <si>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</si>
  <si>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</si>
  <si>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</si>
  <si>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</si>
  <si>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</si>
  <si>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</si>
  <si>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</si>
  <si>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</si>
  <si>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</si>
  <si>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</si>
  <si>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</si>
  <si>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</si>
  <si>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</si>
  <si>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</si>
  <si>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</si>
  <si>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</si>
  <si>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</si>
  <si>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</si>
  <si>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</si>
  <si>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</si>
  <si>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</si>
  <si>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</si>
  <si>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</si>
  <si>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</si>
  <si>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</si>
  <si>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</si>
  <si>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</si>
  <si>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</si>
  <si>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</si>
  <si>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</si>
  <si>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</si>
  <si>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</si>
  <si>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</si>
  <si>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</si>
  <si>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</si>
  <si>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</si>
  <si>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</si>
  <si>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</si>
  <si>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</si>
  <si>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</si>
  <si>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</si>
  <si>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</si>
  <si>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</si>
  <si>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</si>
  <si>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</si>
  <si>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</si>
  <si>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</si>
  <si>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</si>
  <si>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</si>
  <si>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</si>
  <si>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</si>
  <si>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</si>
  <si>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</si>
  <si>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</si>
  <si>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</si>
  <si>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</si>
  <si>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</si>
  <si>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</si>
  <si>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</si>
  <si>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</si>
  <si>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</si>
  <si>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</si>
  <si>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</si>
  <si>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</si>
  <si>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</si>
  <si>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</si>
  <si>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</si>
  <si>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</si>
  <si>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</si>
  <si>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</si>
  <si>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</si>
  <si>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</si>
  <si>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</si>
  <si>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</si>
  <si>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</si>
  <si>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</si>
  <si>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</si>
  <si>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</si>
  <si>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</si>
  <si>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</si>
  <si>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</si>
  <si>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</si>
  <si>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</si>
  <si>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</si>
  <si>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</si>
  <si>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</si>
  <si>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</si>
  <si>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</si>
  <si>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</si>
  <si>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</si>
  <si>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</si>
  <si>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</si>
  <si>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</si>
  <si>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</si>
  <si>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</si>
  <si>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</si>
  <si>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</si>
  <si>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</si>
  <si>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</si>
  <si>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</si>
  <si>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</si>
  <si>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</si>
  <si>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</si>
  <si>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</si>
  <si>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</si>
  <si>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</si>
  <si>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</si>
  <si>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</si>
  <si>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</si>
  <si>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</si>
  <si>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</si>
  <si>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</si>
  <si>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</si>
  <si>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</si>
  <si>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</si>
  <si>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</si>
  <si>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</si>
  <si>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</si>
  <si>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</si>
  <si>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</si>
  <si>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</si>
  <si>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</si>
  <si>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</si>
  <si>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</si>
  <si>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</si>
  <si>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</si>
  <si>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</si>
  <si>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</si>
  <si>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</si>
  <si>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</si>
  <si>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</si>
  <si>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</si>
  <si>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</si>
  <si>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</si>
  <si>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</si>
  <si>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</si>
  <si>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</si>
  <si>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</si>
  <si>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</si>
  <si>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</si>
  <si>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</si>
  <si>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</si>
  <si>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</si>
  <si>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</si>
  <si>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</si>
  <si>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</si>
  <si>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</si>
  <si>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</si>
  <si>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</si>
  <si>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</si>
  <si>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</si>
  <si>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</si>
  <si>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</si>
  <si>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</si>
  <si>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</si>
  <si>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</si>
  <si>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</si>
  <si>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</si>
  <si>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</si>
  <si>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</si>
  <si>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</si>
  <si>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</si>
  <si>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</si>
  <si>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</si>
  <si>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</si>
  <si>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</si>
  <si>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</si>
  <si>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</si>
  <si>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</si>
  <si>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</si>
  <si>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</si>
  <si>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</si>
  <si>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</si>
  <si>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</si>
  <si>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</si>
  <si>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</si>
  <si>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</si>
  <si>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</si>
  <si>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</si>
  <si>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</si>
  <si>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</si>
  <si>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</si>
  <si>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</si>
  <si>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</si>
  <si>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</si>
  <si>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</si>
  <si>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</si>
  <si>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</si>
  <si>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</si>
  <si>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</si>
  <si>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</si>
  <si>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</si>
  <si>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</si>
  <si>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</si>
  <si>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</si>
  <si>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</si>
  <si>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</si>
  <si>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</si>
  <si>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</si>
  <si>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</si>
  <si>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</si>
  <si>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</si>
  <si>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</si>
  <si>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</si>
  <si>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</si>
  <si>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</si>
  <si>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</si>
  <si>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</si>
  <si>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</si>
  <si>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</si>
  <si>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</si>
  <si>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</si>
  <si>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</si>
  <si>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</si>
  <si>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</si>
  <si>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</si>
  <si>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</si>
  <si>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</si>
  <si>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</si>
  <si>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</si>
  <si>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</si>
  <si>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</si>
  <si>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</si>
  <si>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</si>
  <si>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</si>
  <si>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</si>
  <si>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</si>
  <si>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</si>
  <si>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</si>
  <si>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</si>
  <si>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</si>
  <si>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</si>
  <si>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</si>
  <si>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</si>
  <si>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</si>
  <si>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</si>
  <si>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</si>
  <si>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</si>
  <si>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</si>
  <si>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</si>
  <si>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</si>
  <si>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</si>
  <si>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</si>
  <si>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</si>
  <si>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</si>
  <si>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</si>
  <si>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</si>
  <si>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</si>
  <si>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</si>
  <si>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</si>
  <si>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</si>
  <si>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</si>
  <si>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</si>
  <si>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</si>
  <si>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</si>
  <si>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</si>
  <si>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</si>
  <si>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</si>
  <si>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</si>
  <si>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</si>
  <si>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</si>
  <si>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</si>
  <si>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</si>
  <si>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</si>
  <si>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</si>
  <si>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</si>
  <si>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</si>
  <si>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</si>
  <si>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</si>
  <si>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</si>
  <si>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</si>
  <si>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</si>
  <si>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</si>
  <si>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</si>
  <si>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</si>
  <si>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</si>
  <si>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</si>
  <si>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</si>
  <si>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</si>
  <si>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</si>
  <si>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</si>
  <si>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</si>
  <si>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</si>
  <si>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</si>
  <si>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</si>
  <si>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</si>
  <si>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</si>
  <si>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</si>
  <si>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</si>
  <si>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</si>
  <si>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</si>
  <si>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</si>
  <si>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</si>
  <si>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</si>
  <si>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</si>
  <si>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</si>
  <si>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</si>
  <si>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</si>
  <si>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</si>
  <si>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</si>
  <si>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</si>
  <si>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</si>
  <si>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</si>
  <si>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</si>
  <si>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</si>
  <si>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</si>
  <si>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</si>
  <si>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</si>
  <si>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</si>
  <si>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</si>
  <si>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</si>
  <si>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</si>
  <si>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</si>
  <si>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</si>
  <si>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</si>
  <si>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</si>
  <si>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</si>
  <si>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</si>
  <si>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</si>
  <si>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</si>
  <si>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</si>
  <si>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</si>
  <si>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</si>
  <si>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</si>
  <si>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</si>
  <si>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</si>
  <si>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</si>
  <si>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</si>
  <si>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</si>
  <si>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</si>
  <si>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</si>
  <si>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</si>
  <si>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</si>
  <si>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</si>
  <si>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</si>
  <si>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</si>
  <si>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</si>
  <si>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</si>
  <si>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</si>
  <si>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</si>
  <si>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</si>
  <si>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</si>
  <si>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</si>
  <si>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</si>
  <si>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</si>
  <si>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</si>
  <si>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</si>
  <si>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</si>
  <si>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</si>
  <si>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</si>
  <si>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</si>
  <si>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</si>
  <si>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</si>
  <si>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</si>
  <si>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</si>
  <si>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</si>
  <si>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</si>
  <si>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</si>
  <si>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</si>
  <si>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</si>
  <si>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</si>
  <si>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</si>
  <si>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</si>
  <si>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</si>
  <si>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</si>
  <si>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</si>
  <si>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</si>
  <si>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</si>
  <si>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</si>
  <si>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</si>
  <si>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</si>
  <si>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</si>
  <si>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</si>
  <si>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</si>
  <si>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</si>
  <si>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</si>
  <si>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</si>
  <si>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</si>
  <si>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</si>
  <si>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</si>
  <si>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</si>
  <si>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</si>
  <si>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</si>
  <si>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</si>
  <si>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</si>
  <si>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</si>
  <si>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</si>
  <si>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</si>
  <si>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</si>
  <si>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</si>
  <si>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</si>
  <si>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</si>
  <si>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</si>
  <si>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</si>
  <si>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</si>
  <si>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</si>
  <si>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</si>
  <si>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</si>
  <si>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</si>
  <si>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</si>
  <si>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</si>
  <si>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</si>
  <si>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</si>
  <si>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</si>
  <si>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</si>
  <si>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</si>
  <si>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</si>
  <si>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</si>
  <si>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</si>
  <si>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</si>
  <si>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</si>
  <si>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</si>
  <si>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</si>
  <si>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</si>
  <si>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</si>
  <si>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</si>
  <si>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</si>
  <si>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</si>
  <si>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</si>
  <si>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</si>
  <si>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</si>
  <si>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</si>
  <si>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</si>
  <si>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</si>
  <si>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</si>
  <si>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</si>
  <si>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</si>
  <si>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</si>
  <si>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</si>
  <si>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</si>
  <si>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</si>
  <si>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</si>
  <si>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</si>
  <si>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</si>
  <si>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</si>
  <si>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</si>
  <si>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</si>
  <si>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</si>
  <si>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</si>
  <si>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</si>
  <si>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</si>
  <si>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</si>
  <si>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</si>
  <si>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</si>
  <si>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</si>
  <si>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</si>
  <si>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</si>
  <si>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</si>
  <si>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</si>
  <si>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</si>
  <si>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</si>
  <si>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</si>
  <si>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</si>
  <si>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</si>
  <si>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</si>
  <si>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</si>
  <si>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</si>
  <si>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</si>
  <si>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</si>
  <si>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</si>
  <si>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</si>
  <si>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</si>
  <si>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</si>
  <si>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</si>
  <si>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</si>
  <si>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</si>
  <si>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</si>
  <si>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</si>
  <si>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</si>
  <si>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</si>
  <si>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</si>
  <si>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</si>
  <si>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</si>
  <si>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</si>
  <si>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</si>
  <si>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</si>
  <si>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</si>
  <si>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</si>
  <si>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</si>
  <si>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</si>
  <si>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</si>
  <si>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</si>
  <si>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</si>
  <si>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</si>
  <si>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</si>
  <si>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</si>
  <si>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</si>
  <si>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</si>
  <si>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</si>
  <si>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</si>
  <si>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</si>
  <si>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</si>
  <si>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</si>
  <si>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</si>
  <si>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</si>
  <si>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</si>
  <si>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</si>
  <si>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</si>
  <si>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</si>
  <si>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</si>
  <si>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</si>
  <si>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</si>
  <si>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</si>
  <si>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</si>
  <si>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</si>
  <si>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</si>
  <si>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</si>
  <si>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</si>
  <si>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</si>
  <si>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</si>
  <si>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</si>
  <si>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</si>
  <si>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</si>
  <si>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</si>
  <si>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</si>
  <si>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</si>
  <si>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</si>
  <si>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</si>
  <si>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</si>
  <si>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</si>
  <si>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</si>
  <si>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</si>
  <si>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</si>
  <si>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</si>
  <si>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</si>
  <si>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</si>
  <si>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</si>
  <si>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</si>
  <si>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</si>
  <si>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</si>
  <si>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</si>
  <si>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</si>
  <si>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</si>
  <si>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</si>
  <si>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</si>
  <si>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</si>
  <si>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</si>
  <si>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</si>
  <si>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</si>
  <si>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</si>
  <si>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</si>
  <si>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</si>
  <si>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</si>
  <si>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</si>
  <si>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</si>
  <si>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</si>
  <si>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</si>
  <si>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</si>
  <si>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</si>
  <si>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</si>
  <si>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</si>
  <si>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</si>
  <si>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</si>
  <si>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</si>
  <si>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</si>
  <si>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</si>
  <si>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</si>
  <si>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</si>
  <si>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</si>
  <si>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</si>
  <si>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</si>
  <si>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</si>
  <si>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</si>
  <si>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</si>
  <si>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</si>
  <si>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</si>
  <si>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</si>
  <si>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</si>
  <si>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</si>
  <si>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</si>
  <si>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</si>
  <si>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</si>
  <si>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</si>
  <si>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</si>
  <si>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</si>
  <si>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</si>
  <si>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</si>
  <si>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</si>
  <si>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</si>
  <si>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</si>
  <si>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</si>
  <si>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</si>
  <si>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</si>
  <si>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</si>
  <si>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</si>
  <si>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</si>
  <si>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</si>
  <si>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</si>
  <si>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</si>
  <si>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</si>
  <si>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</si>
  <si>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</si>
  <si>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</si>
  <si>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</si>
  <si>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</si>
  <si>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</si>
  <si>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</si>
  <si>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</si>
  <si>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</si>
  <si>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</si>
  <si>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</si>
  <si>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</si>
  <si>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</si>
  <si>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</si>
  <si>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</si>
  <si>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</si>
  <si>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</si>
  <si>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</si>
  <si>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</si>
  <si>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</si>
  <si>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</si>
  <si>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</si>
  <si>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</si>
  <si>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</si>
  <si>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</si>
  <si>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</si>
  <si>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</si>
  <si>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</si>
  <si>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</si>
  <si>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</si>
  <si>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</si>
  <si>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</si>
  <si>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</si>
  <si>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</si>
  <si>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</si>
  <si>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</si>
  <si>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</si>
  <si>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</si>
  <si>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</si>
  <si>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</si>
  <si>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</si>
  <si>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</si>
  <si>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</si>
  <si>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</si>
  <si>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</si>
  <si>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</si>
  <si>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</si>
  <si>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</si>
  <si>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</si>
  <si>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</si>
  <si>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</si>
  <si>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</si>
  <si>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</si>
  <si>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</si>
  <si>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</si>
  <si>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</si>
  <si>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</si>
  <si>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</si>
  <si>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</si>
  <si>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</si>
  <si>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</si>
  <si>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</si>
  <si>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</si>
  <si>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</si>
  <si>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</si>
  <si>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</si>
  <si>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</si>
  <si>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</si>
  <si>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</si>
  <si>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</si>
  <si>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</si>
  <si>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</si>
  <si>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</si>
  <si>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</si>
  <si>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</si>
  <si>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</si>
  <si>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</si>
  <si>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</si>
  <si>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</si>
  <si>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</si>
  <si>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</si>
  <si>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</si>
  <si>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</si>
  <si>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</si>
  <si>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</si>
  <si>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</si>
  <si>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</si>
  <si>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</si>
  <si>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</si>
  <si>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</si>
  <si>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</si>
  <si>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</si>
  <si>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</si>
  <si>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</si>
  <si>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</si>
  <si>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</si>
  <si>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</si>
  <si>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</si>
  <si>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</si>
  <si>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</si>
  <si>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</si>
  <si>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</si>
  <si>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</si>
  <si>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</si>
  <si>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</si>
  <si>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</si>
  <si>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</si>
  <si>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</si>
  <si>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</si>
  <si>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</si>
  <si>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</si>
  <si>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</si>
  <si>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</si>
  <si>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</si>
  <si>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</si>
  <si>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</si>
  <si>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</si>
  <si>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</si>
  <si>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</si>
  <si>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</si>
  <si>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</si>
  <si>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</si>
  <si>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</si>
  <si>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</si>
  <si>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</si>
  <si>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</si>
  <si>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</si>
  <si>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</si>
  <si>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</si>
  <si>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</si>
  <si>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</si>
  <si>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</si>
  <si>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</si>
  <si>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</si>
  <si>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</si>
  <si>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</si>
  <si>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</si>
  <si>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</si>
  <si>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</si>
  <si>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</si>
  <si>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</si>
  <si>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</si>
  <si>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</si>
  <si>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</si>
  <si>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</si>
  <si>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</si>
  <si>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</si>
  <si>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</si>
  <si>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</si>
  <si>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</si>
  <si>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</si>
  <si>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</si>
  <si>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</si>
  <si>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</si>
  <si>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</si>
  <si>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</si>
  <si>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</si>
  <si>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</si>
  <si>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</si>
  <si>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</si>
  <si>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</si>
  <si>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</si>
  <si>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</si>
  <si>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</si>
  <si>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</si>
  <si>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</si>
  <si>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</si>
  <si>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</si>
  <si>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</si>
  <si>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</si>
  <si>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</si>
  <si>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</si>
  <si>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</si>
  <si>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</si>
  <si>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</si>
  <si>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</si>
  <si>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</si>
  <si>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</si>
  <si>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</si>
  <si>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</si>
  <si>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</si>
  <si>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</si>
  <si>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</si>
  <si>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</si>
  <si>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</si>
  <si>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</si>
  <si>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</si>
  <si>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</si>
  <si>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</si>
  <si>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</si>
  <si>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</si>
  <si>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</si>
  <si>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</si>
  <si>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</si>
  <si>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</si>
  <si>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</si>
  <si>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</si>
  <si>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</si>
  <si>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</si>
  <si>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</si>
  <si>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</si>
  <si>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</si>
  <si>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</si>
  <si>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</si>
  <si>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</si>
  <si>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</si>
  <si>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</si>
  <si>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</si>
  <si>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</si>
  <si>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</si>
  <si>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</si>
  <si>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</si>
  <si>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</si>
  <si>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</si>
  <si>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</si>
  <si>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</si>
  <si>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</si>
  <si>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</si>
  <si>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</si>
  <si>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</si>
  <si>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</si>
  <si>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</si>
  <si>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</si>
  <si>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</si>
  <si>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</si>
  <si>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</si>
  <si>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</si>
  <si>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</si>
  <si>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</si>
  <si>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</si>
  <si>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</si>
  <si>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</si>
  <si>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</si>
  <si>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</si>
  <si>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</si>
  <si>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</si>
  <si>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</si>
  <si>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</si>
  <si>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</si>
  <si>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</si>
  <si>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</si>
  <si>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</si>
  <si>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</si>
  <si>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</si>
  <si>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</si>
  <si>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</si>
  <si>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</si>
  <si>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</si>
  <si>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</si>
  <si>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</si>
  <si>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</si>
  <si>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</si>
  <si>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</si>
  <si>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</si>
  <si>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</si>
  <si>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</si>
  <si>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</si>
  <si>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</si>
  <si>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</si>
  <si>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</si>
  <si>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</si>
  <si>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</si>
  <si>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</si>
  <si>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</si>
  <si>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</si>
  <si>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</si>
  <si>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</si>
  <si>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</si>
  <si>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</si>
  <si>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</si>
  <si>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</si>
  <si>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</si>
  <si>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</si>
  <si>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</si>
  <si>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</si>
  <si>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</si>
  <si>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</si>
  <si>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</si>
  <si>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</si>
  <si>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</si>
  <si>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</si>
  <si>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</si>
  <si>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</si>
  <si>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</si>
  <si>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</si>
  <si>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</si>
  <si>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</si>
  <si>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</si>
  <si>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</si>
  <si>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</si>
  <si>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</si>
  <si>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</si>
  <si>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</si>
  <si>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</si>
  <si>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</si>
  <si>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</si>
  <si>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</si>
  <si>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</si>
  <si>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</si>
  <si>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</si>
  <si>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</si>
  <si>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</si>
  <si>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</si>
  <si>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</si>
  <si>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</si>
  <si>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</si>
  <si>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</si>
  <si>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</si>
  <si>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</si>
  <si>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</si>
  <si>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</si>
  <si>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</si>
  <si>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</si>
  <si>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</si>
  <si>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</si>
  <si>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</si>
  <si>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</si>
  <si>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</si>
  <si>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</si>
  <si>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</si>
  <si>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</si>
  <si>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</si>
  <si>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</si>
  <si>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</si>
  <si>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</si>
  <si>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</si>
  <si>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</si>
  <si>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</si>
  <si>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</si>
  <si>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</si>
  <si>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</si>
  <si>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</si>
  <si>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</si>
  <si>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</si>
  <si>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</si>
  <si>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</si>
  <si>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</si>
  <si>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</si>
  <si>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</si>
  <si>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</si>
  <si>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</si>
  <si>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</si>
  <si>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</si>
  <si>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</si>
  <si>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</si>
  <si>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</si>
  <si>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</si>
  <si>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</si>
  <si>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</si>
  <si>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</si>
  <si>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</si>
  <si>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</si>
  <si>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</si>
  <si>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</si>
  <si>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</si>
  <si>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</si>
  <si>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</si>
  <si>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</si>
  <si>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</si>
  <si>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</si>
  <si>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</si>
  <si>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</si>
  <si>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</si>
  <si>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</si>
  <si>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</si>
  <si>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</si>
  <si>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</si>
  <si>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</si>
  <si>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</si>
  <si>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</si>
  <si>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</si>
  <si>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</si>
  <si>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</si>
  <si>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</si>
  <si>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</si>
  <si>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</si>
  <si>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</si>
  <si>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</si>
  <si>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</si>
  <si>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</si>
  <si>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</si>
  <si>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</si>
  <si>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</si>
  <si>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</si>
  <si>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</si>
  <si>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</si>
  <si>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</si>
  <si>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</si>
  <si>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</si>
  <si>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</si>
  <si>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</si>
  <si>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</si>
  <si>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</si>
  <si>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</si>
  <si>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</si>
  <si>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</si>
  <si>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</si>
  <si>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</si>
  <si>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</si>
  <si>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</si>
  <si>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</si>
  <si>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</si>
  <si>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</si>
  <si>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</si>
  <si>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</si>
  <si>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</si>
  <si>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</si>
  <si>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</si>
  <si>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</si>
  <si>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</si>
  <si>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</si>
  <si>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</si>
  <si>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</si>
  <si>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</si>
  <si>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</si>
  <si>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</si>
  <si>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</si>
  <si>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</si>
  <si>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</si>
  <si>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</si>
  <si>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</si>
  <si>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</si>
  <si>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</si>
  <si>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</si>
  <si>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</si>
  <si>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</si>
  <si>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</si>
  <si>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</si>
  <si>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</si>
  <si>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</si>
  <si>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</si>
  <si>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</si>
  <si>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</si>
  <si>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</si>
  <si>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</si>
  <si>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</si>
  <si>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</si>
  <si>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</si>
  <si>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</si>
  <si>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</si>
  <si>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</si>
  <si>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</si>
  <si>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</si>
  <si>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</si>
  <si>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</si>
  <si>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</si>
  <si>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</si>
  <si>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</si>
  <si>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</si>
  <si>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</si>
  <si>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</si>
  <si>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</si>
  <si>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</si>
  <si>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</si>
  <si>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</si>
  <si>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</si>
  <si>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</si>
  <si>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</si>
  <si>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</si>
  <si>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</si>
  <si>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</si>
  <si>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</si>
  <si>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</si>
  <si>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</si>
  <si>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</si>
  <si>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</si>
  <si>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</si>
  <si>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</si>
  <si>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</si>
  <si>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</si>
  <si>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</si>
  <si>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</si>
  <si>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</si>
  <si>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</si>
  <si>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</si>
  <si>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</si>
  <si>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</si>
  <si>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</si>
  <si>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</si>
  <si>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</si>
  <si>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</si>
  <si>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</si>
  <si>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</si>
  <si>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</si>
  <si>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</si>
  <si>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</si>
  <si>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</si>
  <si>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</si>
  <si>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</si>
  <si>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</si>
  <si>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</si>
  <si>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</si>
  <si>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</si>
  <si>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</si>
  <si>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</si>
  <si>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</si>
  <si>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</si>
  <si>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</si>
  <si>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</si>
  <si>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</si>
  <si>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</si>
  <si>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</si>
  <si>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</si>
  <si>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</si>
  <si>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</si>
  <si>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</si>
  <si>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</si>
  <si>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</si>
  <si>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</si>
  <si>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</si>
  <si>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</si>
  <si>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</si>
  <si>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</si>
  <si>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</si>
  <si>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</si>
  <si>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</si>
  <si>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</si>
  <si>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</si>
  <si>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</si>
  <si>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</si>
  <si>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</si>
  <si>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</si>
  <si>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</si>
  <si>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</si>
  <si>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</si>
  <si>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</si>
  <si>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</si>
  <si>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</si>
  <si>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</si>
  <si>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</si>
  <si>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</si>
  <si>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</si>
  <si>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</si>
  <si>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</si>
  <si>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</si>
  <si>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</si>
  <si>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</si>
  <si>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</si>
  <si>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</si>
  <si>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</si>
  <si>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</si>
  <si>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</si>
  <si>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</si>
  <si>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</si>
  <si>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</si>
  <si>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</si>
  <si>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</si>
  <si>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</si>
  <si>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</si>
  <si>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</si>
  <si>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</si>
  <si>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</si>
  <si>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</si>
  <si>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</si>
  <si>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</si>
  <si>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</si>
  <si>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</si>
  <si>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</si>
  <si>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</si>
  <si>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</si>
  <si>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</si>
  <si>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</si>
  <si>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</si>
  <si>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</si>
  <si>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</si>
  <si>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</si>
  <si>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</si>
  <si>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</si>
  <si>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</si>
  <si>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</si>
  <si>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</si>
  <si>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</si>
  <si>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</si>
  <si>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</si>
  <si>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</si>
  <si>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</si>
  <si>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</si>
  <si>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</si>
  <si>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</si>
  <si>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</si>
  <si>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</si>
  <si>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</si>
  <si>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</si>
  <si>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</si>
  <si>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</si>
  <si>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</si>
  <si>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</si>
  <si>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</si>
  <si>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</si>
  <si>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</si>
  <si>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</si>
  <si>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</si>
  <si>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</si>
  <si>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</si>
  <si>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</si>
  <si>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</si>
  <si>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</si>
  <si>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</si>
  <si>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</si>
  <si>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</si>
  <si>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</si>
  <si>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</si>
  <si>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</si>
  <si>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</si>
  <si>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</si>
  <si>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</si>
  <si>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</si>
  <si>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</si>
  <si>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</si>
  <si>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</si>
  <si>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</si>
  <si>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</si>
  <si>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</si>
  <si>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</si>
  <si>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</si>
  <si>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</si>
  <si>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</si>
  <si>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</si>
  <si>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</si>
  <si>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</si>
  <si>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</si>
  <si>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</si>
  <si>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</si>
  <si>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</si>
  <si>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</si>
  <si>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</si>
  <si>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</si>
  <si>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</si>
  <si>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</si>
  <si>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</si>
  <si>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</si>
  <si>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</si>
  <si>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</si>
  <si>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</si>
  <si>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</si>
  <si>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</si>
  <si>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</si>
  <si>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</si>
  <si>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</si>
  <si>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</si>
  <si>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</si>
  <si>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</si>
  <si>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</si>
  <si>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</si>
  <si>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</si>
  <si>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</si>
  <si>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</si>
  <si>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</si>
  <si>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</si>
  <si>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</si>
  <si>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</si>
  <si>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</si>
  <si>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</si>
  <si>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</si>
  <si>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</si>
  <si>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</si>
  <si>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</si>
  <si>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</si>
  <si>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</si>
  <si>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</si>
  <si>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</si>
  <si>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</si>
  <si>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</si>
  <si>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</si>
  <si>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</si>
  <si>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</si>
  <si>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</si>
  <si>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</si>
  <si>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</si>
  <si>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</si>
  <si>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</si>
  <si>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</si>
  <si>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</si>
  <si>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</si>
  <si>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</si>
  <si>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</si>
  <si>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</si>
  <si>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</si>
  <si>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</si>
  <si>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</si>
  <si>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</si>
  <si>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</si>
  <si>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</si>
  <si>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</si>
  <si>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</si>
  <si>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</si>
  <si>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</si>
  <si>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</si>
  <si>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</si>
  <si>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</si>
  <si>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</si>
  <si>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</si>
  <si>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</si>
  <si>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</si>
  <si>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</si>
  <si>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</si>
  <si>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</si>
  <si>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</si>
  <si>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</si>
  <si>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</si>
  <si>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</si>
  <si>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</si>
  <si>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</si>
  <si>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</si>
  <si>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</si>
  <si>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</si>
  <si>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</si>
  <si>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</si>
  <si>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</si>
  <si>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</si>
  <si>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</si>
  <si>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</si>
  <si>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</si>
  <si>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</si>
  <si>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</si>
  <si>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</si>
  <si>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</si>
  <si>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</si>
  <si>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</si>
  <si>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</si>
  <si>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</si>
  <si>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</si>
  <si>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</si>
  <si>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</si>
  <si>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</si>
  <si>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</si>
  <si>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</si>
  <si>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</si>
  <si>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</si>
  <si>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</si>
  <si>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</si>
  <si>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</si>
  <si>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</si>
  <si>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</si>
  <si>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</si>
  <si>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</si>
  <si>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</si>
  <si>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</si>
  <si>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</si>
  <si>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</si>
  <si>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</si>
  <si>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</si>
  <si>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</si>
  <si>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</si>
  <si>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</si>
  <si>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</si>
  <si>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</si>
  <si>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</si>
  <si>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</si>
  <si>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</si>
  <si>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</si>
  <si>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</si>
  <si>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</si>
  <si>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</si>
  <si>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</si>
  <si>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</si>
  <si>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</si>
  <si>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</si>
  <si>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</si>
  <si>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</si>
  <si>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</si>
  <si>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</si>
  <si>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</si>
  <si>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</si>
  <si>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</si>
  <si>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</si>
  <si>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</si>
  <si>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</si>
  <si>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</si>
  <si>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</si>
  <si>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</si>
  <si>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</si>
  <si>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</si>
  <si>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</si>
  <si>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</si>
  <si>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</si>
  <si>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</si>
  <si>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</si>
  <si>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</si>
  <si>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</si>
  <si>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</si>
  <si>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</si>
  <si>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</si>
  <si>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</si>
  <si>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</si>
  <si>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</si>
  <si>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</si>
  <si>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</si>
  <si>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</si>
  <si>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</si>
  <si>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</si>
  <si>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</si>
  <si>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</si>
  <si>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</si>
  <si>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</si>
  <si>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</si>
  <si>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</si>
  <si>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</si>
  <si>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</si>
  <si>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</si>
  <si>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</si>
  <si>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</si>
  <si>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</si>
  <si>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</si>
  <si>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</si>
  <si>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</si>
  <si>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</si>
  <si>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</si>
  <si>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</si>
  <si>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</si>
  <si>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</si>
  <si>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</si>
  <si>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</si>
  <si>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</si>
  <si>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</si>
  <si>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</si>
  <si>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</si>
  <si>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</si>
  <si>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</si>
  <si>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</si>
  <si>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</si>
  <si>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</si>
  <si>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</si>
  <si>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</si>
  <si>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</si>
  <si>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</si>
  <si>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</si>
  <si>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</si>
  <si>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</si>
  <si>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</si>
  <si>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</si>
  <si>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</si>
  <si>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</si>
  <si>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</si>
  <si>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</si>
  <si>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</si>
  <si>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</si>
  <si>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</si>
  <si>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</si>
  <si>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</si>
  <si>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</si>
  <si>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</si>
  <si>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</si>
  <si>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</si>
  <si>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</si>
  <si>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</si>
  <si>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</si>
  <si>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</si>
  <si>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</si>
  <si>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</si>
  <si>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</si>
  <si>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</si>
  <si>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</si>
  <si>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</si>
  <si>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</si>
  <si>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</si>
  <si>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</si>
  <si>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</si>
  <si>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</si>
  <si>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</si>
  <si>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</si>
  <si>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</si>
  <si>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</si>
  <si>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</si>
  <si>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</si>
  <si>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</si>
  <si>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</si>
  <si>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</si>
  <si>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</si>
  <si>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</si>
  <si>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</si>
  <si>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</si>
  <si>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</si>
  <si>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</si>
  <si>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</si>
  <si>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</si>
  <si>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</si>
  <si>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</si>
  <si>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</si>
  <si>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</si>
  <si>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</si>
  <si>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</si>
  <si>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</si>
  <si>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</si>
  <si>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</si>
  <si>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</si>
  <si>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</si>
  <si>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</si>
  <si>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</si>
  <si>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</si>
  <si>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</si>
  <si>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</si>
  <si>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</si>
  <si>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</si>
  <si>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</si>
  <si>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</si>
  <si>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</si>
  <si>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</si>
  <si>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</si>
  <si>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</si>
  <si>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</si>
  <si>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</si>
  <si>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</si>
  <si>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</si>
  <si>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</si>
  <si>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</si>
  <si>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</si>
  <si>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</si>
  <si>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</si>
  <si>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</si>
  <si>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</si>
  <si>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</si>
  <si>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</si>
  <si>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</si>
  <si>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</si>
  <si>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</si>
  <si>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</si>
  <si>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</si>
  <si>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</si>
  <si>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</si>
  <si>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</si>
  <si>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</si>
  <si>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</si>
  <si>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</si>
  <si>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</si>
  <si>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</si>
  <si>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</si>
  <si>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</si>
  <si>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</si>
  <si>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</si>
  <si>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</si>
  <si>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</si>
  <si>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</si>
  <si>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</si>
  <si>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</si>
  <si>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</si>
  <si>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</si>
  <si>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</si>
  <si>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</si>
  <si>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</si>
  <si>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</si>
  <si>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</si>
  <si>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</si>
  <si>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</si>
  <si>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</si>
  <si>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</si>
  <si>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</si>
  <si>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</si>
  <si>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</si>
  <si>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</si>
  <si>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</si>
  <si>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</si>
  <si>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</si>
  <si>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</si>
  <si>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</si>
  <si>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</si>
  <si>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</si>
  <si>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</si>
  <si>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</si>
  <si>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</si>
  <si>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</si>
  <si>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</si>
  <si>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</si>
  <si>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</si>
  <si>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</si>
  <si>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</si>
  <si>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</si>
  <si>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</si>
  <si>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</si>
  <si>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</si>
  <si>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</si>
  <si>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</si>
  <si>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</si>
  <si>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</si>
  <si>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</si>
  <si>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</si>
  <si>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</si>
  <si>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</si>
  <si>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</si>
  <si>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</si>
  <si>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</si>
  <si>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</si>
  <si>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</si>
  <si>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</si>
  <si>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</si>
  <si>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</si>
  <si>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</si>
  <si>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</si>
  <si>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</si>
  <si>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</si>
  <si>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</si>
  <si>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</si>
  <si>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</si>
  <si>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</si>
  <si>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</si>
  <si>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</si>
  <si>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</si>
  <si>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</si>
  <si>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</si>
  <si>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</si>
  <si>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</si>
  <si>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</si>
  <si>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</si>
  <si>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</si>
  <si>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</si>
  <si>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</si>
  <si>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</si>
  <si>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</si>
  <si>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</si>
  <si>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</si>
  <si>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</si>
  <si>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</si>
  <si>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</si>
  <si>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</si>
  <si>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</si>
  <si>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</si>
  <si>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</si>
  <si>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</si>
  <si>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</si>
  <si>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</si>
  <si>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</si>
  <si>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</si>
  <si>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</si>
  <si>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</si>
  <si>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</si>
  <si>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</si>
  <si>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</si>
  <si>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</si>
  <si>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</si>
  <si>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</si>
  <si>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</si>
  <si>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</si>
  <si>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</si>
  <si>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</si>
  <si>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</si>
  <si>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</si>
  <si>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</si>
  <si>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</si>
  <si>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</si>
  <si>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</si>
  <si>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</si>
  <si>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</si>
  <si>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</si>
  <si>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</si>
  <si>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</si>
  <si>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</si>
  <si>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</si>
  <si>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</si>
  <si>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</si>
  <si>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</si>
  <si>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</si>
  <si>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</si>
  <si>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</si>
  <si>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</si>
  <si>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</si>
  <si>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</si>
  <si>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</si>
  <si>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</si>
  <si>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</si>
  <si>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</si>
  <si>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</si>
  <si>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</si>
  <si>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</si>
  <si>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</si>
  <si>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</si>
  <si>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</si>
  <si>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</si>
  <si>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</si>
  <si>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</si>
  <si>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</si>
  <si>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</si>
  <si>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</si>
  <si>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</si>
  <si>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</si>
  <si>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</si>
  <si>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</si>
  <si>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</si>
  <si>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</si>
  <si>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</si>
  <si>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</si>
  <si>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</si>
  <si>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</si>
  <si>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</si>
  <si>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</si>
  <si>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</si>
  <si>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</si>
  <si>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</si>
  <si>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</si>
  <si>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</si>
  <si>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</si>
  <si>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</si>
  <si>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</si>
  <si>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</si>
  <si>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</si>
  <si>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</si>
  <si>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</si>
  <si>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</si>
  <si>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</si>
  <si>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</si>
  <si>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</si>
  <si>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</si>
  <si>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</si>
  <si>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</si>
  <si>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</si>
  <si>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</si>
  <si>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</si>
  <si>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</si>
  <si>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</si>
  <si>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</si>
  <si>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</si>
  <si>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</si>
  <si>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</si>
  <si>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</si>
  <si>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</si>
  <si>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</si>
  <si>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</si>
  <si>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</si>
  <si>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</si>
  <si>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</si>
  <si>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</si>
  <si>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</si>
  <si>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</si>
  <si>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</si>
  <si>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</si>
  <si>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</si>
  <si>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</si>
  <si>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</si>
  <si>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</si>
  <si>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</si>
  <si>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</si>
  <si>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</si>
  <si>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</si>
  <si>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</si>
  <si>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</si>
  <si>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</si>
  <si>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</si>
  <si>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</si>
  <si>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</si>
  <si>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</si>
  <si>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</si>
  <si>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</si>
  <si>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</si>
  <si>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</si>
  <si>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</si>
  <si>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</si>
  <si>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</si>
  <si>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</si>
  <si>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</si>
  <si>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</si>
  <si>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</si>
  <si>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</si>
  <si>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</si>
  <si>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</si>
  <si>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</si>
  <si>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</si>
  <si>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</si>
  <si>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</si>
  <si>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</si>
  <si>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</si>
  <si>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</si>
  <si>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</si>
  <si>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</si>
  <si>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</si>
  <si>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</si>
  <si>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</si>
  <si>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</si>
  <si>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</si>
  <si>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</si>
  <si>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</si>
  <si>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</si>
  <si>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</si>
  <si>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</si>
  <si>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</si>
  <si>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</si>
  <si>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</si>
  <si>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</si>
  <si>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</si>
  <si>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</si>
  <si>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</si>
  <si>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</si>
  <si>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</si>
  <si>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</si>
  <si>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</si>
  <si>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</si>
  <si>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</si>
  <si>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</si>
  <si>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</si>
  <si>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</si>
  <si>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</si>
  <si>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</si>
  <si>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</si>
  <si>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</si>
  <si>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</si>
  <si>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</si>
  <si>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</si>
  <si>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</si>
  <si>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</si>
  <si>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</si>
  <si>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</si>
  <si>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</si>
  <si>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</si>
  <si>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</si>
  <si>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</si>
  <si>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</si>
  <si>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</si>
  <si>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</si>
  <si>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</si>
  <si>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</si>
  <si>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</si>
  <si>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</si>
  <si>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</si>
  <si>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</si>
  <si>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</si>
  <si>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</si>
  <si>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</si>
  <si>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</si>
  <si>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</si>
  <si>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</si>
  <si>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</si>
  <si>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</si>
  <si>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</si>
  <si>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</si>
  <si>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</si>
  <si>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</si>
  <si>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</si>
  <si>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</si>
  <si>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</si>
  <si>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</si>
  <si>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</si>
  <si>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</si>
  <si>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</si>
  <si>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</si>
  <si>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</si>
  <si>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</si>
  <si>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</si>
  <si>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</si>
  <si>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</si>
  <si>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</si>
  <si>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</si>
  <si>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</si>
  <si>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</si>
  <si>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</si>
  <si>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</si>
  <si>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</si>
  <si>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</si>
  <si>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</si>
  <si>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</si>
  <si>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</si>
  <si>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</si>
  <si>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</si>
  <si>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</si>
  <si>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</si>
  <si>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</si>
  <si>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</si>
  <si>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</si>
  <si>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</si>
  <si>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</si>
  <si>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</si>
  <si>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</si>
  <si>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</si>
  <si>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</si>
  <si>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</si>
  <si>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</si>
  <si>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</si>
  <si>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</si>
  <si>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</si>
  <si>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</si>
  <si>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</si>
  <si>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</si>
  <si>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</si>
  <si>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</si>
  <si>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</si>
  <si>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</si>
  <si>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</si>
  <si>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</si>
  <si>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</si>
  <si>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</si>
  <si>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</si>
  <si>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</si>
  <si>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</si>
  <si>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</si>
  <si>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</si>
  <si>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</si>
  <si>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</si>
  <si>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</si>
  <si>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</si>
  <si>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</si>
  <si>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</si>
  <si>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</si>
  <si>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</si>
  <si>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</si>
  <si>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</si>
  <si>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</si>
  <si>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</si>
  <si>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</si>
  <si>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</si>
  <si>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</si>
  <si>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</si>
  <si>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</si>
  <si>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</si>
  <si>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</si>
  <si>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</si>
  <si>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</si>
  <si>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</si>
  <si>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</si>
  <si>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</si>
  <si>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</si>
  <si>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</si>
  <si>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</si>
  <si>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</si>
  <si>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</si>
  <si>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</si>
  <si>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</si>
  <si>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</si>
  <si>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</si>
  <si>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</si>
  <si>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</si>
  <si>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</si>
  <si>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</si>
  <si>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</si>
  <si>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</si>
  <si>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</si>
  <si>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</si>
  <si>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</si>
  <si>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</si>
  <si>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</si>
  <si>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</si>
  <si>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</si>
  <si>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</si>
  <si>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</si>
  <si>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</si>
  <si>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</si>
  <si>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</si>
  <si>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</si>
  <si>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</si>
  <si>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</si>
  <si>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</si>
  <si>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</si>
  <si>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</si>
  <si>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</si>
  <si>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</si>
  <si>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</si>
  <si>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</si>
  <si>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</si>
  <si>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</si>
  <si>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</si>
  <si>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</si>
  <si>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</si>
  <si>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</si>
  <si>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</si>
  <si>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</si>
  <si>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</si>
  <si>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</si>
  <si>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</si>
  <si>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</si>
  <si>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</si>
  <si>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</si>
  <si>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</si>
  <si>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</si>
  <si>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</si>
  <si>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</si>
  <si>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</si>
  <si>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</si>
  <si>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</si>
  <si>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</si>
  <si>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</si>
  <si>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</si>
  <si>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</si>
  <si>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</si>
  <si>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</si>
  <si>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</si>
  <si>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</si>
  <si>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</si>
  <si>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</si>
  <si>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</si>
  <si>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</si>
  <si>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</si>
  <si>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</si>
  <si>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</si>
  <si>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</si>
  <si>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</si>
  <si>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</si>
  <si>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</si>
  <si>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</si>
  <si>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</si>
  <si>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</si>
  <si>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</si>
  <si>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</si>
  <si>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</si>
  <si>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</si>
  <si>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</si>
  <si>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</si>
  <si>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</si>
  <si>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</si>
  <si>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</si>
  <si>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</si>
  <si>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</si>
  <si>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</si>
  <si>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</si>
  <si>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</si>
  <si>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</si>
  <si>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</si>
  <si>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</si>
  <si>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</si>
  <si>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</si>
  <si>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</si>
  <si>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</si>
  <si>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</si>
  <si>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</si>
  <si>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</si>
  <si>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</si>
  <si>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</si>
  <si>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</si>
  <si>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</si>
  <si>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</si>
  <si>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</si>
  <si>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</si>
  <si>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</si>
  <si>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</si>
  <si>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</si>
  <si>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</si>
  <si>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</si>
  <si>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</si>
  <si>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</si>
  <si>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</si>
  <si>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</si>
  <si>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</si>
  <si>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</si>
  <si>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</si>
  <si>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</si>
  <si>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</si>
  <si>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</si>
  <si>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</si>
  <si>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</si>
  <si>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</si>
  <si>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</si>
  <si>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</si>
  <si>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</si>
  <si>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</si>
  <si>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</si>
  <si>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</si>
  <si>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</si>
  <si>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</si>
  <si>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</si>
  <si>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</si>
  <si>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</si>
  <si>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</si>
  <si>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</si>
  <si>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</si>
  <si>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</si>
  <si>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</si>
  <si>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</si>
  <si>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</si>
  <si>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</si>
  <si>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</si>
  <si>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</si>
  <si>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</si>
  <si>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</si>
  <si>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</si>
  <si>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</si>
  <si>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</si>
  <si>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</si>
  <si>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</si>
  <si>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</si>
  <si>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</si>
  <si>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</si>
  <si>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</si>
  <si>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</si>
  <si>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</si>
  <si>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</si>
  <si>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</si>
  <si>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</si>
  <si>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</si>
  <si>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</si>
  <si>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</si>
  <si>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</si>
  <si>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</si>
  <si>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</si>
  <si>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</si>
  <si>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</si>
  <si>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</si>
  <si>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</si>
  <si>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</si>
  <si>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</si>
  <si>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</si>
  <si>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</si>
  <si>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</si>
  <si>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</si>
  <si>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</si>
  <si>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</si>
  <si>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</si>
  <si>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</si>
  <si>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</si>
  <si>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</si>
  <si>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</si>
  <si>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</si>
  <si>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</si>
  <si>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</si>
  <si>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</si>
  <si>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</si>
  <si>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</si>
  <si>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</si>
  <si>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</si>
  <si>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</si>
  <si>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</si>
  <si>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</si>
  <si>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</si>
  <si>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</si>
  <si>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</si>
  <si>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</si>
  <si>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</si>
  <si>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</si>
  <si>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</si>
  <si>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</si>
  <si>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</si>
  <si>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</si>
  <si>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</si>
  <si>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</si>
  <si>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</si>
  <si>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</si>
  <si>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</si>
  <si>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</si>
  <si>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</si>
  <si>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</si>
  <si>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</si>
  <si>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</si>
  <si>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</si>
  <si>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</si>
  <si>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</si>
  <si>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</si>
  <si>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</si>
  <si>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</si>
  <si>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</si>
  <si>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</si>
  <si>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</si>
  <si>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</si>
  <si>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</si>
  <si>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</si>
  <si>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</si>
  <si>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</si>
  <si>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</si>
  <si>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</si>
  <si>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</si>
  <si>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</si>
  <si>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</si>
  <si>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</si>
  <si>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</si>
  <si>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</si>
  <si>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</si>
  <si>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</si>
  <si>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</si>
  <si>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</si>
  <si>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</si>
  <si>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</si>
  <si>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</si>
  <si>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</si>
  <si>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</si>
  <si>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</si>
  <si>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</si>
  <si>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</si>
  <si>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</si>
  <si>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</si>
  <si>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</si>
  <si>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</si>
  <si>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</si>
  <si>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</si>
  <si>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</si>
  <si>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</si>
  <si>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</si>
  <si>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</si>
  <si>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</si>
  <si>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</si>
  <si>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</si>
  <si>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</si>
  <si>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</si>
  <si>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</si>
  <si>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</si>
  <si>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</si>
  <si>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</si>
  <si>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</si>
  <si>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</si>
  <si>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</si>
  <si>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</si>
  <si>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</si>
  <si>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</si>
  <si>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</si>
  <si>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</si>
  <si>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</si>
  <si>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</si>
  <si>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</si>
  <si>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</si>
  <si>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</si>
  <si>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</si>
  <si>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</si>
  <si>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</si>
  <si>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</si>
  <si>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</si>
  <si>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</si>
  <si>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</si>
  <si>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</si>
  <si>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</si>
  <si>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</si>
  <si>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</si>
  <si>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</si>
  <si>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</si>
  <si>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</si>
  <si>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</si>
  <si>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</si>
  <si>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</si>
  <si>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</si>
  <si>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</si>
  <si>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</si>
  <si>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</si>
  <si>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</si>
  <si>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</si>
  <si>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</si>
  <si>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</si>
  <si>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</si>
  <si>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</si>
  <si>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</si>
  <si>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</si>
  <si>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</si>
  <si>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</si>
  <si>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</si>
  <si>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</si>
  <si>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</si>
  <si>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</si>
  <si>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</si>
  <si>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</si>
  <si>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</si>
  <si>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</si>
  <si>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</si>
  <si>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</si>
  <si>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</si>
  <si>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</si>
  <si>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</si>
  <si>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</si>
  <si>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</si>
  <si>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</si>
  <si>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</si>
  <si>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</si>
  <si>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</si>
  <si>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</si>
  <si>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</si>
  <si>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</si>
  <si>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</si>
  <si>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</si>
  <si>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</si>
  <si>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</si>
  <si>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</si>
  <si>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</si>
  <si>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</si>
  <si>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</si>
  <si>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</si>
  <si>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</si>
  <si>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</si>
  <si>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</si>
  <si>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</si>
  <si>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</si>
  <si>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</si>
  <si>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</si>
  <si>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</si>
  <si>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</si>
  <si>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</si>
  <si>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</si>
  <si>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</si>
  <si>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</si>
  <si>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</si>
  <si>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</si>
  <si>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</si>
  <si>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</si>
  <si>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</si>
  <si>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</si>
  <si>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</si>
  <si>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</si>
  <si>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</si>
  <si>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</si>
  <si>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</si>
  <si>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</si>
  <si>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</si>
  <si>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</si>
  <si>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</si>
  <si>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</si>
  <si>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</si>
  <si>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</si>
  <si>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</si>
  <si>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</si>
  <si>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</si>
  <si>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</si>
  <si>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</si>
  <si>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</si>
  <si>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</si>
  <si>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</si>
  <si>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</si>
  <si>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</si>
  <si>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</si>
  <si>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</si>
  <si>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</si>
  <si>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</si>
  <si>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</si>
  <si>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</si>
  <si>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</si>
  <si>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</si>
  <si>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</si>
  <si>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</si>
  <si>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</si>
  <si>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</si>
  <si>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</si>
  <si>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</si>
  <si>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</si>
  <si>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</si>
  <si>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</si>
  <si>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</si>
  <si>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</si>
  <si>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</si>
  <si>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</si>
  <si>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</si>
  <si>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</si>
  <si>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</si>
  <si>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</si>
  <si>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</si>
  <si>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</si>
  <si>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</si>
  <si>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</si>
  <si>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</si>
  <si>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</si>
  <si>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</si>
  <si>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</si>
  <si>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</si>
  <si>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</si>
  <si>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</si>
  <si>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</si>
  <si>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</si>
  <si>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</si>
  <si>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</si>
  <si>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</si>
  <si>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</si>
  <si>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</si>
  <si>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</si>
  <si>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</si>
  <si>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</si>
  <si>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</si>
  <si>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</si>
  <si>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</si>
  <si>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</si>
  <si>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</si>
  <si>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</si>
  <si>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</si>
  <si>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</si>
  <si>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</si>
  <si>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</si>
  <si>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</si>
  <si>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</si>
  <si>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</si>
  <si>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</si>
  <si>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</si>
  <si>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</si>
  <si>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</si>
  <si>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</si>
  <si>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</si>
  <si>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</si>
  <si>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</si>
  <si>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</si>
  <si>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</si>
  <si>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</si>
  <si>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</si>
  <si>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</si>
  <si>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</si>
  <si>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</si>
  <si>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</si>
  <si>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</si>
  <si>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</si>
  <si>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</si>
  <si>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</si>
  <si>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</si>
  <si>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</si>
  <si>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</si>
  <si>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</si>
  <si>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</si>
  <si>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</si>
  <si>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</si>
  <si>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</si>
  <si>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</si>
  <si>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</si>
  <si>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</si>
  <si>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</si>
  <si>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</si>
  <si>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</si>
  <si>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</si>
  <si>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</si>
  <si>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</si>
  <si>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</si>
  <si>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</si>
  <si>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</si>
  <si>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</si>
  <si>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</si>
  <si>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</si>
  <si>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</si>
  <si>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</si>
  <si>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</si>
  <si>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</si>
  <si>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</si>
  <si>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</si>
  <si>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</si>
  <si>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</si>
  <si>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</si>
  <si>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</si>
  <si>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</si>
  <si>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</si>
  <si>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</si>
  <si>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</si>
  <si>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</si>
  <si>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</si>
  <si>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</si>
  <si>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</si>
  <si>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</si>
  <si>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</si>
  <si>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</si>
  <si>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</si>
  <si>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</si>
  <si>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</si>
  <si>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</si>
  <si>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</si>
  <si>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</si>
  <si>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</si>
  <si>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</si>
  <si>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</si>
  <si>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</si>
  <si>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</si>
  <si>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</si>
  <si>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</si>
  <si>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</si>
  <si>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</si>
  <si>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</si>
  <si>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</si>
  <si>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</si>
  <si>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</si>
  <si>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</si>
  <si>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</si>
  <si>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</si>
  <si>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</si>
  <si>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</si>
  <si>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</si>
  <si>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</si>
  <si>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</si>
  <si>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</si>
  <si>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</si>
  <si>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</si>
  <si>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</si>
  <si>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</si>
  <si>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</si>
  <si>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</si>
  <si>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</si>
  <si>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</si>
  <si>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</si>
  <si>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</si>
  <si>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</si>
  <si>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</si>
  <si>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</si>
  <si>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</si>
  <si>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</si>
  <si>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</si>
  <si>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</si>
  <si>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</si>
  <si>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</si>
  <si>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</si>
  <si>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</si>
  <si>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</si>
  <si>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</si>
  <si>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</si>
  <si>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</si>
  <si>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</si>
  <si>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</si>
  <si>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</si>
  <si>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</si>
  <si>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</si>
  <si>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</si>
  <si>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</si>
  <si>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</si>
  <si>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</si>
  <si>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</si>
  <si>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</si>
  <si>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</si>
  <si>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</si>
  <si>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</si>
  <si>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</si>
  <si>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</si>
  <si>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</si>
  <si>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</si>
  <si>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</si>
  <si>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</si>
  <si>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</si>
  <si>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</si>
  <si>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</si>
  <si>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</si>
  <si>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</si>
  <si>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</si>
  <si>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</si>
  <si>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</si>
  <si>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</si>
  <si>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</si>
  <si>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</si>
  <si>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</si>
  <si>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</si>
  <si>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</si>
  <si>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</si>
  <si>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</si>
  <si>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</si>
  <si>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</si>
  <si>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</si>
  <si>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</si>
  <si>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</si>
  <si>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</si>
  <si>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</si>
  <si>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</si>
  <si>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</si>
  <si>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</si>
  <si>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</si>
  <si>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</si>
  <si>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</si>
  <si>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</si>
  <si>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</si>
  <si>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</si>
  <si>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</si>
  <si>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</si>
  <si>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</si>
  <si>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</si>
  <si>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</si>
  <si>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</si>
  <si>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</si>
  <si>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</si>
  <si>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</si>
  <si>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</si>
  <si>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</si>
  <si>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</si>
  <si>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</si>
  <si>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</si>
  <si>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</si>
  <si>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</si>
  <si>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</si>
  <si>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</si>
  <si>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</si>
  <si>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</si>
  <si>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</si>
  <si>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</si>
  <si>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</si>
  <si>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</si>
  <si>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</si>
  <si>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</si>
  <si>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</si>
  <si>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</si>
  <si>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</si>
  <si>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</si>
  <si>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</si>
  <si>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</si>
  <si>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</si>
  <si>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</si>
  <si>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</si>
  <si>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</si>
  <si>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</si>
  <si>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</si>
  <si>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</si>
  <si>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</si>
  <si>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</si>
  <si>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</si>
  <si>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</si>
  <si>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</si>
  <si>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</si>
  <si>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</si>
  <si>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</si>
  <si>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</si>
  <si>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</si>
  <si>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</si>
  <si>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</si>
  <si>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</si>
  <si>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</si>
  <si>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</si>
  <si>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</si>
  <si>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</si>
  <si>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</si>
  <si>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</si>
  <si>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</si>
  <si>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</si>
  <si>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</si>
  <si>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</si>
  <si>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</si>
  <si>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</si>
  <si>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</si>
  <si>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</si>
  <si>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</si>
  <si>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</si>
  <si>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</si>
  <si>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</si>
  <si>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</si>
  <si>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</si>
  <si>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</si>
  <si>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</si>
  <si>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</si>
  <si>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</si>
  <si>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</si>
  <si>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</si>
  <si>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</si>
  <si>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</si>
  <si>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</si>
  <si>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</si>
  <si>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</si>
  <si>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</si>
  <si>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</si>
  <si>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</si>
  <si>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</si>
  <si>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</si>
  <si>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</si>
  <si>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</si>
  <si>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</si>
  <si>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</si>
  <si>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</si>
  <si>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</si>
  <si>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</si>
  <si>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</si>
  <si>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</si>
  <si>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</si>
  <si>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</si>
  <si>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</si>
  <si>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</si>
  <si>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</si>
  <si>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</si>
  <si>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</si>
  <si>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</si>
  <si>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</si>
  <si>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</si>
  <si>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</si>
  <si>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</si>
  <si>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</si>
  <si>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</si>
  <si>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</si>
  <si>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</si>
  <si>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</si>
  <si>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</si>
  <si>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</si>
  <si>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</si>
  <si>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</si>
  <si>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</si>
  <si>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</si>
  <si>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</si>
  <si>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</si>
  <si>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</si>
  <si>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</si>
  <si>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</si>
  <si>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</si>
  <si>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</si>
  <si>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</si>
  <si>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</si>
  <si>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</si>
  <si>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</si>
  <si>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</si>
  <si>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</si>
  <si>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</si>
  <si>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</si>
  <si>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</si>
  <si>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</si>
  <si>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</si>
  <si>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</si>
  <si>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</si>
  <si>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</si>
  <si>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</si>
  <si>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</si>
  <si>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</si>
  <si>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</si>
  <si>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</si>
  <si>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</si>
  <si>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</si>
  <si>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</si>
  <si>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</si>
  <si>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</si>
  <si>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</si>
  <si>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</si>
  <si>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</si>
  <si>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</si>
  <si>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</si>
  <si>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</si>
  <si>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</si>
  <si>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</si>
  <si>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</si>
  <si>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</si>
  <si>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</si>
  <si>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</si>
  <si>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</si>
  <si>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</si>
  <si>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</si>
  <si>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</si>
  <si>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</si>
  <si>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</si>
  <si>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</si>
  <si>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</si>
  <si>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</si>
  <si>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</si>
  <si>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</si>
  <si>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</si>
  <si>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</si>
  <si>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</si>
  <si>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</si>
  <si>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</si>
  <si>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</si>
  <si>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</si>
  <si>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</si>
  <si>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</si>
  <si>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</si>
  <si>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</si>
  <si>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</si>
  <si>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</si>
  <si>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</si>
  <si>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</si>
  <si>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</si>
  <si>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</si>
  <si>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</si>
  <si>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</si>
  <si>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</si>
  <si>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</si>
  <si>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</si>
  <si>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</si>
  <si>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</si>
  <si>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</si>
  <si>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</si>
  <si>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</si>
  <si>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</si>
  <si>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</si>
  <si>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</si>
  <si>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</si>
  <si>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</si>
  <si>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</si>
  <si>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</si>
  <si>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</si>
  <si>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</si>
  <si>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</si>
  <si>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</si>
  <si>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</si>
  <si>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</si>
  <si>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</si>
  <si>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</si>
  <si>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</si>
  <si>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</si>
  <si>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</si>
  <si>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</si>
  <si>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</si>
  <si>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</si>
  <si>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</si>
  <si>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</si>
  <si>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</si>
  <si>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</si>
  <si>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</si>
  <si>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</si>
  <si>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</si>
  <si>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</si>
  <si>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</si>
  <si>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</si>
  <si>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</si>
  <si>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</si>
  <si>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</si>
  <si>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</si>
  <si>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</si>
  <si>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</si>
  <si>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</si>
  <si>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</si>
  <si>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</si>
  <si>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</si>
  <si>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</si>
  <si>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</si>
  <si>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</si>
  <si>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</si>
  <si>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</si>
  <si>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</si>
  <si>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</si>
  <si>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</si>
  <si>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</si>
  <si>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</si>
  <si>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</si>
  <si>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</si>
  <si>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</si>
  <si>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</si>
  <si>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</si>
  <si>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</si>
  <si>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</si>
  <si>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</si>
  <si>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</si>
  <si>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</si>
  <si>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</si>
  <si>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</si>
  <si>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</si>
  <si>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</si>
  <si>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</si>
  <si>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</si>
  <si>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</si>
  <si>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</si>
  <si>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</si>
  <si>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</si>
  <si>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</si>
  <si>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</si>
  <si>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</si>
  <si>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</si>
  <si>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</si>
  <si>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</si>
  <si>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</si>
  <si>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</si>
  <si>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</si>
  <si>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</si>
  <si>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</si>
  <si>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</si>
  <si>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</si>
  <si>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</si>
  <si>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</si>
  <si>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</si>
  <si>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</si>
  <si>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</si>
  <si>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</si>
  <si>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</si>
  <si>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</si>
  <si>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</si>
  <si>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</si>
  <si>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</si>
  <si>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</si>
  <si>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</si>
  <si>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</si>
  <si>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</si>
  <si>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</si>
  <si>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</si>
  <si>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</si>
  <si>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</si>
  <si>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</si>
  <si>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</si>
  <si>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</si>
  <si>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</si>
  <si>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</si>
  <si>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</si>
  <si>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</si>
  <si>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</si>
  <si>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</si>
  <si>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</si>
  <si>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</si>
  <si>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</si>
  <si>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</si>
  <si>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</si>
  <si>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</si>
  <si>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</si>
  <si>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</si>
  <si>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</si>
  <si>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</si>
  <si>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</si>
  <si>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</si>
  <si>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</si>
  <si>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</si>
  <si>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</si>
  <si>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</si>
  <si>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</si>
  <si>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</si>
  <si>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</si>
  <si>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</si>
  <si>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</si>
  <si>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</si>
  <si>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</si>
  <si>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</si>
  <si>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</si>
  <si>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</si>
  <si>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</si>
  <si>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</si>
  <si>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</si>
  <si>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</si>
  <si>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</si>
  <si>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</si>
  <si>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</si>
  <si>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</si>
  <si>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</si>
  <si>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</si>
  <si>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</si>
  <si>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</si>
  <si>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</si>
  <si>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</si>
  <si>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</si>
  <si>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</si>
  <si>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</si>
  <si>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</si>
  <si>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</si>
  <si>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</si>
  <si>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</si>
  <si>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</si>
  <si>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</si>
  <si>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</si>
  <si>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</si>
  <si>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</si>
  <si>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</si>
  <si>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</si>
  <si>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</si>
  <si>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</si>
  <si>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</si>
  <si>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</si>
  <si>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</si>
  <si>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</si>
  <si>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</si>
  <si>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</si>
  <si>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</si>
  <si>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</si>
  <si>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</si>
  <si>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</si>
  <si>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</si>
  <si>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</si>
  <si>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</si>
  <si>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</si>
  <si>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</si>
  <si>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</si>
  <si>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</si>
  <si>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</si>
  <si>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</si>
  <si>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</si>
  <si>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</si>
  <si>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</si>
  <si>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</si>
  <si>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</si>
  <si>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</si>
  <si>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</si>
  <si>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</si>
  <si>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</si>
  <si>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</si>
  <si>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</si>
  <si>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</si>
  <si>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</si>
  <si>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</si>
  <si>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</si>
  <si>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</si>
  <si>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</si>
  <si>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</si>
  <si>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</si>
  <si>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</si>
  <si>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</si>
  <si>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</si>
  <si>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</si>
  <si>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</si>
  <si>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</si>
  <si>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</si>
  <si>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</si>
  <si>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</si>
  <si>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</si>
  <si>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</si>
  <si>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</si>
  <si>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</si>
  <si>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</si>
  <si>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</si>
  <si>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</si>
  <si>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</si>
  <si>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</si>
  <si>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</si>
  <si>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</si>
  <si>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</si>
  <si>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</si>
  <si>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</si>
  <si>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</si>
  <si>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</si>
  <si>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</si>
  <si>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</si>
  <si>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</si>
  <si>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</si>
  <si>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</si>
  <si>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</si>
  <si>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</si>
  <si>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</si>
  <si>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</si>
  <si>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</si>
  <si>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</si>
  <si>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</si>
  <si>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</si>
  <si>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</si>
  <si>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</si>
  <si>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</si>
  <si>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</si>
  <si>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</si>
  <si>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</si>
  <si>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</si>
  <si>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</si>
  <si>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</si>
  <si>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</si>
  <si>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</si>
  <si>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</si>
  <si>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</si>
  <si>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</si>
  <si>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</si>
  <si>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</si>
  <si>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</si>
  <si>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</si>
  <si>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</si>
  <si>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</si>
  <si>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</si>
  <si>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</si>
  <si>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</si>
  <si>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</si>
  <si>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</si>
  <si>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</si>
  <si>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</si>
  <si>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</si>
  <si>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</si>
  <si>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</si>
  <si>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</si>
  <si>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</si>
  <si>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</si>
  <si>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</si>
  <si>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</si>
  <si>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</si>
  <si>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</si>
  <si>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</si>
  <si>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</si>
  <si>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</si>
  <si>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</si>
  <si>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</si>
  <si>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</si>
  <si>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</si>
  <si>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</si>
  <si>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</si>
  <si>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</si>
  <si>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</si>
  <si>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</si>
  <si>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</si>
  <si>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</si>
  <si>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</si>
  <si>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</si>
  <si>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</si>
  <si>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</si>
  <si>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</si>
  <si>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</si>
  <si>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</si>
  <si>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</si>
  <si>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</si>
  <si>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</si>
  <si>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</si>
  <si>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</si>
  <si>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</si>
  <si>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</si>
  <si>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</si>
  <si>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</si>
  <si>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</si>
  <si>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</si>
  <si>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</si>
  <si>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</si>
  <si>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</si>
  <si>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</si>
  <si>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</si>
  <si>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</si>
  <si>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</si>
  <si>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</si>
  <si>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</si>
  <si>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</si>
  <si>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</si>
  <si>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</si>
  <si>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</si>
  <si>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</si>
  <si>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</si>
  <si>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</si>
  <si>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</si>
  <si>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</si>
  <si>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</si>
  <si>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</si>
  <si>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</si>
  <si>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</si>
  <si>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</si>
  <si>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</si>
  <si>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</si>
  <si>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</si>
  <si>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</si>
  <si>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</si>
  <si>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</si>
  <si>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</si>
  <si>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</si>
  <si>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</si>
  <si>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</si>
  <si>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</si>
  <si>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</si>
  <si>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</si>
  <si>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</si>
  <si>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</si>
  <si>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</si>
  <si>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</si>
  <si>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</si>
  <si>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</si>
  <si>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</si>
  <si>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</si>
  <si>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</si>
  <si>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</si>
  <si>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</si>
  <si>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</si>
  <si>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</si>
  <si>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</si>
  <si>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</si>
  <si>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</si>
  <si>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</si>
  <si>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</si>
  <si>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</si>
  <si>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</si>
  <si>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</si>
  <si>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</si>
  <si>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</si>
  <si>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</si>
  <si>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</si>
  <si>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</si>
  <si>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</si>
  <si>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</si>
  <si>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</si>
  <si>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</si>
  <si>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</si>
  <si>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</si>
  <si>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</si>
  <si>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</si>
  <si>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</si>
  <si>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</si>
  <si>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</si>
  <si>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</si>
  <si>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</si>
  <si>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</si>
  <si>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</si>
  <si>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</si>
  <si>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</si>
  <si>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</si>
  <si>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</si>
  <si>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</si>
  <si>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</si>
  <si>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</si>
  <si>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</si>
  <si>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</si>
  <si>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</si>
  <si>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</si>
  <si>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</si>
  <si>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</si>
  <si>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</si>
  <si>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</si>
  <si>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</si>
  <si>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</si>
  <si>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</si>
  <si>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</si>
  <si>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</si>
  <si>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</si>
  <si>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</si>
  <si>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</si>
  <si>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</si>
  <si>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</si>
  <si>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</si>
  <si>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</si>
  <si>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</si>
  <si>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</si>
  <si>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</si>
  <si>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</si>
  <si>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</si>
  <si>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</si>
  <si>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</si>
  <si>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</si>
  <si>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</si>
  <si>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</si>
  <si>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</si>
  <si>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</si>
  <si>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</si>
  <si>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</si>
  <si>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</si>
  <si>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</si>
  <si>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</si>
  <si>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</si>
  <si>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</si>
  <si>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</si>
  <si>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</si>
  <si>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</si>
  <si>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</si>
  <si>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</si>
  <si>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</si>
  <si>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</si>
  <si>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</si>
  <si>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</si>
  <si>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</si>
  <si>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</si>
  <si>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</si>
  <si>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</si>
  <si>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</si>
  <si>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</si>
  <si>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</si>
  <si>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</si>
  <si>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</si>
  <si>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</si>
  <si>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</si>
  <si>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</si>
  <si>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</si>
  <si>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</si>
  <si>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</si>
  <si>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</si>
  <si>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</si>
  <si>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</si>
  <si>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</si>
  <si>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</si>
  <si>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</si>
  <si>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</si>
  <si>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</si>
  <si>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</si>
  <si>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</si>
  <si>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</si>
  <si>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</si>
  <si>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</si>
  <si>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</si>
  <si>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</si>
  <si>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</si>
  <si>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</si>
  <si>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</si>
  <si>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</si>
  <si>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</si>
  <si>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</si>
  <si>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</si>
  <si>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</si>
  <si>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</si>
  <si>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</si>
  <si>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</si>
  <si>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</si>
  <si>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</si>
  <si>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</si>
  <si>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</si>
  <si>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</si>
  <si>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</si>
  <si>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</si>
  <si>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</si>
  <si>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</si>
  <si>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</si>
  <si>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</si>
  <si>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</si>
  <si>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</si>
  <si>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</si>
  <si>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</si>
  <si>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</si>
  <si>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</si>
  <si>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</si>
  <si>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</si>
  <si>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</si>
  <si>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</si>
  <si>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</si>
  <si>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</si>
  <si>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</si>
  <si>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</si>
  <si>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</si>
  <si>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</si>
  <si>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</si>
  <si>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</si>
  <si>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</si>
  <si>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</si>
  <si>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</si>
  <si>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</si>
  <si>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</si>
  <si>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</si>
  <si>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</si>
  <si>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</si>
  <si>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</si>
  <si>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</si>
  <si>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</si>
  <si>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</si>
  <si>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</si>
  <si>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</si>
  <si>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</si>
  <si>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</si>
  <si>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</si>
  <si>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</si>
  <si>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</si>
  <si>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</si>
  <si>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</si>
  <si>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</si>
  <si>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</si>
  <si>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</si>
  <si>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</si>
  <si>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</si>
  <si>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</si>
  <si>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</si>
  <si>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</si>
  <si>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</si>
  <si>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</si>
  <si>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</si>
  <si>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</si>
  <si>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</si>
  <si>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</si>
  <si>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</si>
  <si>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</si>
  <si>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</si>
  <si>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</si>
  <si>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</si>
  <si>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</si>
  <si>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</si>
  <si>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</si>
  <si>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</si>
  <si>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</si>
  <si>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</si>
  <si>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</si>
  <si>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</si>
  <si>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</si>
  <si>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</si>
  <si>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</si>
  <si>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</si>
  <si>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</si>
  <si>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</si>
  <si>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</si>
  <si>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</si>
  <si>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</si>
  <si>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</si>
  <si>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</si>
  <si>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</si>
  <si>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</si>
  <si>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</si>
  <si>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</si>
  <si>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</si>
  <si>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</si>
  <si>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</si>
  <si>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</si>
  <si>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</si>
  <si>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</si>
  <si>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</si>
  <si>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</si>
  <si>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</si>
  <si>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</si>
  <si>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</si>
  <si>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</si>
  <si>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</si>
  <si>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</si>
  <si>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</si>
  <si>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</si>
  <si>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</si>
  <si>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</si>
  <si>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</si>
  <si>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</si>
  <si>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</si>
  <si>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</si>
  <si>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</si>
  <si>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</si>
  <si>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</si>
  <si>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</si>
  <si>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</si>
  <si>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</si>
  <si>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</si>
  <si>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</si>
  <si>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</si>
  <si>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</si>
  <si>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</si>
  <si>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</si>
  <si>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</si>
  <si>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</si>
  <si>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</si>
  <si>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</si>
  <si>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</si>
  <si>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</si>
  <si>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</si>
  <si>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</si>
  <si>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</si>
  <si>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</si>
  <si>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</si>
  <si>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</si>
  <si>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</si>
  <si>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</si>
  <si>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</si>
  <si>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</si>
  <si>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</si>
  <si>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</si>
  <si>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</si>
  <si>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</si>
  <si>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</si>
  <si>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</si>
  <si>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</si>
  <si>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</si>
  <si>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</si>
  <si>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</si>
  <si>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</si>
  <si>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</si>
  <si>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</si>
  <si>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</si>
  <si>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</si>
  <si>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</si>
  <si>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</si>
  <si>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</si>
  <si>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</si>
  <si>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</si>
  <si>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</si>
  <si>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</si>
  <si>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</si>
  <si>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</si>
  <si>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</si>
  <si>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</si>
  <si>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</si>
  <si>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</si>
  <si>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</si>
  <si>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</si>
  <si>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</si>
  <si>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</si>
  <si>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</si>
  <si>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</si>
  <si>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</si>
  <si>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</si>
  <si>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</si>
  <si>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</si>
  <si>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</si>
  <si>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</si>
  <si>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</si>
  <si>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</si>
  <si>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</si>
  <si>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</si>
  <si>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</si>
  <si>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</si>
  <si>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</si>
  <si>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</si>
  <si>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</si>
  <si>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</si>
  <si>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</si>
  <si>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</si>
  <si>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</si>
  <si>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</si>
  <si>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</si>
  <si>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</si>
  <si>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</si>
  <si>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</si>
  <si>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</si>
  <si>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</si>
  <si>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</si>
  <si>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</si>
  <si>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</si>
  <si>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</si>
  <si>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</si>
  <si>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</si>
  <si>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</si>
  <si>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</si>
  <si>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</si>
  <si>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</si>
  <si>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</si>
  <si>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</si>
  <si>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</si>
  <si>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</si>
  <si>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</si>
  <si>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</si>
  <si>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</si>
  <si>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</si>
  <si>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</si>
  <si>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</si>
  <si>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</si>
  <si>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</si>
  <si>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</si>
  <si>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</si>
  <si>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</si>
  <si>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</si>
  <si>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</si>
  <si>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</si>
  <si>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</si>
  <si>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</si>
  <si>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</si>
  <si>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</si>
  <si>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</si>
  <si>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</si>
  <si>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</si>
  <si>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</si>
  <si>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</si>
  <si>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</si>
  <si>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</si>
  <si>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</si>
  <si>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</si>
  <si>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</si>
  <si>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</si>
  <si>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</si>
  <si>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</si>
  <si>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</si>
  <si>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</si>
  <si>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</si>
  <si>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</si>
  <si>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</si>
  <si>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</si>
  <si>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</si>
  <si>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</si>
  <si>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</si>
  <si>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</si>
  <si>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</si>
  <si>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</si>
  <si>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</si>
  <si>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</si>
  <si>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</si>
  <si>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</si>
  <si>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</si>
  <si>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</si>
  <si>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</si>
  <si>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</si>
  <si>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</si>
  <si>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</si>
  <si>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</si>
  <si>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</si>
  <si>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</si>
  <si>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</si>
  <si>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</si>
  <si>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</si>
  <si>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</si>
  <si>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</si>
  <si>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</si>
  <si>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</si>
  <si>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</si>
  <si>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</si>
  <si>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</si>
  <si>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</si>
  <si>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</si>
  <si>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</si>
  <si>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</si>
  <si>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</si>
  <si>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</si>
  <si>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</si>
  <si>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</si>
  <si>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</si>
  <si>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</si>
  <si>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</si>
  <si>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</si>
  <si>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</si>
  <si>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</si>
  <si>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</si>
  <si>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</si>
  <si>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</si>
  <si>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</si>
  <si>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</si>
  <si>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</si>
  <si>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</si>
  <si>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</si>
  <si>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</si>
  <si>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</si>
  <si>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</si>
  <si>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</si>
  <si>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</si>
  <si>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</si>
  <si>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</si>
  <si>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</si>
  <si>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</si>
  <si>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</si>
  <si>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</si>
  <si>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</si>
  <si>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</si>
  <si>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</si>
  <si>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</si>
  <si>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</si>
  <si>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</si>
  <si>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</si>
  <si>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</si>
  <si>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</si>
  <si>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</si>
  <si>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</si>
  <si>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</si>
  <si>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</si>
  <si>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</si>
  <si>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</si>
  <si>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</si>
  <si>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</si>
  <si>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</si>
  <si>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</si>
  <si>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</si>
  <si>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</si>
  <si>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</si>
  <si>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</si>
  <si>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</si>
  <si>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</si>
  <si>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</si>
  <si>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</si>
  <si>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</si>
  <si>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</si>
  <si>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</si>
  <si>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</si>
  <si>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</si>
  <si>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</si>
  <si>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</si>
  <si>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</si>
  <si>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</si>
  <si>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</si>
  <si>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</si>
  <si>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</si>
  <si>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</si>
  <si>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</si>
  <si>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</si>
  <si>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</si>
  <si>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</si>
  <si>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</si>
  <si>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</si>
  <si>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</si>
  <si>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</si>
  <si>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</si>
  <si>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</si>
  <si>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</si>
  <si>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</si>
  <si>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</si>
  <si>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</si>
  <si>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</si>
  <si>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</si>
  <si>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</si>
  <si>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</si>
  <si>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</si>
  <si>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</si>
  <si>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</si>
  <si>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</si>
  <si>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</si>
  <si>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</si>
  <si>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</si>
  <si>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</si>
  <si>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</si>
  <si>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</si>
  <si>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</si>
  <si>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</si>
  <si>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</si>
  <si>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</si>
  <si>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</si>
  <si>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</si>
  <si>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</si>
  <si>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</si>
  <si>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</si>
  <si>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</si>
  <si>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</si>
  <si>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</si>
  <si>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</si>
  <si>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</si>
  <si>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</si>
  <si>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</si>
  <si>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</si>
  <si>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</si>
  <si>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</si>
  <si>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</si>
  <si>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</si>
  <si>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</si>
  <si>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</si>
  <si>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</si>
  <si>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</si>
  <si>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</si>
  <si>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</si>
  <si>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</si>
  <si>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</si>
  <si>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</si>
  <si>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</si>
  <si>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</si>
  <si>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</si>
  <si>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</si>
  <si>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</si>
  <si>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</si>
  <si>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</si>
  <si>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</si>
  <si>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</si>
  <si>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</si>
  <si>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</si>
  <si>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</si>
  <si>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</si>
  <si>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</si>
  <si>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</si>
  <si>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</si>
  <si>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</si>
  <si>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</si>
  <si>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</si>
  <si>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</si>
  <si>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</si>
  <si>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</si>
  <si>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</si>
  <si>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</si>
  <si>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</si>
  <si>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</si>
  <si>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</si>
  <si>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</si>
  <si>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</si>
  <si>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</si>
  <si>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</si>
  <si>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</si>
  <si>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</si>
  <si>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</si>
  <si>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</si>
  <si>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</si>
  <si>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</si>
  <si>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</si>
  <si>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</si>
  <si>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</si>
  <si>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</si>
  <si>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</si>
  <si>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</si>
  <si>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</si>
  <si>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</si>
  <si>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</si>
  <si>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</si>
  <si>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</si>
  <si>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</si>
  <si>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</si>
  <si>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</si>
  <si>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</si>
  <si>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</si>
  <si>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</si>
  <si>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</si>
  <si>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</si>
  <si>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</si>
  <si>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</si>
  <si>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</si>
  <si>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</si>
  <si>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</si>
  <si>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</si>
  <si>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</si>
  <si>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</si>
  <si>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</si>
  <si>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</si>
  <si>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</si>
  <si>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</si>
  <si>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</si>
  <si>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</si>
  <si>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</si>
  <si>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</si>
  <si>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</si>
  <si>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</si>
  <si>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</si>
  <si>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</si>
  <si>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</si>
  <si>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</si>
  <si>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</si>
  <si>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</si>
  <si>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</si>
  <si>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</si>
  <si>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</si>
  <si>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</si>
  <si>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</si>
  <si>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</si>
  <si>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</si>
  <si>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</si>
  <si>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</si>
  <si>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</si>
  <si>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</si>
  <si>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</si>
  <si>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</si>
  <si>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</si>
  <si>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</si>
  <si>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</si>
  <si>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</si>
  <si>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</si>
  <si>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</si>
  <si>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</si>
  <si>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</si>
  <si>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</si>
  <si>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</si>
  <si>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</si>
  <si>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</si>
  <si>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</si>
  <si>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</si>
  <si>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</si>
  <si>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</si>
  <si>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</si>
  <si>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</si>
  <si>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</si>
  <si>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</si>
  <si>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</si>
  <si>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</si>
  <si>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</si>
  <si>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</si>
  <si>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</si>
  <si>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</si>
  <si>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</si>
  <si>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</si>
  <si>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</si>
  <si>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</si>
  <si>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</si>
  <si>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</si>
  <si>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</si>
  <si>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</si>
  <si>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</si>
  <si>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</si>
  <si>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</si>
  <si>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</si>
  <si>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</si>
  <si>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</si>
  <si>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</si>
  <si>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</si>
  <si>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</si>
  <si>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</si>
  <si>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</si>
  <si>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</si>
  <si>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</si>
  <si>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</si>
  <si>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</si>
  <si>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</si>
  <si>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</si>
  <si>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</si>
  <si>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</si>
  <si>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</si>
  <si>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</si>
  <si>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</si>
  <si>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</si>
  <si>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</si>
  <si>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</si>
  <si>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</si>
  <si>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</si>
  <si>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</si>
  <si>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</si>
  <si>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</si>
  <si>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</si>
  <si>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</si>
  <si>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</si>
  <si>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</si>
  <si>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</si>
  <si>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</si>
  <si>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</si>
  <si>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</si>
  <si>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</si>
  <si>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</si>
  <si>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</si>
  <si>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</si>
  <si>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</si>
  <si>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</si>
  <si>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</si>
  <si>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</si>
  <si>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</si>
  <si>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</si>
  <si>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</si>
  <si>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</si>
  <si>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</si>
  <si>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</si>
  <si>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</si>
  <si>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</si>
  <si>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</si>
  <si>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</si>
  <si>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</si>
  <si>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</si>
  <si>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</si>
  <si>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</si>
  <si>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</si>
  <si>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</si>
  <si>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</si>
  <si>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</si>
  <si>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</si>
  <si>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</si>
  <si>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</si>
  <si>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</si>
  <si>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</si>
  <si>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</si>
  <si>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</si>
  <si>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</si>
  <si>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</si>
  <si>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</si>
  <si>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</si>
  <si>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</si>
  <si>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</si>
  <si>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</si>
  <si>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</si>
  <si>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</si>
  <si>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</si>
  <si>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</si>
  <si>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</si>
  <si>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</si>
  <si>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</si>
  <si>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</si>
  <si>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</si>
  <si>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</si>
  <si>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</si>
  <si>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</si>
  <si>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</si>
  <si>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</si>
  <si>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</si>
  <si>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</si>
  <si>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</si>
  <si>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</si>
  <si>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</si>
  <si>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</si>
  <si>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</si>
  <si>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</si>
  <si>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</si>
  <si>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</si>
  <si>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</si>
  <si>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</si>
  <si>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</si>
  <si>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</si>
  <si>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</si>
  <si>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</si>
  <si>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</si>
  <si>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</si>
  <si>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</si>
  <si>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</si>
  <si>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</si>
  <si>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</si>
  <si>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</si>
  <si>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</si>
  <si>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</si>
  <si>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</si>
  <si>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</si>
  <si>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</si>
  <si>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</si>
  <si>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</si>
  <si>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</si>
  <si>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</si>
  <si>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</si>
  <si>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</si>
  <si>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</si>
  <si>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</si>
  <si>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</si>
  <si>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</si>
  <si>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</si>
  <si>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</si>
  <si>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</si>
  <si>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</si>
  <si>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</si>
  <si>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</si>
  <si>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</si>
  <si>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</si>
  <si>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</si>
  <si>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</si>
  <si>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</si>
  <si>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</si>
  <si>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</si>
  <si>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</si>
  <si>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</si>
  <si>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</si>
  <si>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</si>
  <si>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</si>
  <si>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</si>
  <si>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</si>
  <si>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</si>
  <si>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</si>
  <si>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</si>
  <si>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</si>
  <si>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</si>
  <si>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</si>
  <si>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</si>
  <si>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</si>
  <si>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</si>
  <si>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</si>
  <si>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</si>
  <si>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</si>
  <si>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</si>
  <si>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</si>
  <si>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</si>
  <si>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</si>
  <si>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</si>
  <si>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</si>
  <si>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</si>
  <si>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</si>
  <si>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</si>
  <si>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</si>
  <si>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</si>
  <si>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</si>
  <si>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</si>
  <si>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</si>
  <si>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</si>
  <si>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</si>
  <si>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</si>
  <si>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</si>
  <si>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</si>
  <si>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</si>
  <si>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</si>
  <si>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</si>
  <si>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</si>
  <si>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</si>
  <si>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</si>
  <si>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</si>
  <si>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</si>
  <si>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</si>
  <si>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</si>
  <si>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</si>
  <si>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</si>
  <si>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</si>
  <si>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</si>
  <si>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</si>
  <si>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</si>
  <si>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</si>
  <si>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</si>
  <si>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</si>
  <si>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</si>
  <si>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</si>
  <si>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</si>
  <si>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</si>
  <si>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</si>
  <si>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</si>
  <si>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</si>
  <si>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</si>
  <si>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</si>
  <si>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</si>
  <si>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</si>
  <si>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</si>
  <si>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</si>
  <si>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</si>
  <si>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</si>
  <si>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</si>
  <si>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</si>
  <si>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</si>
  <si>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</si>
  <si>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</si>
  <si>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</si>
  <si>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</si>
  <si>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</si>
  <si>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</si>
  <si>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</si>
  <si>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</si>
  <si>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</si>
  <si>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</si>
  <si>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</si>
  <si>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</si>
  <si>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</si>
  <si>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</si>
  <si>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</si>
  <si>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</si>
  <si>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</si>
  <si>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</si>
  <si>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</si>
  <si>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</si>
  <si>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</si>
  <si>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</si>
  <si>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</si>
  <si>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</si>
  <si>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</si>
  <si>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</si>
  <si>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</si>
  <si>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</si>
  <si>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</si>
  <si>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</si>
  <si>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</si>
  <si>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</si>
  <si>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</si>
  <si>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</si>
  <si>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</si>
  <si>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</si>
  <si>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</si>
  <si>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</si>
  <si>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</si>
  <si>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</si>
  <si>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</si>
  <si>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</si>
  <si>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</si>
  <si>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</si>
  <si>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</si>
  <si>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</si>
  <si>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</si>
  <si>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</si>
  <si>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</si>
  <si>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</si>
  <si>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</si>
  <si>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</si>
  <si>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</si>
  <si>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</si>
  <si>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</si>
  <si>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</si>
  <si>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</si>
  <si>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</si>
  <si>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</si>
  <si>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</si>
  <si>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</si>
  <si>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</si>
  <si>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</si>
  <si>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</si>
  <si>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</si>
  <si>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</si>
  <si>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</si>
  <si>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</si>
  <si>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</si>
  <si>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</si>
  <si>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</si>
  <si>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</si>
  <si>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</si>
  <si>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</si>
  <si>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</si>
  <si>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</si>
  <si>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</si>
  <si>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</si>
  <si>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</si>
  <si>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</si>
  <si>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</si>
  <si>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</si>
  <si>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</si>
  <si>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</si>
  <si>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</si>
  <si>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</si>
  <si>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</si>
  <si>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</si>
  <si>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</si>
  <si>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</si>
  <si>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</si>
  <si>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</si>
  <si>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</si>
  <si>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</si>
  <si>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</si>
  <si>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</si>
  <si>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</si>
  <si>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</si>
  <si>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</si>
  <si>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</si>
  <si>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</si>
  <si>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</si>
  <si>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</si>
  <si>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</si>
  <si>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</si>
  <si>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</si>
  <si>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</si>
  <si>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</si>
  <si>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</si>
  <si>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</si>
  <si>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</si>
  <si>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</si>
  <si>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</si>
  <si>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</si>
  <si>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</si>
  <si>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</si>
  <si>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</si>
  <si>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</si>
  <si>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</si>
  <si>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</si>
  <si>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</si>
  <si>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</si>
  <si>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</si>
  <si>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</si>
  <si>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</si>
  <si>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</si>
  <si>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</si>
  <si>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</si>
  <si>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</si>
  <si>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</si>
  <si>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</si>
  <si>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</si>
  <si>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</si>
  <si>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</si>
  <si>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</si>
  <si>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</si>
  <si>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</si>
  <si>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</si>
  <si>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</si>
  <si>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</si>
  <si>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</si>
  <si>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</si>
  <si>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</si>
  <si>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</si>
  <si>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</si>
  <si>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</si>
  <si>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</si>
  <si>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</si>
  <si>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</si>
  <si>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</si>
  <si>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</si>
  <si>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</si>
  <si>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</si>
  <si>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</si>
  <si>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</si>
  <si>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</si>
  <si>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</si>
  <si>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</si>
  <si>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</si>
  <si>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</si>
  <si>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</si>
  <si>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</si>
  <si>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</si>
  <si>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</si>
  <si>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</si>
  <si>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</si>
  <si>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</si>
  <si>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</si>
  <si>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</si>
  <si>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</si>
  <si>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</si>
  <si>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</si>
  <si>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</si>
  <si>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</si>
  <si>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</si>
  <si>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</si>
  <si>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</si>
  <si>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</si>
  <si>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</si>
  <si>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</si>
  <si>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</si>
  <si>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</si>
  <si>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</si>
  <si>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</si>
  <si>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</si>
  <si>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</si>
  <si>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</si>
  <si>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</si>
  <si>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</si>
  <si>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</si>
  <si>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</si>
  <si>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</si>
  <si>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</si>
  <si>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</si>
  <si>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</si>
  <si>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</si>
  <si>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</si>
  <si>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</si>
  <si>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</si>
  <si>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</si>
  <si>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</si>
  <si>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</si>
  <si>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</si>
  <si>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</si>
  <si>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</si>
  <si>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</si>
  <si>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</si>
  <si>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</si>
  <si>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</si>
  <si>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</si>
  <si>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</si>
  <si>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</si>
  <si>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</si>
  <si>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</si>
  <si>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</si>
  <si>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</si>
  <si>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</si>
  <si>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</si>
  <si>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</si>
  <si>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</si>
  <si>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</si>
  <si>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</si>
  <si>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</si>
  <si>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</si>
  <si>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</si>
  <si>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</si>
  <si>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</si>
  <si>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</si>
  <si>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</si>
  <si>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</si>
  <si>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</si>
  <si>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</si>
  <si>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</si>
  <si>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</si>
  <si>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</si>
  <si>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</si>
  <si>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</si>
  <si>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</si>
  <si>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</si>
  <si>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</si>
  <si>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</si>
  <si>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</si>
  <si>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</si>
  <si>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</si>
  <si>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</si>
  <si>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</si>
  <si>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</si>
  <si>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</si>
  <si>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</si>
  <si>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</si>
  <si>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</si>
  <si>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</si>
  <si>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</si>
  <si>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</si>
  <si>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</si>
  <si>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</si>
  <si>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</si>
  <si>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</si>
  <si>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</si>
  <si>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</si>
  <si>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</si>
  <si>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</si>
  <si>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</si>
  <si>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</si>
  <si>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</si>
  <si>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</si>
  <si>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</si>
  <si>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</si>
  <si>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</si>
  <si>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</si>
  <si>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</si>
  <si>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</si>
  <si>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</si>
  <si>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</si>
  <si>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</si>
  <si>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</si>
  <si>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</si>
  <si>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</si>
  <si>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</si>
  <si>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</si>
  <si>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</si>
  <si>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</si>
  <si>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</si>
  <si>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</si>
  <si>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</si>
  <si>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</si>
  <si>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</si>
  <si>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</si>
  <si>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</si>
  <si>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</si>
  <si>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</si>
  <si>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</si>
  <si>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</si>
  <si>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</si>
  <si>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</si>
  <si>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</si>
  <si>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</si>
  <si>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</si>
  <si>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</si>
  <si>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</si>
  <si>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</si>
  <si>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</si>
  <si>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</si>
  <si>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</si>
  <si>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</si>
  <si>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</si>
  <si>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</si>
  <si>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</si>
  <si>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</si>
  <si>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</si>
  <si>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</si>
  <si>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</si>
  <si>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</si>
  <si>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</si>
  <si>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</si>
  <si>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</si>
  <si>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</si>
  <si>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</si>
  <si>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</si>
  <si>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</si>
  <si>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</si>
  <si>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</si>
  <si>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</si>
  <si>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</si>
  <si>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</si>
  <si>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</si>
  <si>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</si>
  <si>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</si>
  <si>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</si>
  <si>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</si>
  <si>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</si>
  <si>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</si>
  <si>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</si>
  <si>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</si>
  <si>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</si>
  <si>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</si>
  <si>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</si>
  <si>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</si>
  <si>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</si>
  <si>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</si>
  <si>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</si>
  <si>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</si>
  <si>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</si>
  <si>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</si>
  <si>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</si>
  <si>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</si>
  <si>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</si>
  <si>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</si>
  <si>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</si>
  <si>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</si>
  <si>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</si>
  <si>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</si>
  <si>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</si>
  <si>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</si>
  <si>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</si>
  <si>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</si>
  <si>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</si>
  <si>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</si>
  <si>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</si>
  <si>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</si>
  <si>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</si>
  <si>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</si>
  <si>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</si>
  <si>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</si>
  <si>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</si>
  <si>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</si>
  <si>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</si>
  <si>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</si>
  <si>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</si>
  <si>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</si>
  <si>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</si>
  <si>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</si>
  <si>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</si>
  <si>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</si>
  <si>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</si>
  <si>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</si>
  <si>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</si>
  <si>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</si>
  <si>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</si>
  <si>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</si>
  <si>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</si>
  <si>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</si>
  <si>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</si>
  <si>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</si>
  <si>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</si>
  <si>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</si>
  <si>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</si>
  <si>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</si>
  <si>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</si>
  <si>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</si>
  <si>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</si>
  <si>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</si>
  <si>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</si>
  <si>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</si>
  <si>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</si>
  <si>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</si>
  <si>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</si>
  <si>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</si>
  <si>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</si>
  <si>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</si>
  <si>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</si>
  <si>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</si>
  <si>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</si>
  <si>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</si>
  <si>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</si>
  <si>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</si>
  <si>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</si>
  <si>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</si>
  <si>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</si>
  <si>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</si>
  <si>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</si>
  <si>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</si>
  <si>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</si>
  <si>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</si>
  <si>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</si>
  <si>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</si>
  <si>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</si>
  <si>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</si>
  <si>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</si>
  <si>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</si>
  <si>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</si>
  <si>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</si>
  <si>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</si>
  <si>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</si>
  <si>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</si>
  <si>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</si>
  <si>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</si>
  <si>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</si>
  <si>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</si>
  <si>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</si>
  <si>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</si>
  <si>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</si>
  <si>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</si>
  <si>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</si>
  <si>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</si>
  <si>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</si>
  <si>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</si>
  <si>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</si>
  <si>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</si>
  <si>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</si>
  <si>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</si>
  <si>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</si>
  <si>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</si>
  <si>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</si>
  <si>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</si>
  <si>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</si>
  <si>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</si>
  <si>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</si>
  <si>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</si>
  <si>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</si>
  <si>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</si>
  <si>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</si>
  <si>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</si>
  <si>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</si>
  <si>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</si>
  <si>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</si>
  <si>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</si>
  <si>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</si>
  <si>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</si>
  <si>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</si>
  <si>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</si>
  <si>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</si>
  <si>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</si>
  <si>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</si>
  <si>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</si>
  <si>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</si>
  <si>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</si>
  <si>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</si>
  <si>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</si>
  <si>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</si>
  <si>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</si>
  <si>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</si>
  <si>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</si>
  <si>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</si>
  <si>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</si>
  <si>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</si>
  <si>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</si>
  <si>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</si>
  <si>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</si>
  <si>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</si>
  <si>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</si>
  <si>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</si>
  <si>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</si>
  <si>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</si>
  <si>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</si>
  <si>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</si>
  <si>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</si>
  <si>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</si>
  <si>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</si>
  <si>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</si>
  <si>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</si>
  <si>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</si>
  <si>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</si>
  <si>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</si>
  <si>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</si>
  <si>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</si>
  <si>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</si>
  <si>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</si>
  <si>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</si>
  <si>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</si>
  <si>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</si>
  <si>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</si>
  <si>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</si>
  <si>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</si>
  <si>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</si>
  <si>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</si>
  <si>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</si>
  <si>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</si>
  <si>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</si>
  <si>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</si>
  <si>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</si>
  <si>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</si>
  <si>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</si>
  <si>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</si>
  <si>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</si>
  <si>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</si>
  <si>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</si>
  <si>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</si>
  <si>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</si>
  <si>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</si>
  <si>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</si>
  <si>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</si>
  <si>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</si>
  <si>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</si>
  <si>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</si>
  <si>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</si>
  <si>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</si>
  <si>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</si>
  <si>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</si>
  <si>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</si>
  <si>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</si>
  <si>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</si>
  <si>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</si>
  <si>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</si>
  <si>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</si>
  <si>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</si>
  <si>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</si>
  <si>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</si>
  <si>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</si>
  <si>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</si>
  <si>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</si>
  <si>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</si>
  <si>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</si>
  <si>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</si>
  <si>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</si>
  <si>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</si>
  <si>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</si>
  <si>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</si>
  <si>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</si>
  <si>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</si>
  <si>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</si>
  <si>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</si>
  <si>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</si>
  <si>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</si>
  <si>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</si>
  <si>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</si>
  <si>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</si>
  <si>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</si>
  <si>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</si>
  <si>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</si>
  <si>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</si>
  <si>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</si>
  <si>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</si>
  <si>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</si>
  <si>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</si>
  <si>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</si>
  <si>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</si>
  <si>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</si>
  <si>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</si>
  <si>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</si>
  <si>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</si>
  <si>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</si>
  <si>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</si>
  <si>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</si>
  <si>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</si>
  <si>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</si>
  <si>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</si>
  <si>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</si>
  <si>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</si>
  <si>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</si>
  <si>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</si>
  <si>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</si>
  <si>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</si>
  <si>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</si>
  <si>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</si>
  <si>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</si>
  <si>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</si>
  <si>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</si>
  <si>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</si>
  <si>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</si>
  <si>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</si>
  <si>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</si>
  <si>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</si>
  <si>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</si>
  <si>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</si>
  <si>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</si>
  <si>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</si>
  <si>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</si>
  <si>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</si>
  <si>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</si>
  <si>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</si>
  <si>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</si>
  <si>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</si>
  <si>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</si>
  <si>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</si>
  <si>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</si>
  <si>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</si>
  <si>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</si>
  <si>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</si>
  <si>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</si>
  <si>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</si>
  <si>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</si>
  <si>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</si>
  <si>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</si>
  <si>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</si>
  <si>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</si>
  <si>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</si>
  <si>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</si>
  <si>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</si>
  <si>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</si>
  <si>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</si>
  <si>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</si>
  <si>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</si>
  <si>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</si>
  <si>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</si>
  <si>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</si>
  <si>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</si>
  <si>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</si>
  <si>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</si>
  <si>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</si>
  <si>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</si>
  <si>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</si>
  <si>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</si>
  <si>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</si>
  <si>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</si>
  <si>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</si>
  <si>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</si>
  <si>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</si>
  <si>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</si>
  <si>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</si>
  <si>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</si>
  <si>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</si>
  <si>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</si>
  <si>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</si>
  <si>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</si>
  <si>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</si>
  <si>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</si>
  <si>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</si>
  <si>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</si>
  <si>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</si>
  <si>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</si>
  <si>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</si>
  <si>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</si>
  <si>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</si>
  <si>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</si>
  <si>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</si>
  <si>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</si>
  <si>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</si>
  <si>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</si>
  <si>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</si>
  <si>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</si>
  <si>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</si>
  <si>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</si>
  <si>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</si>
  <si>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</si>
  <si>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</si>
  <si>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</si>
  <si>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</si>
  <si>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</si>
  <si>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</si>
  <si>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</si>
  <si>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</si>
  <si>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</si>
  <si>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</si>
  <si>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</si>
  <si>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</si>
  <si>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</si>
  <si>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</si>
  <si>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</si>
  <si>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</si>
  <si>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</si>
  <si>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</si>
  <si>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</si>
  <si>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</si>
  <si>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</si>
  <si>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</si>
  <si>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</si>
  <si>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</si>
  <si>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</si>
  <si>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</si>
  <si>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</si>
  <si>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</si>
  <si>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</si>
  <si>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</si>
  <si>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</si>
  <si>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</si>
  <si>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</si>
  <si>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</si>
  <si>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</si>
  <si>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</si>
  <si>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</si>
  <si>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</si>
  <si>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</si>
  <si>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</si>
  <si>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</si>
  <si>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</si>
  <si>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</si>
  <si>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</si>
  <si>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</si>
  <si>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</si>
  <si>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</si>
  <si>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</si>
  <si>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</si>
  <si>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</si>
  <si>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</si>
  <si>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</si>
  <si>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</si>
  <si>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</si>
  <si>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</si>
  <si>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</si>
  <si>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</si>
  <si>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</si>
  <si>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</si>
  <si>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</si>
  <si>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</si>
  <si>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</si>
  <si>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</si>
  <si>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</si>
  <si>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</si>
  <si>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</si>
  <si>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</si>
  <si>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</si>
  <si>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</si>
  <si>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</si>
  <si>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</si>
  <si>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</si>
  <si>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</si>
  <si>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</si>
  <si>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</si>
  <si>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</si>
  <si>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</si>
  <si>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</si>
  <si>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</si>
  <si>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</si>
  <si>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</si>
  <si>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</si>
  <si>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</si>
  <si>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</si>
  <si>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</si>
  <si>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</si>
  <si>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</si>
  <si>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</si>
  <si>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</si>
  <si>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</si>
  <si>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</si>
  <si>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</si>
  <si>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</si>
  <si>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</si>
  <si>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</si>
  <si>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</si>
  <si>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</si>
  <si>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</si>
  <si>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</si>
  <si>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</si>
  <si>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</si>
  <si>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</si>
  <si>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</si>
  <si>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</si>
  <si>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</si>
  <si>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</si>
  <si>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</si>
  <si>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</si>
  <si>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</si>
  <si>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</si>
  <si>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</si>
  <si>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</si>
  <si>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</si>
  <si>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</si>
  <si>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</si>
  <si>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</si>
  <si>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</si>
  <si>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</si>
  <si>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</si>
  <si>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</si>
  <si>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</si>
  <si>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</si>
  <si>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</si>
  <si>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</si>
  <si>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</si>
  <si>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</si>
  <si>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</si>
  <si>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</si>
  <si>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</si>
  <si>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</si>
  <si>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</si>
  <si>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</si>
  <si>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</si>
  <si>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</si>
  <si>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</si>
  <si>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</si>
  <si>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</si>
  <si>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</si>
  <si>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</si>
  <si>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</si>
  <si>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</si>
  <si>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</si>
  <si>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</si>
  <si>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</si>
  <si>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</si>
  <si>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</si>
  <si>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</si>
  <si>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</si>
  <si>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</si>
  <si>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</si>
  <si>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</si>
  <si>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</si>
  <si>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</si>
  <si>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</si>
  <si>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</si>
  <si>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</si>
  <si>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</si>
  <si>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</si>
  <si>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</si>
  <si>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</si>
  <si>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</si>
  <si>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</si>
  <si>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</si>
  <si>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</si>
  <si>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</si>
  <si>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</si>
  <si>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</si>
  <si>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</si>
  <si>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</si>
  <si>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</si>
  <si>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</si>
  <si>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</si>
  <si>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</si>
  <si>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</si>
  <si>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</si>
  <si>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</si>
  <si>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</si>
  <si>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</si>
  <si>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</si>
  <si>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</si>
  <si>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</si>
  <si>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</si>
  <si>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</si>
  <si>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</si>
  <si>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</si>
  <si>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</si>
  <si>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</si>
  <si>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</si>
  <si>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</si>
  <si>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</si>
  <si>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</si>
  <si>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</si>
  <si>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</si>
  <si>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</si>
  <si>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</si>
  <si>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</si>
  <si>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</si>
  <si>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</si>
  <si>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</si>
  <si>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</si>
  <si>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</si>
  <si>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</si>
  <si>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</si>
  <si>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</si>
  <si>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</si>
  <si>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</si>
  <si>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</si>
  <si>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</si>
  <si>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</si>
  <si>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</si>
  <si>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</si>
  <si>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</si>
  <si>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</si>
  <si>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</si>
  <si>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</si>
  <si>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</si>
  <si>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</si>
  <si>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</si>
  <si>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</si>
  <si>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</si>
  <si>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</si>
  <si>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</si>
  <si>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</si>
  <si>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</si>
  <si>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</si>
  <si>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</si>
  <si>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</si>
  <si>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</si>
  <si>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</si>
  <si>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</si>
  <si>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</si>
  <si>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</si>
  <si>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</si>
  <si>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</si>
  <si>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</si>
  <si>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</si>
  <si>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</si>
  <si>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</si>
  <si>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</si>
  <si>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</si>
  <si>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</si>
  <si>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</si>
  <si>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</si>
  <si>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</si>
  <si>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</si>
  <si>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</si>
  <si>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</si>
  <si>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</si>
  <si>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</si>
  <si>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</si>
  <si>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</si>
  <si>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</si>
  <si>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</si>
  <si>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</si>
  <si>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</si>
  <si>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</si>
  <si>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</si>
  <si>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</si>
  <si>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</si>
  <si>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</si>
  <si>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</si>
  <si>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</si>
  <si>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</si>
  <si>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</si>
  <si>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</si>
  <si>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</si>
  <si>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</si>
  <si>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</si>
  <si>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</si>
  <si>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</si>
  <si>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</si>
  <si>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</si>
  <si>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</si>
  <si>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</si>
  <si>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</si>
  <si>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</si>
  <si>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</si>
  <si>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</si>
  <si>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</si>
  <si>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</si>
  <si>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</si>
  <si>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</si>
  <si>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</si>
  <si>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</si>
  <si>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</si>
  <si>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</si>
  <si>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</si>
  <si>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</si>
  <si>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</si>
  <si>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</si>
  <si>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</si>
  <si>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</si>
  <si>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</si>
  <si>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</si>
  <si>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</si>
  <si>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</si>
  <si>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</si>
  <si>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</si>
  <si>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</si>
  <si>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</si>
  <si>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</si>
  <si>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</si>
  <si>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</si>
  <si>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</si>
  <si>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</si>
  <si>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</si>
  <si>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</si>
  <si>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</si>
  <si>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</si>
  <si>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</si>
  <si>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</si>
  <si>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</si>
  <si>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</si>
  <si>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</si>
  <si>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</si>
  <si>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</si>
  <si>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</si>
  <si>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</si>
  <si>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</si>
  <si>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</si>
  <si>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</si>
  <si>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</si>
  <si>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</si>
  <si>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</si>
  <si>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</si>
  <si>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</si>
  <si>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</si>
  <si>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</si>
  <si>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</si>
  <si>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</si>
  <si>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</si>
  <si>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</si>
  <si>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</si>
  <si>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</si>
  <si>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</si>
  <si>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</si>
  <si>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</si>
  <si>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</si>
  <si>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</si>
  <si>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</si>
  <si>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</si>
  <si>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</si>
  <si>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</si>
  <si>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</si>
  <si>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</si>
  <si>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</si>
  <si>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</si>
  <si>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</si>
  <si>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</si>
  <si>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</si>
  <si>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</si>
  <si>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</si>
  <si>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</si>
  <si>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</si>
  <si>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</si>
  <si>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</si>
  <si>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</si>
  <si>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</si>
  <si>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</si>
  <si>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</si>
  <si>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</si>
  <si>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</si>
  <si>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</si>
  <si>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</si>
  <si>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</si>
  <si>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</si>
  <si>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</si>
  <si>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</si>
  <si>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</si>
  <si>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</si>
  <si>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</si>
  <si>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</si>
  <si>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</si>
  <si>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</si>
  <si>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</si>
  <si>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</si>
  <si>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</si>
  <si>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</si>
  <si>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</si>
  <si>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</si>
  <si>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</si>
  <si>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</si>
  <si>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</si>
  <si>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</si>
  <si>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</si>
  <si>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</si>
  <si>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</si>
  <si>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</si>
  <si>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</si>
  <si>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</si>
  <si>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</si>
  <si>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</si>
  <si>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</si>
  <si>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</si>
  <si>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</si>
  <si>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</si>
  <si>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</si>
  <si>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</si>
  <si>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</si>
  <si>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</si>
  <si>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</si>
  <si>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</si>
  <si>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</si>
  <si>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</si>
  <si>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</si>
  <si>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</si>
  <si>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</si>
  <si>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</si>
  <si>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</si>
  <si>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</si>
  <si>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</si>
  <si>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</si>
  <si>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</si>
  <si>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</si>
  <si>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</si>
  <si>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</si>
  <si>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</si>
  <si>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</si>
  <si>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</si>
  <si>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</si>
  <si>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</si>
  <si>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</si>
  <si>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</si>
  <si>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</si>
  <si>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</si>
  <si>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</si>
  <si>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</si>
  <si>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</si>
  <si>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</si>
  <si>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</si>
  <si>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</si>
  <si>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</si>
  <si>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</si>
  <si>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</si>
  <si>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</si>
  <si>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</si>
  <si>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</si>
  <si>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</si>
  <si>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</si>
  <si>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</si>
  <si>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</si>
  <si>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</si>
  <si>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</si>
  <si>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</si>
  <si>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</si>
  <si>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</si>
  <si>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</si>
  <si>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</si>
  <si>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</si>
  <si>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</si>
  <si>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</si>
  <si>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</si>
  <si>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</si>
  <si>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</si>
  <si>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</si>
  <si>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</si>
  <si>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</si>
  <si>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</si>
  <si>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</si>
  <si>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</si>
  <si>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</si>
  <si>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</si>
  <si>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</si>
  <si>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</si>
  <si>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</si>
  <si>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</si>
  <si>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</si>
  <si>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</si>
  <si>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</si>
  <si>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</si>
  <si>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</si>
  <si>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</si>
  <si>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</si>
  <si>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</si>
  <si>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</si>
  <si>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</si>
  <si>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</si>
  <si>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</si>
  <si>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</si>
  <si>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</si>
  <si>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</si>
  <si>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</si>
  <si>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</si>
  <si>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</si>
  <si>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</si>
  <si>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</si>
  <si>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</si>
  <si>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</si>
  <si>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</si>
  <si>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</si>
  <si>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</si>
  <si>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</si>
  <si>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</si>
  <si>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</si>
  <si>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</si>
  <si>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</si>
  <si>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</si>
  <si>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</si>
  <si>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</si>
  <si>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</si>
  <si>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</si>
  <si>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</si>
  <si>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</si>
  <si>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</si>
  <si>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</si>
  <si>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</si>
  <si>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</si>
  <si>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</si>
  <si>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</si>
  <si>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</si>
  <si>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</si>
  <si>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</si>
  <si>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</si>
  <si>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</si>
  <si>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</si>
  <si>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</si>
  <si>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</si>
  <si>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</si>
  <si>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</si>
  <si>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</si>
  <si>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</si>
  <si>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</si>
  <si>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</si>
  <si>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</si>
  <si>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</si>
  <si>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</si>
  <si>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</si>
  <si>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</si>
  <si>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</si>
  <si>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</si>
  <si>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</si>
  <si>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</si>
  <si>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</si>
  <si>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</si>
  <si>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</si>
  <si>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</si>
  <si>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</si>
  <si>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</si>
  <si>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</si>
  <si>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</si>
  <si>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</si>
  <si>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</si>
  <si>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</si>
  <si>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</si>
  <si>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</si>
  <si>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</si>
  <si>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</si>
  <si>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</si>
  <si>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</si>
  <si>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</si>
  <si>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</si>
  <si>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</si>
  <si>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</si>
  <si>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</si>
  <si>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</si>
  <si>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</si>
  <si>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</si>
  <si>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</si>
  <si>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</si>
  <si>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</si>
  <si>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</si>
  <si>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</si>
  <si>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</si>
  <si>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</si>
  <si>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</si>
  <si>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</si>
  <si>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</si>
  <si>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</si>
  <si>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</si>
  <si>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</si>
  <si>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</si>
  <si>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</si>
  <si>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</si>
  <si>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</si>
  <si>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</si>
  <si>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</si>
  <si>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</si>
  <si>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</si>
  <si>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</si>
  <si>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</si>
  <si>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</si>
  <si>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</si>
  <si>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</si>
  <si>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</si>
  <si>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</si>
  <si>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</si>
  <si>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</si>
  <si>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</si>
  <si>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</si>
  <si>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</si>
  <si>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</si>
  <si>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</si>
  <si>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</si>
  <si>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</si>
  <si>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</si>
  <si>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</si>
  <si>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</si>
  <si>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</si>
  <si>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</si>
  <si>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</si>
  <si>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</si>
  <si>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</si>
  <si>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</si>
  <si>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</si>
  <si>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</si>
  <si>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</si>
  <si>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</si>
  <si>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</si>
  <si>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</si>
  <si>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</si>
  <si>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</si>
  <si>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</si>
  <si>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</si>
  <si>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</si>
  <si>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</si>
  <si>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</si>
  <si>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</si>
  <si>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</si>
  <si>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</si>
  <si>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</si>
  <si>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</si>
  <si>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</si>
  <si>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</si>
  <si>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</si>
  <si>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</si>
  <si>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</si>
  <si>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</si>
  <si>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</si>
  <si>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</si>
  <si>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</si>
  <si>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</si>
  <si>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</si>
  <si>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</si>
  <si>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</si>
  <si>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</si>
  <si>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</si>
  <si>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</si>
  <si>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</si>
  <si>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</si>
  <si>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</si>
  <si>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</si>
  <si>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</si>
  <si>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</si>
  <si>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</si>
  <si>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</si>
  <si>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</si>
  <si>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</si>
  <si>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</si>
  <si>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</si>
  <si>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</si>
  <si>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</si>
  <si>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</si>
  <si>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</si>
  <si>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</si>
  <si>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</si>
  <si>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</si>
  <si>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</si>
  <si>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</si>
  <si>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</si>
  <si>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</si>
  <si>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</si>
  <si>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</si>
  <si>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</si>
  <si>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</si>
  <si>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</si>
  <si>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</si>
  <si>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</si>
  <si>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</si>
  <si>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</si>
  <si>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</si>
  <si>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</si>
  <si>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</si>
  <si>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</si>
  <si>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</si>
  <si>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</si>
  <si>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</si>
  <si>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</si>
  <si>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</si>
  <si>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</si>
  <si>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</si>
  <si>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</si>
  <si>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</si>
  <si>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</si>
  <si>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</si>
  <si>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</si>
  <si>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</si>
  <si>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</si>
  <si>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</si>
  <si>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</si>
  <si>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</si>
  <si>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</si>
  <si>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</si>
  <si>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</si>
  <si>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</si>
  <si>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</si>
  <si>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</si>
  <si>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</si>
  <si>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</si>
  <si>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</si>
  <si>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</si>
  <si>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</si>
  <si>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</si>
  <si>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</si>
  <si>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</si>
  <si>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</si>
  <si>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</si>
  <si>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</si>
  <si>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</si>
  <si>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</si>
  <si>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</si>
  <si>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</si>
  <si>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</si>
  <si>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</si>
  <si>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</si>
  <si>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</si>
  <si>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</si>
  <si>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</si>
  <si>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</si>
  <si>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</si>
  <si>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</si>
  <si>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</si>
  <si>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</si>
  <si>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</si>
  <si>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</si>
  <si>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</si>
  <si>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</si>
  <si>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</si>
  <si>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</si>
  <si>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</si>
  <si>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</si>
  <si>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</si>
  <si>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</si>
  <si>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</si>
  <si>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</si>
  <si>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</si>
  <si>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</si>
  <si>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</si>
  <si>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</si>
  <si>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</si>
  <si>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</si>
  <si>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</si>
  <si>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</si>
  <si>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</si>
  <si>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</si>
  <si>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</si>
  <si>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</si>
  <si>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</si>
  <si>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</si>
  <si>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</si>
  <si>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</si>
  <si>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</si>
  <si>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</si>
  <si>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</si>
  <si>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</si>
  <si>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</si>
  <si>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</si>
  <si>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</si>
  <si>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</si>
  <si>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</si>
  <si>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</si>
  <si>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</si>
  <si>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</si>
  <si>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</si>
  <si>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</si>
  <si>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</si>
  <si>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</si>
  <si>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</si>
  <si>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</si>
  <si>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</si>
  <si>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</si>
  <si>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</si>
  <si>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</si>
  <si>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</si>
  <si>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</si>
  <si>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</si>
  <si>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</si>
  <si>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</si>
  <si>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</si>
  <si>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</si>
  <si>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</si>
  <si>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</si>
  <si>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</si>
  <si>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</si>
  <si>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</si>
  <si>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</si>
  <si>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</si>
  <si>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</si>
  <si>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</si>
  <si>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</si>
  <si>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</si>
  <si>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</si>
  <si>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</si>
  <si>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</si>
  <si>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</si>
  <si>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</si>
  <si>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</si>
  <si>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</si>
  <si>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</si>
  <si>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</si>
  <si>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</si>
  <si>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</si>
  <si>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</si>
  <si>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</si>
  <si>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</si>
  <si>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</si>
  <si>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</si>
  <si>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</si>
  <si>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</si>
  <si>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</si>
  <si>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</si>
  <si>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</si>
  <si>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</si>
  <si>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</si>
  <si>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</si>
  <si>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</si>
  <si>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</si>
  <si>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</si>
  <si>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</si>
  <si>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</si>
  <si>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</si>
  <si>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</si>
  <si>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</si>
  <si>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</si>
  <si>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</si>
  <si>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</si>
  <si>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</si>
  <si>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</si>
  <si>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</si>
  <si>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</si>
  <si>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</si>
  <si>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</si>
  <si>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</si>
  <si>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</si>
  <si>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</si>
  <si>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</si>
  <si>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</si>
  <si>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</si>
  <si>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</si>
  <si>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</si>
  <si>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</si>
  <si>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</si>
  <si>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</si>
  <si>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</si>
  <si>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</si>
  <si>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</si>
  <si>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</si>
  <si>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</si>
  <si>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</si>
  <si>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</si>
  <si>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</si>
  <si>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</si>
  <si>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</si>
  <si>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</si>
  <si>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</si>
  <si>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</si>
  <si>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</si>
  <si>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</si>
  <si>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</si>
  <si>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</si>
  <si>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</si>
  <si>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</si>
  <si>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</si>
  <si>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</si>
  <si>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</si>
  <si>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</si>
  <si>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</si>
  <si>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</si>
  <si>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</si>
  <si>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</si>
  <si>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</si>
  <si>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</si>
  <si>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</si>
  <si>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</si>
  <si>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</si>
  <si>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</si>
  <si>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</si>
  <si>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</si>
  <si>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</si>
  <si>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</si>
  <si>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</si>
  <si>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</si>
  <si>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</si>
  <si>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</si>
  <si>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</si>
  <si>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</si>
  <si>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</si>
  <si>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</si>
  <si>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</si>
  <si>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</si>
  <si>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</si>
  <si>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</si>
  <si>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</si>
  <si>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</si>
  <si>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</si>
  <si>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</si>
  <si>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</si>
  <si>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</si>
  <si>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</si>
  <si>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</si>
  <si>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</si>
  <si>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</si>
  <si>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</si>
  <si>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</si>
  <si>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</si>
  <si>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</si>
  <si>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</si>
  <si>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</si>
  <si>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</si>
  <si>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</si>
  <si>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</si>
  <si>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</si>
  <si>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</si>
  <si>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</si>
  <si>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</si>
  <si>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</si>
  <si>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</si>
  <si>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</si>
  <si>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</si>
  <si>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</si>
  <si>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</si>
  <si>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</si>
  <si>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</si>
  <si>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</si>
  <si>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</si>
  <si>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</si>
  <si>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</si>
  <si>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</si>
  <si>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</si>
  <si>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</si>
  <si>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</si>
  <si>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</si>
  <si>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</si>
  <si>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</si>
  <si>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</si>
  <si>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</si>
  <si>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</si>
  <si>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</si>
  <si>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</si>
  <si>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</si>
  <si>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</si>
  <si>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</si>
  <si>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</si>
  <si>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</si>
  <si>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</si>
  <si>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</si>
  <si>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</si>
  <si>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</si>
  <si>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</si>
  <si>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</si>
  <si>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</si>
  <si>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</si>
  <si>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</si>
  <si>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</si>
  <si>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</si>
  <si>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</si>
  <si>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</si>
  <si>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</si>
  <si>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</si>
  <si>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</si>
  <si>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</si>
  <si>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</si>
  <si>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</si>
  <si>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</si>
  <si>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</si>
  <si>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</si>
  <si>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</si>
  <si>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</si>
  <si>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</si>
  <si>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</si>
  <si>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</si>
  <si>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</si>
  <si>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</si>
  <si>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</si>
  <si>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</si>
  <si>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</si>
  <si>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</si>
  <si>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</si>
  <si>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</si>
  <si>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</si>
  <si>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</si>
  <si>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</si>
  <si>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</si>
  <si>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</si>
  <si>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</si>
  <si>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</si>
  <si>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</si>
  <si>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</si>
  <si>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</si>
  <si>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</si>
  <si>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</si>
  <si>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</si>
  <si>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</si>
  <si>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</si>
  <si>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</si>
  <si>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</si>
  <si>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</si>
  <si>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</si>
  <si>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</si>
  <si>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</si>
  <si>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</si>
  <si>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</si>
  <si>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</si>
  <si>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</si>
  <si>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</si>
  <si>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</si>
  <si>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</si>
  <si>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</si>
  <si>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</si>
  <si>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</si>
  <si>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</si>
  <si>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</si>
  <si>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</si>
  <si>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</si>
  <si>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</si>
  <si>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</si>
  <si>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</si>
  <si>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</si>
  <si>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</si>
  <si>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</si>
  <si>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</si>
  <si>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</si>
  <si>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</si>
  <si>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</si>
  <si>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</si>
  <si>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</si>
  <si>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</si>
  <si>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</si>
  <si>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</si>
  <si>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</si>
  <si>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</si>
  <si>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</si>
  <si>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</si>
  <si>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</si>
  <si>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</si>
  <si>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</si>
  <si>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</si>
  <si>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</si>
  <si>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</si>
  <si>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</si>
  <si>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</si>
  <si>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</si>
  <si>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</si>
  <si>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</si>
  <si>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</si>
  <si>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</si>
  <si>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</si>
  <si>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</si>
  <si>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</si>
  <si>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</si>
  <si>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</si>
  <si>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</si>
  <si>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</si>
  <si>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</si>
  <si>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</si>
  <si>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</si>
  <si>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</si>
  <si>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</si>
  <si>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</si>
  <si>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</si>
  <si>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</si>
  <si>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</si>
  <si>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</si>
  <si>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</si>
  <si>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</si>
  <si>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</si>
  <si>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</si>
  <si>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</si>
  <si>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</si>
  <si>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</si>
  <si>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</si>
  <si>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</si>
  <si>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</si>
  <si>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</si>
  <si>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</si>
  <si>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</si>
  <si>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</si>
  <si>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</si>
  <si>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</si>
  <si>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</si>
  <si>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</si>
  <si>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</si>
  <si>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</si>
  <si>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</si>
  <si>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</si>
  <si>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</si>
  <si>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</si>
  <si>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</si>
  <si>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</si>
  <si>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</si>
  <si>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</si>
  <si>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</si>
  <si>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</si>
  <si>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</si>
  <si>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</si>
  <si>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</si>
  <si>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</si>
  <si>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</si>
  <si>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</si>
  <si>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</si>
  <si>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</si>
  <si>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</si>
  <si>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</si>
  <si>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</si>
  <si>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</si>
  <si>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</si>
  <si>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</si>
  <si>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</si>
  <si>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</si>
  <si>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</si>
  <si>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</si>
  <si>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</si>
  <si>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</si>
  <si>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</si>
  <si>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</si>
  <si>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</si>
  <si>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</si>
  <si>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</si>
  <si>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</si>
  <si>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</si>
  <si>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</si>
  <si>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</si>
  <si>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</si>
  <si>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</si>
  <si>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</si>
  <si>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</si>
  <si>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</si>
  <si>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</si>
  <si>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</si>
  <si>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</si>
  <si>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</si>
  <si>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</si>
  <si>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</si>
  <si>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</si>
  <si>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</si>
  <si>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</si>
  <si>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</si>
  <si>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</si>
  <si>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</si>
  <si>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</si>
  <si>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</si>
  <si>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</si>
  <si>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</si>
  <si>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</si>
  <si>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</si>
  <si>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</si>
  <si>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</si>
  <si>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</si>
  <si>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</si>
  <si>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</si>
  <si>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</si>
  <si>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</si>
  <si>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</si>
  <si>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</si>
  <si>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</si>
  <si>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</si>
  <si>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</si>
  <si>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</si>
  <si>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</si>
  <si>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</si>
  <si>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</si>
  <si>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</si>
  <si>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</si>
  <si>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</si>
  <si>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</si>
  <si>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</si>
  <si>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</si>
  <si>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</si>
  <si>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</si>
  <si>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</si>
  <si>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</si>
  <si>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</si>
  <si>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</si>
  <si>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</si>
  <si>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</si>
  <si>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</si>
  <si>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</si>
  <si>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</si>
  <si>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</si>
  <si>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</si>
  <si>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</si>
  <si>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</si>
  <si>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</si>
  <si>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</si>
  <si>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</si>
  <si>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</si>
  <si>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</si>
  <si>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</si>
  <si>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</si>
  <si>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</si>
  <si>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</si>
  <si>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</si>
  <si>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</si>
  <si>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</si>
  <si>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</si>
  <si>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</si>
  <si>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</si>
  <si>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</si>
  <si>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</si>
  <si>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</si>
  <si>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</si>
  <si>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</si>
  <si>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</si>
  <si>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</si>
  <si>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</si>
  <si>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</si>
  <si>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</si>
  <si>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</si>
  <si>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</si>
  <si>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</si>
  <si>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</si>
  <si>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</si>
  <si>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</si>
  <si>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</si>
  <si>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</si>
  <si>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</si>
  <si>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</si>
  <si>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</si>
  <si>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</si>
  <si>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</si>
  <si>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</si>
  <si>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</si>
  <si>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</si>
  <si>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</si>
  <si>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</si>
  <si>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</si>
  <si>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</si>
  <si>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</si>
  <si>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</si>
  <si>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</si>
  <si>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</si>
  <si>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</si>
  <si>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</si>
  <si>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</si>
  <si>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</si>
  <si>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</si>
  <si>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</si>
  <si>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</si>
  <si>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</si>
  <si>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</si>
  <si>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</si>
  <si>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</si>
  <si>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</si>
  <si>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</si>
  <si>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</si>
  <si>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</si>
  <si>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</si>
  <si>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</si>
  <si>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</si>
  <si>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</si>
  <si>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</si>
  <si>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</si>
  <si>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</si>
  <si>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</si>
  <si>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</si>
  <si>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</si>
  <si>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</si>
  <si>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</si>
  <si>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</si>
  <si>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</si>
  <si>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</si>
  <si>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</si>
  <si>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</si>
  <si>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</si>
  <si>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</si>
  <si>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</si>
  <si>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</si>
  <si>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</si>
  <si>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</si>
  <si>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</si>
  <si>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</si>
  <si>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</si>
  <si>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</si>
  <si>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</si>
  <si>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</si>
  <si>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</si>
  <si>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</si>
  <si>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</si>
  <si>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</si>
  <si>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</si>
  <si>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</si>
  <si>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</si>
  <si>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</si>
  <si>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</si>
  <si>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</si>
  <si>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</si>
  <si>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</si>
  <si>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</si>
  <si>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</si>
  <si>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</si>
  <si>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</si>
  <si>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</si>
  <si>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</si>
  <si>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</si>
  <si>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</si>
  <si>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</si>
  <si>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</si>
  <si>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</si>
  <si>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</si>
  <si>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</si>
  <si>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</si>
  <si>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</si>
  <si>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</si>
  <si>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</si>
  <si>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</si>
  <si>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</si>
  <si>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</si>
  <si>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</si>
  <si>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</si>
  <si>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</si>
  <si>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</si>
  <si>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</si>
  <si>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</si>
  <si>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</si>
  <si>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</si>
  <si>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</si>
  <si>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</si>
  <si>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</si>
  <si>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</si>
  <si>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</si>
  <si>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</si>
  <si>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</si>
  <si>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</si>
  <si>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</si>
  <si>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</si>
  <si>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</si>
  <si>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</si>
  <si>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</si>
  <si>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</si>
  <si>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</si>
  <si>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</si>
  <si>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</si>
  <si>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</si>
  <si>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</si>
  <si>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</si>
  <si>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</si>
  <si>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</si>
  <si>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</si>
  <si>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</si>
  <si>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</si>
  <si>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</si>
  <si>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</si>
  <si>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</si>
  <si>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</si>
  <si>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</si>
  <si>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</si>
  <si>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</si>
  <si>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</si>
  <si>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</si>
  <si>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</si>
  <si>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</si>
  <si>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</si>
  <si>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</si>
  <si>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</si>
  <si>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</si>
  <si>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</si>
  <si>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</si>
  <si>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</si>
  <si>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</si>
  <si>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</si>
  <si>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</si>
  <si>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</si>
  <si>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</si>
  <si>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</si>
  <si>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</si>
  <si>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</si>
  <si>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</si>
  <si>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</si>
  <si>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</si>
  <si>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</si>
  <si>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</si>
  <si>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</si>
  <si>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</si>
  <si>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</si>
  <si>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</si>
  <si>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</si>
  <si>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</si>
  <si>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</si>
  <si>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</si>
  <si>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</si>
  <si>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</si>
  <si>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</si>
  <si>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</si>
  <si>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</si>
  <si>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</si>
  <si>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</si>
  <si>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</si>
  <si>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</si>
  <si>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</si>
  <si>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</si>
  <si>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</si>
  <si>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</si>
  <si>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</si>
  <si>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</si>
  <si>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</si>
  <si>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</si>
  <si>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</si>
  <si>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</si>
  <si>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</si>
  <si>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</si>
  <si>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</si>
  <si>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</si>
  <si>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</si>
  <si>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</si>
  <si>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</si>
  <si>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</si>
  <si>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</si>
  <si>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</si>
  <si>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</si>
  <si>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</si>
  <si>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</si>
  <si>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</si>
  <si>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</si>
  <si>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</si>
  <si>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</si>
  <si>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</si>
  <si>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</si>
  <si>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</si>
  <si>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</si>
  <si>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</si>
  <si>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</si>
  <si>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</si>
  <si>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</si>
  <si>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</si>
  <si>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</si>
  <si>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</si>
  <si>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</si>
  <si>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</si>
  <si>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</si>
  <si>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</si>
  <si>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</si>
  <si>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</si>
  <si>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</si>
  <si>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</si>
  <si>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</si>
  <si>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</si>
  <si>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</si>
  <si>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</si>
  <si>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</si>
  <si>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</si>
  <si>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</si>
  <si>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</si>
  <si>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</si>
  <si>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</si>
  <si>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</si>
  <si>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</si>
  <si>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</si>
  <si>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</si>
  <si>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</si>
  <si>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</si>
  <si>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</si>
  <si>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</si>
  <si>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</si>
  <si>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</si>
  <si>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</si>
  <si>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</si>
  <si>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</si>
  <si>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</si>
  <si>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</si>
  <si>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</si>
  <si>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</si>
  <si>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</si>
  <si>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</si>
  <si>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</si>
  <si>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</si>
  <si>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</si>
  <si>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</si>
  <si>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</si>
  <si>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</si>
  <si>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</si>
  <si>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</si>
  <si>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</si>
  <si>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</si>
  <si>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</si>
  <si>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</si>
  <si>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</si>
  <si>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</si>
  <si>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</si>
  <si>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</si>
  <si>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</si>
  <si>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</si>
  <si>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</si>
  <si>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</si>
  <si>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</si>
  <si>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</si>
  <si>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</si>
  <si>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</si>
  <si>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</si>
  <si>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</si>
  <si>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</si>
  <si>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</si>
  <si>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</si>
  <si>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</si>
  <si>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</si>
  <si>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</si>
  <si>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</si>
  <si>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</si>
  <si>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</si>
  <si>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</si>
  <si>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</si>
  <si>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</si>
  <si>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</si>
  <si>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</si>
  <si>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</si>
  <si>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</si>
  <si>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</si>
  <si>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</si>
  <si>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</si>
  <si>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</si>
  <si>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</si>
  <si>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</si>
  <si>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</si>
  <si>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</si>
  <si>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</si>
  <si>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</si>
  <si>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</si>
  <si>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</si>
  <si>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</si>
  <si>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</si>
  <si>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</si>
  <si>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</si>
  <si>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</si>
  <si>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</si>
  <si>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</si>
  <si>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</si>
  <si>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</si>
  <si>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</si>
  <si>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</si>
  <si>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</si>
  <si>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</si>
  <si>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</si>
  <si>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</si>
  <si>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</si>
  <si>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</si>
  <si>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</si>
  <si>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</si>
  <si>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</si>
  <si>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</si>
  <si>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</si>
  <si>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</si>
  <si>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</si>
  <si>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</si>
  <si>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</si>
  <si>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</si>
  <si>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</si>
  <si>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</si>
  <si>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</si>
  <si>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</si>
  <si>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</si>
  <si>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</si>
  <si>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</si>
  <si>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</si>
  <si>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</si>
  <si>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</si>
  <si>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</si>
  <si>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</si>
  <si>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</si>
  <si>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</si>
  <si>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</si>
  <si>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</si>
  <si>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</si>
  <si>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</si>
  <si>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</si>
  <si>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</si>
  <si>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</si>
  <si>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</si>
  <si>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</si>
  <si>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</si>
  <si>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</si>
  <si>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</si>
  <si>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</si>
  <si>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</si>
  <si>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</si>
  <si>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</si>
  <si>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</si>
  <si>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</si>
  <si>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</si>
  <si>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</si>
  <si>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</si>
  <si>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</si>
  <si>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</si>
  <si>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</si>
  <si>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</si>
  <si>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</si>
  <si>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</si>
  <si>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</si>
  <si>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</si>
  <si>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</si>
  <si>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</si>
  <si>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</si>
  <si>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</si>
  <si>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</si>
  <si>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</si>
  <si>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</si>
  <si>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</si>
  <si>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</si>
  <si>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</si>
  <si>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</si>
  <si>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</si>
  <si>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</si>
  <si>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</si>
  <si>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</si>
  <si>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</si>
  <si>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</si>
  <si>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</si>
  <si>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</si>
  <si>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</si>
  <si>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</si>
  <si>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</si>
  <si>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</si>
  <si>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</si>
  <si>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</si>
  <si>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</si>
  <si>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</si>
  <si>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</si>
  <si>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</si>
  <si>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</si>
  <si>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</si>
  <si>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</si>
  <si>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</si>
  <si>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</si>
  <si>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</si>
  <si>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</si>
  <si>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</si>
  <si>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</si>
  <si>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</si>
  <si>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</si>
  <si>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</si>
  <si>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</si>
  <si>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</si>
  <si>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</si>
  <si>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</si>
  <si>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</si>
  <si>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</si>
  <si>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</si>
  <si>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</si>
  <si>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</si>
  <si>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</si>
  <si>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</si>
  <si>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</si>
  <si>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</si>
  <si>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</si>
  <si>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</si>
  <si>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</si>
  <si>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</si>
  <si>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</si>
  <si>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</si>
  <si>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</si>
  <si>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</si>
  <si>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</si>
  <si>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</si>
  <si>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</si>
  <si>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</si>
  <si>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</si>
  <si>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</si>
  <si>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</si>
  <si>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</si>
  <si>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</si>
  <si>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</si>
  <si>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</si>
  <si>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</si>
  <si>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</si>
  <si>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</si>
  <si>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</si>
  <si>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</si>
  <si>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</si>
  <si>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</si>
  <si>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</si>
  <si>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</si>
  <si>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</si>
  <si>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</si>
  <si>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</si>
  <si>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</si>
  <si>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</si>
  <si>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</si>
  <si>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</si>
  <si>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</si>
  <si>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</si>
  <si>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</si>
  <si>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</si>
  <si>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</si>
  <si>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</si>
  <si>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</si>
  <si>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</si>
  <si>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</si>
  <si>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</si>
  <si>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</si>
  <si>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</si>
  <si>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</si>
  <si>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</si>
  <si>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</si>
  <si>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</si>
  <si>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</si>
  <si>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</si>
  <si>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</si>
  <si>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</si>
  <si>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</si>
  <si>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</si>
  <si>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</si>
  <si>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</si>
  <si>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</si>
  <si>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</si>
  <si>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</si>
  <si>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</si>
  <si>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</si>
  <si>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</si>
  <si>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</si>
  <si>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</si>
  <si>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</si>
  <si>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</si>
  <si>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</si>
  <si>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</si>
  <si>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</si>
  <si>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</si>
  <si>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</si>
  <si>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</si>
  <si>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</si>
  <si>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</si>
  <si>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</si>
  <si>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</si>
  <si>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</si>
  <si>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</si>
  <si>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</si>
  <si>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</si>
  <si>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</si>
  <si>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</si>
  <si>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</si>
  <si>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</si>
  <si>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</si>
  <si>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</si>
  <si>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</si>
  <si>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</si>
  <si>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</si>
  <si>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</si>
  <si>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</si>
  <si>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</si>
  <si>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</si>
  <si>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</si>
  <si>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</si>
  <si>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</si>
  <si>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</si>
  <si>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</si>
  <si>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</si>
  <si>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</si>
  <si>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</si>
  <si>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</si>
  <si>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</si>
  <si>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</si>
  <si>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</si>
  <si>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</si>
  <si>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</si>
  <si>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</si>
  <si>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</si>
  <si>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</si>
  <si>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</si>
  <si>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</si>
  <si>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</si>
  <si>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</si>
  <si>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</si>
  <si>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</si>
  <si>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</si>
  <si>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</si>
  <si>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</si>
  <si>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</si>
  <si>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</si>
  <si>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</si>
  <si>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</si>
  <si>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</si>
  <si>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</si>
  <si>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</si>
  <si>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</si>
  <si>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</si>
  <si>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</si>
  <si>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</si>
  <si>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</si>
  <si>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</si>
  <si>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</si>
  <si>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</si>
  <si>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</si>
  <si>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</si>
  <si>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</si>
  <si>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</si>
  <si>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</si>
  <si>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</si>
  <si>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</si>
  <si>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</si>
  <si>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</si>
  <si>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</si>
  <si>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</si>
  <si>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</si>
  <si>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</si>
  <si>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</si>
  <si>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</si>
  <si>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</si>
  <si>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</si>
  <si>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</si>
  <si>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</si>
  <si>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</si>
  <si>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</si>
  <si>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</si>
  <si>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</si>
  <si>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</si>
  <si>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</si>
  <si>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</si>
  <si>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</si>
  <si>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</si>
  <si>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</si>
  <si>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</si>
  <si>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</si>
  <si>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</si>
  <si>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</si>
  <si>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</si>
  <si>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</si>
  <si>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</si>
  <si>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</si>
  <si>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</si>
  <si>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</si>
  <si>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</si>
  <si>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</si>
  <si>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</si>
  <si>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</si>
  <si>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</si>
  <si>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</si>
  <si>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</si>
  <si>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</si>
  <si>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</si>
  <si>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</si>
  <si>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</si>
  <si>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</si>
  <si>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</si>
  <si>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</si>
  <si>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</si>
  <si>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</si>
  <si>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</si>
  <si>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</si>
  <si>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</si>
  <si>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</si>
  <si>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</si>
  <si>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</si>
  <si>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</si>
  <si>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</si>
  <si>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</si>
  <si>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</si>
  <si>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</si>
  <si>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</si>
  <si>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</si>
  <si>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</si>
  <si>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</si>
  <si>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</si>
  <si>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</si>
  <si>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</si>
  <si>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</si>
  <si>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</si>
  <si>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</si>
  <si>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</si>
  <si>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</si>
  <si>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</si>
  <si>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</si>
  <si>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</si>
  <si>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</si>
  <si>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</si>
  <si>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</si>
  <si>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</si>
  <si>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</si>
  <si>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</si>
  <si>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</si>
  <si>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</si>
  <si>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</si>
  <si>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</si>
  <si>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</si>
  <si>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</si>
  <si>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</si>
  <si>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</si>
  <si>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</si>
  <si>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</si>
  <si>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</si>
  <si>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</si>
  <si>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</si>
  <si>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</si>
  <si>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</si>
  <si>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</si>
  <si>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</si>
  <si>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</si>
  <si>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</si>
  <si>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</si>
  <si>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</si>
  <si>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</si>
  <si>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</si>
  <si>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</si>
  <si>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</si>
  <si>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</si>
  <si>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</si>
  <si>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</si>
  <si>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</si>
  <si>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</si>
  <si>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</si>
  <si>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</si>
  <si>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</si>
  <si>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</si>
  <si>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</si>
  <si>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</si>
  <si>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</si>
  <si>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</si>
  <si>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</si>
  <si>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</si>
  <si>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</si>
  <si>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</si>
  <si>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</si>
  <si>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</si>
  <si>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</si>
  <si>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</si>
  <si>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</si>
  <si>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</si>
  <si>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</si>
  <si>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</si>
  <si>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</si>
  <si>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</si>
  <si>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</si>
  <si>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</si>
  <si>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</si>
  <si>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</si>
  <si>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</si>
  <si>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</si>
  <si>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</si>
  <si>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</si>
  <si>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</si>
  <si>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</si>
  <si>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</si>
  <si>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</si>
  <si>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</si>
  <si>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</si>
  <si>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</si>
  <si>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</si>
  <si>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</si>
  <si>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</si>
  <si>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</si>
  <si>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</si>
  <si>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</si>
  <si>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</si>
  <si>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</si>
  <si>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</si>
  <si>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</si>
  <si>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</si>
  <si>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</si>
  <si>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</si>
  <si>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</si>
  <si>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Date Ended Conversion </t>
  </si>
  <si>
    <t>be prepared</t>
  </si>
  <si>
    <t>checkpoint 22</t>
  </si>
  <si>
    <t>cutting off kate bush</t>
  </si>
  <si>
    <t>jestia and raedon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</si>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</sst>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1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 wrapText="1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67602868539072"/>
          <c:y val="1.3030888932477747E-2"/>
          <c:w val="0.85346549693099383"/>
          <c:h val="0.6610472534349576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87-0340-B1FF-AA1C4CA4852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787-0340-B1FF-AA1C4CA4852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787-0340-B1FF-AA1C4CA4852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787-0340-B1FF-AA1C4CA48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85295"/>
        <c:axId val="1025130831"/>
      </c:lineChart>
      <c:catAx>
        <c:axId val="1396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130831"/>
        <c:crosses val="autoZero"/>
        <c:auto val="1"/>
        <c:lblAlgn val="ctr"/>
        <c:lblOffset val="100"/>
        <c:noMultiLvlLbl val="0"/>
      </c:catAx>
      <c:valAx>
        <c:axId val="102513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0-5844-B952-48CB20C4C8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40-5844-B952-48CB20C4C8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40-5844-B952-48CB20C4C8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40-5844-B952-48CB20C4C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9879183"/>
        <c:axId val="13811487"/>
      </c:barChart>
      <c:catAx>
        <c:axId val="101987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487"/>
        <c:crosses val="autoZero"/>
        <c:auto val="1"/>
        <c:lblAlgn val="ctr"/>
        <c:lblOffset val="100"/>
        <c:noMultiLvlLbl val="0"/>
      </c:catAx>
      <c:valAx>
        <c:axId val="1381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7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A1-F34F-9403-95B1F4AA03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A1-F34F-9403-95B1F4AA03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A1-F34F-9403-95B1F4AA0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2154015"/>
        <c:axId val="1025267775"/>
      </c:barChart>
      <c:catAx>
        <c:axId val="105215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67775"/>
        <c:crosses val="autoZero"/>
        <c:auto val="1"/>
        <c:lblAlgn val="ctr"/>
        <c:lblOffset val="100"/>
        <c:noMultiLvlLbl val="0"/>
      </c:catAx>
      <c:valAx>
        <c:axId val="102526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5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483CC8A-0C57-A04C-9101-4C619834C85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01C670-DD05-1644-A6B0-406CD876FC4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EAA61B-C613-774B-AE1F-366A0FEE9D71}">
  <sheetPr/>
  <sheetViews>
    <sheetView zoomScale="1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584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843C1D-D7C9-92A5-B6B6-34D8D06C2C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14C75BB-F324-C237-46E3-E3AD5B412F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584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2</xdr:row>
      <xdr:rowOff>152400</xdr:rowOff>
    </xdr:from>
    <xdr:to>
      <xdr:col>18</xdr:col>
      <xdr:colOff>723900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BB6E5-E611-877C-E6A7-46CB61A59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1</xdr:row>
      <xdr:rowOff>31750</xdr:rowOff>
    </xdr:from>
    <xdr:to>
      <xdr:col>20</xdr:col>
      <xdr:colOff>127000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790AE-5FBE-55C6-1F5D-BF98EFA7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6</xdr:row>
      <xdr:rowOff>25400</xdr:rowOff>
    </xdr:from>
    <xdr:to>
      <xdr:col>14</xdr:col>
      <xdr:colOff>457200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2C241-3097-2C87-3071-27F0F3460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Kimball" refreshedDate="44893.966399421297" createdVersion="8" refreshedVersion="8" minRefreshableVersion="3" recordCount="4115" xr:uid="{372A8EDF-B897-8E4F-98D5-E32D95F6CE5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Kimball" refreshedDate="44893.968608680552" createdVersion="8" refreshedVersion="8" minRefreshableVersion="3" recordCount="4114" xr:uid="{F8D81936-8F9D-314B-AC2A-24DE92283E0D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Month of Date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ACE84-5546-A643-A4A1-1671655D4EDF}" name="PivotTable4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F19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A8164-F51C-BA46-B741-734B044BCAEA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0A13D-9CD5-6040-8EF5-AF638A3EAD41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42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14" defaultRowHeight="15" x14ac:dyDescent="0.2"/>
  <cols>
    <col min="2" max="3" width="14" style="3"/>
    <col min="4" max="4" width="14" style="6"/>
    <col min="5" max="5" width="14" style="8"/>
    <col min="14" max="14" width="24" bestFit="1" customWidth="1"/>
    <col min="15" max="15" width="16.5" bestFit="1" customWidth="1"/>
    <col min="16" max="16" width="15.5" bestFit="1" customWidth="1"/>
    <col min="19" max="19" width="26.3320312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6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ontainsText" dxfId="8" priority="6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002D-EEE3-8D4C-9237-60124F2FDA52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6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2:O413 O1:P1 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12415-B951-1A4D-9806-0B6A9EFECFC4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t="s">
        <v>8358</v>
      </c>
      <c r="S1" s="16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S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23F38-5D98-754C-A970-FD1F28FAC372}">
  <dimension ref="A1:G14"/>
  <sheetViews>
    <sheetView workbookViewId="0">
      <selection activeCell="B18" sqref="B18"/>
    </sheetView>
  </sheetViews>
  <sheetFormatPr baseColWidth="10" defaultRowHeight="15" x14ac:dyDescent="0.2"/>
  <cols>
    <col min="1" max="1" width="24.1640625" bestFit="1" customWidth="1"/>
    <col min="2" max="3" width="13.1640625" bestFit="1" customWidth="1"/>
    <col min="5" max="7" width="10.83203125" customWidth="1"/>
  </cols>
  <sheetData>
    <row r="1" spans="1:7" x14ac:dyDescent="0.2">
      <c r="B1" t="s">
        <v>8373</v>
      </c>
      <c r="C1" t="s">
        <v>8374</v>
      </c>
    </row>
    <row r="2" spans="1:7" x14ac:dyDescent="0.2">
      <c r="A2" t="s">
        <v>8375</v>
      </c>
      <c r="B2" s="18">
        <f>AVERAGE('Successful US Kickstarters'!D:D)</f>
        <v>5048.8786407766993</v>
      </c>
      <c r="C2" s="18">
        <f>AVERAGE('Failed US Kickstarters'!D:D)</f>
        <v>10554.212</v>
      </c>
      <c r="F2" s="18"/>
      <c r="G2" s="18"/>
    </row>
    <row r="3" spans="1:7" x14ac:dyDescent="0.2">
      <c r="A3" t="s">
        <v>8376</v>
      </c>
      <c r="B3" s="18">
        <f>MEDIAN('Successful US Kickstarters'!D:D)</f>
        <v>3000</v>
      </c>
      <c r="C3" s="18">
        <f>MEDIAN('Failed US Kickstarters'!D:D)</f>
        <v>5000</v>
      </c>
      <c r="F3" s="18"/>
      <c r="G3" s="18"/>
    </row>
    <row r="4" spans="1:7" x14ac:dyDescent="0.2">
      <c r="A4" t="s">
        <v>8385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F4" s="18"/>
      <c r="G4" s="18"/>
    </row>
    <row r="5" spans="1:7" x14ac:dyDescent="0.2">
      <c r="A5" t="s">
        <v>8379</v>
      </c>
      <c r="B5" s="18">
        <f>_xlfn.QUARTILE.EXC('Successful US Kickstarters'!D:D,3)</f>
        <v>5000</v>
      </c>
      <c r="C5" s="18">
        <f>_xlfn.QUARTILE.EXC('Failed US Kickstarters'!D:D,3)</f>
        <v>10000</v>
      </c>
      <c r="F5" s="18"/>
      <c r="G5" s="18"/>
    </row>
    <row r="6" spans="1:7" x14ac:dyDescent="0.2">
      <c r="A6" t="s">
        <v>8380</v>
      </c>
      <c r="B6" s="18">
        <f>_xlfn.QUARTILE.EXC('Successful US Kickstarters'!D:D,1)</f>
        <v>1500</v>
      </c>
      <c r="C6" s="18">
        <f>_xlfn.QUARTILE.EXC('Failed US Kickstarters'!D:D,1)</f>
        <v>2000</v>
      </c>
      <c r="F6" s="18"/>
      <c r="G6" s="18"/>
    </row>
    <row r="7" spans="1:7" ht="13" customHeight="1" x14ac:dyDescent="0.2">
      <c r="A7" t="s">
        <v>8381</v>
      </c>
      <c r="B7" s="18">
        <f>B5-B6</f>
        <v>3500</v>
      </c>
      <c r="C7" s="18">
        <f>C5-C6</f>
        <v>8000</v>
      </c>
      <c r="F7" s="18"/>
      <c r="G7" s="18"/>
    </row>
    <row r="8" spans="1:7" x14ac:dyDescent="0.2">
      <c r="B8" s="18"/>
      <c r="C8" s="18"/>
      <c r="F8" s="18"/>
      <c r="G8" s="18"/>
    </row>
    <row r="9" spans="1:7" x14ac:dyDescent="0.2">
      <c r="A9" t="s">
        <v>8377</v>
      </c>
      <c r="B9" s="18">
        <f>AVERAGE('Successful US Kickstarters'!E:E)</f>
        <v>5601.5458009708727</v>
      </c>
      <c r="C9" s="18">
        <f>AVERAGE('Failed US Kickstarters'!E:E)</f>
        <v>558.65484000000004</v>
      </c>
      <c r="F9" s="18"/>
      <c r="G9" s="18"/>
    </row>
    <row r="10" spans="1:7" x14ac:dyDescent="0.2">
      <c r="A10" t="s">
        <v>8378</v>
      </c>
      <c r="B10" s="18">
        <f>MEDIAN('Successful US Kickstarters'!E:E)</f>
        <v>3167.5</v>
      </c>
      <c r="C10" s="18">
        <f>MEDIAN('Failed US Kickstarters'!E:E)</f>
        <v>103</v>
      </c>
      <c r="F10" s="18"/>
      <c r="G10" s="18"/>
    </row>
    <row r="11" spans="1:7" x14ac:dyDescent="0.2">
      <c r="A11" t="s">
        <v>8386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  <c r="F11" s="18"/>
      <c r="G11" s="18"/>
    </row>
    <row r="12" spans="1:7" x14ac:dyDescent="0.2">
      <c r="A12" t="s">
        <v>8382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7" x14ac:dyDescent="0.2">
      <c r="A13" t="s">
        <v>8383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7" x14ac:dyDescent="0.2">
      <c r="A14" t="s">
        <v>8384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AF45-1667-E44D-84EC-E005F8796276}">
  <dimension ref="A1:D6"/>
  <sheetViews>
    <sheetView zoomScale="125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24.33203125" customWidth="1"/>
  </cols>
  <sheetData>
    <row r="1" spans="1:4" x14ac:dyDescent="0.2">
      <c r="A1" t="s">
        <v>1</v>
      </c>
      <c r="B1" t="s">
        <v>4110</v>
      </c>
      <c r="C1" t="s">
        <v>8371</v>
      </c>
      <c r="D1" t="s">
        <v>8372</v>
      </c>
    </row>
    <row r="2" spans="1:4" ht="80" x14ac:dyDescent="0.2">
      <c r="A2" t="s">
        <v>8367</v>
      </c>
      <c r="B2" s="17" t="str">
        <f>VLOOKUP($A2,Kickstarter!B:C, 2, FALSE)</f>
        <v>Help us get actor-writer Ian Bonar's debut play - a hilarious, heartbreaking story of grief and loss - to the 2016 Edinburgh Fringe.</v>
      </c>
      <c r="C2" s="17">
        <f>VLOOKUP($A2,Kickstarter!B:E, 3, FALSE)</f>
        <v>2000</v>
      </c>
      <c r="D2" s="17">
        <f>VLOOKUP($A2,Kickstarter!B:F, 4, FALSE)</f>
        <v>2020</v>
      </c>
    </row>
    <row r="3" spans="1:4" ht="80" x14ac:dyDescent="0.2">
      <c r="A3" t="s">
        <v>8368</v>
      </c>
      <c r="B3" s="17" t="str">
        <f>VLOOKUP(A3,Kickstarter!B:C, 2, FALSE)</f>
        <v>The play yet to be described as "A surefire Edinburgh Fringe Festival Cult Hit". Coming to the Underbelly, Edinburgh, 5th-30th August.</v>
      </c>
      <c r="C3" s="17">
        <f>VLOOKUP($A3,Kickstarter!B:E, 3, FALSE)</f>
        <v>2000</v>
      </c>
      <c r="D3" s="17">
        <f>VLOOKUP($A3,Kickstarter!B:F, 4, FALSE)</f>
        <v>2020</v>
      </c>
    </row>
    <row r="4" spans="1:4" ht="96" x14ac:dyDescent="0.2">
      <c r="A4" t="s">
        <v>8369</v>
      </c>
      <c r="B4" s="17" t="str">
        <f>VLOOKUP(A4,Kickstarter!B:C, 2, FALSE)</f>
        <v>Cutting Off Kate Bush is a one-woman show written &amp; performed by Lucy Benson-Brown, premiering at the Edinburgh Fringe Festival 2014</v>
      </c>
      <c r="C4" s="17">
        <f>VLOOKUP($A4,Kickstarter!B:E, 3, FALSE)</f>
        <v>1500</v>
      </c>
      <c r="D4" s="17">
        <f>VLOOKUP($A4,Kickstarter!B:F, 4, FALSE)</f>
        <v>2576</v>
      </c>
    </row>
    <row r="5" spans="1:4" ht="64" x14ac:dyDescent="0.2">
      <c r="A5" t="s">
        <v>8370</v>
      </c>
      <c r="B5" s="17" t="str">
        <f>VLOOKUP(A5,Kickstarter!B:C, 2, FALSE)</f>
        <v>Jestia and Raedon is a brand new romantic comedy play going to the Edinburgh Fringe Festival this summer.</v>
      </c>
      <c r="C5" s="17">
        <f>VLOOKUP($A5,Kickstarter!B:E, 3, FALSE)</f>
        <v>1000</v>
      </c>
      <c r="D5" s="17">
        <f>VLOOKUP($A5,Kickstarter!B:F, 4, FALSE)</f>
        <v>1168</v>
      </c>
    </row>
    <row r="6" spans="1:4" ht="80" x14ac:dyDescent="0.2">
      <c r="A6" t="s">
        <v>3221</v>
      </c>
      <c r="B6" s="17" t="str">
        <f>VLOOKUP(A6,Kickstarter!B:C, 2, FALSE)</f>
        <v>A one-man show about love, loss, and motorways, written &amp; performed by Ben Norris. Help us get to the 2015 Edinburgh Fringe and beyond!</v>
      </c>
      <c r="C6" s="17">
        <f>VLOOKUP($A6,Kickstarter!B:E, 3, FALSE)</f>
        <v>4000</v>
      </c>
      <c r="D6" s="17">
        <f>VLOOKUP($A6,Kickstarter!B:F,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36477-C03F-BF4D-B8C4-2B34FAFE1F6C}">
  <dimension ref="A3:F19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8359</v>
      </c>
      <c r="B3" t="s">
        <v>8315</v>
      </c>
    </row>
    <row r="5" spans="1:6" x14ac:dyDescent="0.2">
      <c r="A5" s="11" t="s">
        <v>8363</v>
      </c>
      <c r="B5" s="11" t="s">
        <v>8362</v>
      </c>
    </row>
    <row r="6" spans="1:6" x14ac:dyDescent="0.2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8392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5" t="s">
        <v>8398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5" t="s">
        <v>8390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15" t="s">
        <v>8391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15" t="s">
        <v>8397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15" t="s">
        <v>8395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">
      <c r="A13" s="15" t="s">
        <v>8387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">
      <c r="A14" s="15" t="s">
        <v>8396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">
      <c r="A15" s="15" t="s">
        <v>8393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">
      <c r="A16" s="15" t="s">
        <v>8388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">
      <c r="A17" s="15" t="s">
        <v>8394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">
      <c r="A18" s="15" t="s">
        <v>8389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8F9E-24C4-2D4F-9323-EA2FEA43C81A}">
  <dimension ref="A1:F6"/>
  <sheetViews>
    <sheetView workbookViewId="0">
      <selection activeCell="X6" sqref="X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B636D-99EF-C045-9D3F-E46A79BF94EB}">
  <dimension ref="A1:E7"/>
  <sheetViews>
    <sheetView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Outcomes Based on Launch Date</vt:lpstr>
      <vt:lpstr>Category Statistics</vt:lpstr>
      <vt:lpstr>Subcategory Statistics</vt:lpstr>
      <vt:lpstr>GB musicals box and wisker char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Stephen Kimball</cp:lastModifiedBy>
  <dcterms:created xsi:type="dcterms:W3CDTF">2017-04-20T15:17:24Z</dcterms:created>
  <dcterms:modified xsi:type="dcterms:W3CDTF">2022-11-30T23:00:29Z</dcterms:modified>
  <cp:category/>
</cp:coreProperties>
</file>