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faufr\Documents\GitHub\Schule\Excel-Vorlagen\"/>
    </mc:Choice>
  </mc:AlternateContent>
  <xr:revisionPtr revIDLastSave="0" documentId="13_ncr:1_{2810395F-D287-451F-B9FE-0F87DB635AB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otenstand" sheetId="1" r:id="rId1"/>
    <sheet name="Leistungen" sheetId="6" r:id="rId2"/>
    <sheet name="Mitarbeit + Abwesenheit" sheetId="2" r:id="rId3"/>
    <sheet name="repasos" sheetId="3" r:id="rId4"/>
    <sheet name="deberes" sheetId="4" r:id="rId5"/>
    <sheet name="examen - SS" sheetId="7" r:id="rId6"/>
    <sheet name="examen - WS" sheetId="5" r:id="rId7"/>
  </sheets>
  <definedNames>
    <definedName name="REPASO_ABWESENDE_FIXIERT" localSheetId="5">_xludf.LAMBDA(SUM(repasos!$D$3, repasos!$F$3, repasos!$H$3, repasos!$J$3, repasos!$L$3, repasos!$N$3, repasos!$P$3,repasos!$R$3) - IF(repasos!$D$5="Abwesend", repasos!$D$3, 0))</definedName>
    <definedName name="REPASO_ABWESENDE_FIXIERT">_xludf.LAMBDA(SUM(repasos!$D$3, repasos!$F$3, repasos!$H$3, repasos!$J$3, repasos!$L$3, repasos!$N$3, repasos!$P$3,repasos!$R$3) - IF(repasos!$D$5="Abwesend", repasos!$D$3, 0))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6" l="1"/>
  <c r="B19" i="6"/>
  <c r="B18" i="6"/>
  <c r="B15" i="6"/>
  <c r="B16" i="6"/>
  <c r="AO5" i="1"/>
  <c r="AT5" i="1" s="1"/>
  <c r="AO6" i="1"/>
  <c r="AT6" i="1" s="1"/>
  <c r="AO7" i="1"/>
  <c r="AT7" i="1" s="1"/>
  <c r="AO8" i="1"/>
  <c r="AT8" i="1" s="1"/>
  <c r="AO9" i="1"/>
  <c r="AT9" i="1" s="1"/>
  <c r="AO10" i="1"/>
  <c r="AT10" i="1" s="1"/>
  <c r="AO4" i="1"/>
  <c r="AT4" i="1" s="1"/>
  <c r="AJ4" i="1"/>
  <c r="L5" i="7"/>
  <c r="L6" i="7"/>
  <c r="L7" i="7"/>
  <c r="M7" i="7" s="1"/>
  <c r="L8" i="7"/>
  <c r="L9" i="7"/>
  <c r="L10" i="7"/>
  <c r="L4" i="7"/>
  <c r="H5" i="7"/>
  <c r="H6" i="7"/>
  <c r="H7" i="7"/>
  <c r="H8" i="7"/>
  <c r="M8" i="7" s="1"/>
  <c r="H9" i="7"/>
  <c r="M9" i="7" s="1"/>
  <c r="H10" i="7"/>
  <c r="M10" i="7" s="1"/>
  <c r="H4" i="7"/>
  <c r="M6" i="7"/>
  <c r="M5" i="7"/>
  <c r="M4" i="7"/>
  <c r="AT5" i="2"/>
  <c r="AC5" i="1" s="1"/>
  <c r="AT6" i="2"/>
  <c r="AC6" i="1" s="1"/>
  <c r="AT7" i="2"/>
  <c r="AT8" i="2"/>
  <c r="AC8" i="1" s="1"/>
  <c r="AT9" i="2"/>
  <c r="AT10" i="2"/>
  <c r="AT4" i="2"/>
  <c r="AS5" i="2"/>
  <c r="AB5" i="1" s="1"/>
  <c r="AS6" i="2"/>
  <c r="AB6" i="1" s="1"/>
  <c r="AS7" i="2"/>
  <c r="AB7" i="1" s="1"/>
  <c r="AS8" i="2"/>
  <c r="AS9" i="2"/>
  <c r="AB9" i="1" s="1"/>
  <c r="AS10" i="2"/>
  <c r="AB10" i="1" s="1"/>
  <c r="AR5" i="2"/>
  <c r="AR6" i="2"/>
  <c r="AR7" i="2"/>
  <c r="AR8" i="2"/>
  <c r="AA8" i="1" s="1"/>
  <c r="AR9" i="2"/>
  <c r="AA9" i="1" s="1"/>
  <c r="AR10" i="2"/>
  <c r="AQ5" i="2"/>
  <c r="AQ6" i="2"/>
  <c r="AQ7" i="2"/>
  <c r="AQ8" i="2"/>
  <c r="AQ9" i="2"/>
  <c r="AQ10" i="2"/>
  <c r="Z10" i="1" s="1"/>
  <c r="AS4" i="2"/>
  <c r="AB4" i="1" s="1"/>
  <c r="AR4" i="2"/>
  <c r="AQ4" i="2"/>
  <c r="Z4" i="1" s="1"/>
  <c r="AJ5" i="1"/>
  <c r="AJ6" i="1"/>
  <c r="AJ7" i="1"/>
  <c r="AJ8" i="1"/>
  <c r="AJ9" i="1"/>
  <c r="AJ10" i="1"/>
  <c r="Q4" i="1"/>
  <c r="B9" i="6"/>
  <c r="B8" i="6"/>
  <c r="B2" i="6"/>
  <c r="J5" i="5"/>
  <c r="J6" i="5"/>
  <c r="P6" i="5" s="1"/>
  <c r="M6" i="1" s="1"/>
  <c r="O6" i="1" s="1"/>
  <c r="J7" i="5"/>
  <c r="J8" i="5"/>
  <c r="P8" i="5" s="1"/>
  <c r="M8" i="1" s="1"/>
  <c r="O8" i="1" s="1"/>
  <c r="J9" i="5"/>
  <c r="P9" i="5" s="1"/>
  <c r="M9" i="1" s="1"/>
  <c r="J10" i="5"/>
  <c r="J4" i="5"/>
  <c r="P4" i="5" s="1"/>
  <c r="M4" i="1" s="1"/>
  <c r="O4" i="1" s="1"/>
  <c r="O5" i="5"/>
  <c r="O6" i="5"/>
  <c r="O7" i="5"/>
  <c r="O8" i="5"/>
  <c r="O9" i="5"/>
  <c r="O10" i="5"/>
  <c r="O4" i="5"/>
  <c r="P10" i="5"/>
  <c r="M10" i="1" s="1"/>
  <c r="O10" i="1" s="1"/>
  <c r="P7" i="5"/>
  <c r="P5" i="5"/>
  <c r="M5" i="1" s="1"/>
  <c r="O5" i="1" s="1"/>
  <c r="AB10" i="4"/>
  <c r="AA10" i="4"/>
  <c r="Z10" i="4"/>
  <c r="AB9" i="4"/>
  <c r="AA9" i="4"/>
  <c r="Z9" i="4"/>
  <c r="S9" i="1" s="1"/>
  <c r="AB8" i="4"/>
  <c r="U8" i="1" s="1"/>
  <c r="V8" i="1" s="1"/>
  <c r="AA8" i="4"/>
  <c r="Z8" i="4"/>
  <c r="AB7" i="4"/>
  <c r="AA7" i="4"/>
  <c r="Z7" i="4"/>
  <c r="AB6" i="4"/>
  <c r="U6" i="1" s="1"/>
  <c r="AA6" i="4"/>
  <c r="T6" i="1" s="1"/>
  <c r="Z6" i="4"/>
  <c r="S6" i="1" s="1"/>
  <c r="V6" i="1" s="1"/>
  <c r="AB5" i="4"/>
  <c r="AA5" i="4"/>
  <c r="Z5" i="4"/>
  <c r="AB4" i="4"/>
  <c r="AA4" i="4"/>
  <c r="T4" i="1" s="1"/>
  <c r="Z4" i="4"/>
  <c r="S4" i="1" s="1"/>
  <c r="V4" i="1" s="1"/>
  <c r="AC10" i="1"/>
  <c r="AA10" i="1"/>
  <c r="U10" i="1"/>
  <c r="T10" i="1"/>
  <c r="S10" i="1"/>
  <c r="V10" i="1"/>
  <c r="Q10" i="1"/>
  <c r="P10" i="1"/>
  <c r="N10" i="1"/>
  <c r="L10" i="1"/>
  <c r="J10" i="1"/>
  <c r="I10" i="1"/>
  <c r="AC9" i="1"/>
  <c r="Z9" i="1"/>
  <c r="U9" i="1"/>
  <c r="T9" i="1"/>
  <c r="B11" i="6" s="1"/>
  <c r="Q9" i="1"/>
  <c r="P9" i="1"/>
  <c r="N9" i="1"/>
  <c r="L9" i="1"/>
  <c r="J9" i="1"/>
  <c r="I9" i="1"/>
  <c r="AB8" i="1"/>
  <c r="Z8" i="1"/>
  <c r="T8" i="1"/>
  <c r="S8" i="1"/>
  <c r="Q8" i="1"/>
  <c r="P8" i="1"/>
  <c r="N8" i="1"/>
  <c r="L8" i="1"/>
  <c r="J8" i="1"/>
  <c r="I8" i="1"/>
  <c r="AC7" i="1"/>
  <c r="AA7" i="1"/>
  <c r="Z7" i="1"/>
  <c r="U7" i="1"/>
  <c r="T7" i="1"/>
  <c r="S7" i="1"/>
  <c r="V7" i="1"/>
  <c r="Q7" i="1"/>
  <c r="P7" i="1"/>
  <c r="N7" i="1"/>
  <c r="M7" i="1"/>
  <c r="L7" i="1"/>
  <c r="J7" i="1"/>
  <c r="I7" i="1"/>
  <c r="K7" i="1" s="1"/>
  <c r="AA6" i="1"/>
  <c r="Z6" i="1"/>
  <c r="Q6" i="1"/>
  <c r="P6" i="1"/>
  <c r="N6" i="1"/>
  <c r="L6" i="1"/>
  <c r="J6" i="1"/>
  <c r="I6" i="1"/>
  <c r="AA5" i="1"/>
  <c r="Z5" i="1"/>
  <c r="U5" i="1"/>
  <c r="T5" i="1"/>
  <c r="S5" i="1"/>
  <c r="V5" i="1"/>
  <c r="Q5" i="1"/>
  <c r="P5" i="1"/>
  <c r="N5" i="1"/>
  <c r="L5" i="1"/>
  <c r="J5" i="1"/>
  <c r="I5" i="1"/>
  <c r="AC4" i="1"/>
  <c r="AA4" i="1"/>
  <c r="U4" i="1"/>
  <c r="P4" i="1"/>
  <c r="N4" i="1"/>
  <c r="L4" i="1"/>
  <c r="J4" i="1"/>
  <c r="I4" i="1"/>
  <c r="B22" i="6"/>
  <c r="B7" i="6"/>
  <c r="B5" i="6"/>
  <c r="B12" i="6"/>
  <c r="B3" i="6"/>
  <c r="O9" i="1" l="1"/>
  <c r="B6" i="6"/>
  <c r="O7" i="1"/>
  <c r="B17" i="6"/>
  <c r="V9" i="1"/>
  <c r="B13" i="6" s="1"/>
  <c r="B10" i="6"/>
  <c r="H4" i="1"/>
  <c r="K5" i="1"/>
  <c r="K8" i="1"/>
  <c r="H8" i="1"/>
  <c r="H10" i="1"/>
  <c r="K4" i="1"/>
  <c r="K10" i="1"/>
  <c r="H6" i="1"/>
  <c r="K6" i="1"/>
  <c r="K9" i="1"/>
  <c r="B24" i="6" s="1"/>
  <c r="H7" i="1"/>
  <c r="H9" i="1"/>
  <c r="H5" i="1"/>
  <c r="B23" i="6"/>
  <c r="B4" i="6"/>
</calcChain>
</file>

<file path=xl/sharedStrings.xml><?xml version="1.0" encoding="utf-8"?>
<sst xmlns="http://schemas.openxmlformats.org/spreadsheetml/2006/main" count="621" uniqueCount="201">
  <si>
    <t>1EK - Notenstand</t>
  </si>
  <si>
    <t>m/w</t>
  </si>
  <si>
    <t>REPASOS (20%)</t>
  </si>
  <si>
    <t>EXAMEN - WS (40%)</t>
  </si>
  <si>
    <t>DEBERES (15%)</t>
  </si>
  <si>
    <t>MITARBEIT (25%)</t>
  </si>
  <si>
    <t>Nr.</t>
  </si>
  <si>
    <t>Nachname</t>
  </si>
  <si>
    <t>Vorname</t>
  </si>
  <si>
    <t>Geschlecht</t>
  </si>
  <si>
    <t>Wintersemester</t>
  </si>
  <si>
    <t>Sommersemester</t>
  </si>
  <si>
    <t>Punkte</t>
  </si>
  <si>
    <t>Summe</t>
  </si>
  <si>
    <t>Prozent</t>
  </si>
  <si>
    <t>FUNKTION!</t>
  </si>
  <si>
    <t>Zusatzinfo</t>
  </si>
  <si>
    <t>Note</t>
  </si>
  <si>
    <t>abgegeben</t>
  </si>
  <si>
    <t>verspätet</t>
  </si>
  <si>
    <t>fehlt, falsch</t>
  </si>
  <si>
    <t>SUMME</t>
  </si>
  <si>
    <t>( + )</t>
  </si>
  <si>
    <t>( ~ )</t>
  </si>
  <si>
    <t>( - )</t>
  </si>
  <si>
    <t>Abwesenheit</t>
  </si>
  <si>
    <t>Bewertung (0-1)</t>
  </si>
  <si>
    <t>Verbale Beurteilung (Mitarbeit)</t>
  </si>
  <si>
    <t>Notwendige Leistung</t>
  </si>
  <si>
    <t>SA</t>
  </si>
  <si>
    <t>B-Note</t>
  </si>
  <si>
    <t>Semesternote</t>
  </si>
  <si>
    <t>Eingetragen am</t>
  </si>
  <si>
    <t>SA - SS</t>
  </si>
  <si>
    <t>Frühwarnung</t>
  </si>
  <si>
    <t>Notenstand (09.05.2024)</t>
  </si>
  <si>
    <t>Mitarbeit</t>
  </si>
  <si>
    <t>Jahresnote</t>
  </si>
  <si>
    <t>Prüfung (24.05.2024)</t>
  </si>
  <si>
    <t>Eingetragen</t>
  </si>
  <si>
    <t>Notentendenz</t>
  </si>
  <si>
    <t>w</t>
  </si>
  <si>
    <t>2023/24</t>
  </si>
  <si>
    <t>könnte deutlich aktiver sein, öfters unkonzentriert</t>
  </si>
  <si>
    <t>Genügend</t>
  </si>
  <si>
    <t>keine</t>
  </si>
  <si>
    <t>JA</t>
  </si>
  <si>
    <t>Nicht genügend</t>
  </si>
  <si>
    <t>aktiver im Sommersemester</t>
  </si>
  <si>
    <t>gutes repaso; gute (~) oder (+), nicht am (-); freiwillige Prüfung möglich</t>
  </si>
  <si>
    <t>m</t>
  </si>
  <si>
    <t>Sehr gut</t>
  </si>
  <si>
    <t>0,8751 - 1</t>
  </si>
  <si>
    <t>sehr aktiv, passend</t>
  </si>
  <si>
    <t>Sehr gut - Gut</t>
  </si>
  <si>
    <t>gute schriftliche WH im Jänner</t>
  </si>
  <si>
    <t>aktiv, positive Beiträge</t>
  </si>
  <si>
    <t>positives repaso</t>
  </si>
  <si>
    <t>Gut</t>
  </si>
  <si>
    <t>0,751 - 0,875</t>
  </si>
  <si>
    <t>eher ruhig, könnte aktiver mitmachen</t>
  </si>
  <si>
    <t>Befriedigend</t>
  </si>
  <si>
    <t>Befriedigend - Genügend</t>
  </si>
  <si>
    <t xml:space="preserve">gutes repaso; gute (~) oder (+), nicht am (-) </t>
  </si>
  <si>
    <t>0,6251 - 0,75</t>
  </si>
  <si>
    <t>aktiv, passend; aber öfters etwas unkonzentriert/abgelenkt</t>
  </si>
  <si>
    <t>Befriedigend-Genügend</t>
  </si>
  <si>
    <t>teilweise aktiv</t>
  </si>
  <si>
    <t>0,51 - 0,625</t>
  </si>
  <si>
    <t>eher ruhig, aber aufmerksam</t>
  </si>
  <si>
    <t>aktiv, positive Beiträge, eher ruhig</t>
  </si>
  <si>
    <t>0 - 0,5</t>
  </si>
  <si>
    <t>eher ruhig</t>
  </si>
  <si>
    <t>Gut - Befriedigend</t>
  </si>
  <si>
    <t>teilweise aktiv, eher ruhig</t>
  </si>
  <si>
    <t>Schüler/in</t>
  </si>
  <si>
    <t>Notenstand aktuell</t>
  </si>
  <si>
    <t>Erreichte Punkte</t>
  </si>
  <si>
    <t>Erreichbare Punkte bei Repasos</t>
  </si>
  <si>
    <t>Schularbeitsnote</t>
  </si>
  <si>
    <t>Schularbeitsnote (erreichte Punkte)</t>
  </si>
  <si>
    <t>Schularbeitsnote (erreichbare Punkte)</t>
  </si>
  <si>
    <t>Hausübungen (vollständig)</t>
  </si>
  <si>
    <t>Hausübungen (verspätet)</t>
  </si>
  <si>
    <t>Hausübungen (fehlt, falsch)</t>
  </si>
  <si>
    <t>Hausübungen (insgesamt)</t>
  </si>
  <si>
    <t>Notenstand (Sommersemester)</t>
  </si>
  <si>
    <t>Name</t>
  </si>
  <si>
    <t>Schularbeitsnote (Sommersemester)</t>
  </si>
  <si>
    <t>Mitarbeit (Sommersemester)</t>
  </si>
  <si>
    <t>Repasos (Schuljahr 2023/2024)</t>
  </si>
  <si>
    <t>repasos (erreichte Punkte)</t>
  </si>
  <si>
    <t>repasos (mögliche Punkte)</t>
  </si>
  <si>
    <t>repasos (erreichte Prozent)</t>
  </si>
  <si>
    <t>3BBIK - Mitarbeit + Abwesenheit - WS23_24</t>
  </si>
  <si>
    <t>1. Stunde</t>
  </si>
  <si>
    <t>quiz</t>
  </si>
  <si>
    <t>examen escrito</t>
  </si>
  <si>
    <t>COOL</t>
  </si>
  <si>
    <t>Osterferien</t>
  </si>
  <si>
    <t>Palma</t>
  </si>
  <si>
    <t>Frei</t>
  </si>
  <si>
    <t>repaso escrito</t>
  </si>
  <si>
    <t>freiwillige WH</t>
  </si>
  <si>
    <t>Prüfungen</t>
  </si>
  <si>
    <t>Sonderurlaub</t>
  </si>
  <si>
    <t>ZEUGNIS</t>
  </si>
  <si>
    <t>Aktiv</t>
  </si>
  <si>
    <t>Mäßig</t>
  </si>
  <si>
    <t>negative Mitarbeit</t>
  </si>
  <si>
    <t>Abwesend</t>
  </si>
  <si>
    <t>+</t>
  </si>
  <si>
    <t>~</t>
  </si>
  <si>
    <t>-</t>
  </si>
  <si>
    <t>A</t>
  </si>
  <si>
    <t>1EK - repasos</t>
  </si>
  <si>
    <t>12.01.</t>
  </si>
  <si>
    <t>15.03.</t>
  </si>
  <si>
    <t>17.05.</t>
  </si>
  <si>
    <t>3BBIK - deberes 2023_24</t>
  </si>
  <si>
    <t>deberes</t>
  </si>
  <si>
    <t>diálogo</t>
  </si>
  <si>
    <t>video - diálogo</t>
  </si>
  <si>
    <t>texto</t>
  </si>
  <si>
    <t>Hörübung- freiwillig</t>
  </si>
  <si>
    <t>Presentaciones</t>
  </si>
  <si>
    <t>Correo electrónico - SA</t>
  </si>
  <si>
    <t>nicht abgegeben, inkorrekt</t>
  </si>
  <si>
    <t>15.09.2023</t>
  </si>
  <si>
    <t>22.09.2023</t>
  </si>
  <si>
    <t>06.10.2023</t>
  </si>
  <si>
    <t>13.10.2023</t>
  </si>
  <si>
    <t>Datum</t>
  </si>
  <si>
    <t>17.11.</t>
  </si>
  <si>
    <t>24.11.</t>
  </si>
  <si>
    <t>2024</t>
  </si>
  <si>
    <t>23.02.2024</t>
  </si>
  <si>
    <t>22.03.2024</t>
  </si>
  <si>
    <t>März 2024</t>
  </si>
  <si>
    <t>05.04.2024</t>
  </si>
  <si>
    <t>12.04.2024</t>
  </si>
  <si>
    <t>examen - SS</t>
  </si>
  <si>
    <t>ERREICHBAR:</t>
  </si>
  <si>
    <t>Personenbeschreibung</t>
  </si>
  <si>
    <t>Correo</t>
  </si>
  <si>
    <t>Hören (X von 5)</t>
  </si>
  <si>
    <t>Grammatik (X von 11)</t>
  </si>
  <si>
    <t>SSM (0,5)</t>
  </si>
  <si>
    <t>SR (0,5)</t>
  </si>
  <si>
    <t>gesamt</t>
  </si>
  <si>
    <t>EA + AL (2)</t>
  </si>
  <si>
    <t>SSM (5)</t>
  </si>
  <si>
    <t>SR (5)</t>
  </si>
  <si>
    <t>NOTE</t>
  </si>
  <si>
    <t xml:space="preserve">Hören </t>
  </si>
  <si>
    <t>&gt;28 - 32</t>
  </si>
  <si>
    <t>Mail</t>
  </si>
  <si>
    <t>Gramatik</t>
  </si>
  <si>
    <t>&gt;24 - 28</t>
  </si>
  <si>
    <t>SSM</t>
  </si>
  <si>
    <t>SR</t>
  </si>
  <si>
    <t>&gt;20 - 24</t>
  </si>
  <si>
    <t>0 bis 1</t>
  </si>
  <si>
    <t>0 bis 2</t>
  </si>
  <si>
    <t>Informe</t>
  </si>
  <si>
    <t>&gt;16 - 20</t>
  </si>
  <si>
    <t>2 bis 3</t>
  </si>
  <si>
    <t>3 bis 5</t>
  </si>
  <si>
    <t>0 - 16</t>
  </si>
  <si>
    <t>6 bis 8</t>
  </si>
  <si>
    <t>comentario de blog</t>
  </si>
  <si>
    <t>Grammatik (X von 13)</t>
  </si>
  <si>
    <t>EA</t>
  </si>
  <si>
    <t>AL</t>
  </si>
  <si>
    <t>&gt;31,5 - 36</t>
  </si>
  <si>
    <t>Lesen</t>
  </si>
  <si>
    <t>&gt;27 - 31,5</t>
  </si>
  <si>
    <t>Comentario de blog</t>
  </si>
  <si>
    <t>&gt;22,5 - 27</t>
  </si>
  <si>
    <t>&gt;18 - 22,5</t>
  </si>
  <si>
    <t>1 bis 2</t>
  </si>
  <si>
    <t>3 bis 4</t>
  </si>
  <si>
    <t>0 - 18</t>
  </si>
  <si>
    <t>5 bis 6</t>
  </si>
  <si>
    <t>Text</t>
  </si>
  <si>
    <t>Nachname 1</t>
  </si>
  <si>
    <t>Vorname 2</t>
  </si>
  <si>
    <t>Vorname 1</t>
  </si>
  <si>
    <t>Nachname 2</t>
  </si>
  <si>
    <t>Nachname 3</t>
  </si>
  <si>
    <t>Vorname 3</t>
  </si>
  <si>
    <t>Nachname 4</t>
  </si>
  <si>
    <t>Vorname 4</t>
  </si>
  <si>
    <t>Nachname 5</t>
  </si>
  <si>
    <t>Vorname 5</t>
  </si>
  <si>
    <t>Nachname 6</t>
  </si>
  <si>
    <t>Vorname 6</t>
  </si>
  <si>
    <t>Nachname 7</t>
  </si>
  <si>
    <t>Vorname 7</t>
  </si>
  <si>
    <t>HAK</t>
  </si>
  <si>
    <t>Klasse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</si>
</sst>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"/>
    <numFmt numFmtId="165" formatCode="dd\.mm\.yyyy"/>
    <numFmt numFmtId="166" formatCode="dd\.mm\."/>
  </numFmts>
  <fonts count="15" x14ac:knownFonts="1">
    <font>
      <sz val="10"/>
      <color rgb="FF000000"/>
      <name val="Arial"/>
      <scheme val="minor"/>
    </font>
    <font>
      <b/>
      <sz val="18"/>
      <color rgb="FF0033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1"/>
      <color theme="1"/>
      <name val="Arial"/>
    </font>
    <font>
      <sz val="10"/>
      <color rgb="FF003300"/>
      <name val="Arial"/>
    </font>
    <font>
      <sz val="9"/>
      <color rgb="FF000000"/>
      <name val="Arial"/>
      <scheme val="minor"/>
    </font>
    <font>
      <b/>
      <sz val="10"/>
      <color theme="1"/>
      <name val="Arial"/>
    </font>
    <font>
      <b/>
      <sz val="16"/>
      <color theme="1"/>
      <name val="Arial"/>
    </font>
    <font>
      <b/>
      <sz val="16"/>
      <color rgb="FFFF0000"/>
      <name val="Arial"/>
    </font>
    <font>
      <sz val="19"/>
      <color theme="1"/>
      <name val="Arial"/>
    </font>
    <font>
      <b/>
      <sz val="10"/>
      <color rgb="FF000000"/>
      <name val="Arial"/>
      <scheme val="minor"/>
    </font>
    <font>
      <sz val="10"/>
      <color rgb="FF000000"/>
      <name val="Arial"/>
      <charset val="1"/>
    </font>
    <font>
      <sz val="8"/>
      <name val="Arial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8EAADB"/>
        <bgColor rgb="FF8EAADB"/>
      </patternFill>
    </fill>
    <fill>
      <patternFill patternType="solid">
        <fgColor rgb="FF92CDDC"/>
        <bgColor rgb="FF92CDDC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8E7CC3"/>
        <bgColor rgb="FF8E7CC3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674EA7"/>
        <bgColor rgb="FF674EA7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D9D2E9"/>
        <bgColor rgb="FFD9D2E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textRotation="90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center" textRotation="90"/>
    </xf>
    <xf numFmtId="0" fontId="5" fillId="2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textRotation="90"/>
    </xf>
    <xf numFmtId="0" fontId="2" fillId="2" borderId="0" xfId="0" applyFont="1" applyFill="1" applyAlignment="1">
      <alignment textRotation="90"/>
    </xf>
    <xf numFmtId="0" fontId="4" fillId="2" borderId="1" xfId="0" applyFont="1" applyFill="1" applyBorder="1"/>
    <xf numFmtId="0" fontId="4" fillId="2" borderId="1" xfId="0" applyFont="1" applyFill="1" applyBorder="1" applyAlignment="1">
      <alignment textRotation="90"/>
    </xf>
    <xf numFmtId="0" fontId="2" fillId="2" borderId="1" xfId="0" applyFont="1" applyFill="1" applyBorder="1"/>
    <xf numFmtId="0" fontId="6" fillId="3" borderId="2" xfId="0" applyFont="1" applyFill="1" applyBorder="1" applyAlignment="1">
      <alignment horizontal="right"/>
    </xf>
    <xf numFmtId="0" fontId="3" fillId="4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10" fontId="2" fillId="5" borderId="0" xfId="0" applyNumberFormat="1" applyFont="1" applyFill="1"/>
    <xf numFmtId="0" fontId="7" fillId="0" borderId="5" xfId="0" applyFont="1" applyBorder="1"/>
    <xf numFmtId="0" fontId="7" fillId="0" borderId="3" xfId="0" applyFont="1" applyBorder="1"/>
    <xf numFmtId="0" fontId="2" fillId="0" borderId="0" xfId="0" applyFont="1"/>
    <xf numFmtId="10" fontId="7" fillId="6" borderId="6" xfId="0" applyNumberFormat="1" applyFont="1" applyFill="1" applyBorder="1"/>
    <xf numFmtId="164" fontId="2" fillId="0" borderId="0" xfId="0" applyNumberFormat="1" applyFont="1"/>
    <xf numFmtId="0" fontId="7" fillId="7" borderId="7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10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11" borderId="9" xfId="0" applyFont="1" applyFill="1" applyBorder="1" applyAlignment="1">
      <alignment horizontal="center"/>
    </xf>
    <xf numFmtId="0" fontId="2" fillId="0" borderId="3" xfId="0" applyFont="1" applyBorder="1"/>
    <xf numFmtId="0" fontId="6" fillId="0" borderId="2" xfId="0" applyFont="1" applyBorder="1" applyAlignment="1">
      <alignment horizontal="right"/>
    </xf>
    <xf numFmtId="0" fontId="3" fillId="0" borderId="2" xfId="0" applyFont="1" applyBorder="1"/>
    <xf numFmtId="10" fontId="7" fillId="6" borderId="4" xfId="0" applyNumberFormat="1" applyFont="1" applyFill="1" applyBorder="1"/>
    <xf numFmtId="0" fontId="7" fillId="7" borderId="5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0" borderId="5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3" fillId="0" borderId="0" xfId="0" applyFont="1"/>
    <xf numFmtId="0" fontId="7" fillId="0" borderId="0" xfId="0" applyFont="1"/>
    <xf numFmtId="10" fontId="7" fillId="0" borderId="0" xfId="0" applyNumberFormat="1" applyFont="1"/>
    <xf numFmtId="0" fontId="7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textRotation="90"/>
    </xf>
    <xf numFmtId="0" fontId="5" fillId="2" borderId="10" xfId="0" applyFont="1" applyFill="1" applyBorder="1" applyAlignment="1">
      <alignment horizontal="center" textRotation="90" wrapText="1"/>
    </xf>
    <xf numFmtId="0" fontId="3" fillId="2" borderId="11" xfId="0" applyFont="1" applyFill="1" applyBorder="1" applyAlignment="1">
      <alignment textRotation="90"/>
    </xf>
    <xf numFmtId="0" fontId="3" fillId="12" borderId="11" xfId="0" applyFont="1" applyFill="1" applyBorder="1" applyAlignment="1">
      <alignment textRotation="90"/>
    </xf>
    <xf numFmtId="0" fontId="5" fillId="2" borderId="11" xfId="0" applyFont="1" applyFill="1" applyBorder="1" applyAlignment="1">
      <alignment horizontal="center" textRotation="90" wrapText="1"/>
    </xf>
    <xf numFmtId="0" fontId="5" fillId="12" borderId="11" xfId="0" applyFont="1" applyFill="1" applyBorder="1" applyAlignment="1">
      <alignment horizontal="center" textRotation="90" wrapText="1"/>
    </xf>
    <xf numFmtId="0" fontId="5" fillId="13" borderId="11" xfId="0" applyFont="1" applyFill="1" applyBorder="1" applyAlignment="1">
      <alignment horizontal="center" textRotation="90" wrapText="1"/>
    </xf>
    <xf numFmtId="0" fontId="5" fillId="2" borderId="2" xfId="0" applyFont="1" applyFill="1" applyBorder="1" applyAlignment="1">
      <alignment horizontal="center" textRotation="90"/>
    </xf>
    <xf numFmtId="165" fontId="8" fillId="2" borderId="10" xfId="0" applyNumberFormat="1" applyFont="1" applyFill="1" applyBorder="1" applyAlignment="1">
      <alignment horizontal="center" textRotation="90"/>
    </xf>
    <xf numFmtId="165" fontId="8" fillId="2" borderId="11" xfId="0" applyNumberFormat="1" applyFont="1" applyFill="1" applyBorder="1" applyAlignment="1">
      <alignment horizontal="center" textRotation="90"/>
    </xf>
    <xf numFmtId="165" fontId="8" fillId="12" borderId="11" xfId="0" applyNumberFormat="1" applyFont="1" applyFill="1" applyBorder="1" applyAlignment="1">
      <alignment horizontal="center" textRotation="90"/>
    </xf>
    <xf numFmtId="165" fontId="3" fillId="13" borderId="11" xfId="0" applyNumberFormat="1" applyFont="1" applyFill="1" applyBorder="1" applyAlignment="1">
      <alignment textRotation="90"/>
    </xf>
    <xf numFmtId="0" fontId="9" fillId="14" borderId="2" xfId="0" quotePrefix="1" applyFont="1" applyFill="1" applyBorder="1" applyAlignment="1">
      <alignment horizontal="center"/>
    </xf>
    <xf numFmtId="0" fontId="9" fillId="15" borderId="2" xfId="0" quotePrefix="1" applyFont="1" applyFill="1" applyBorder="1" applyAlignment="1">
      <alignment horizontal="center"/>
    </xf>
    <xf numFmtId="0" fontId="10" fillId="8" borderId="2" xfId="0" quotePrefix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" fillId="3" borderId="10" xfId="0" applyFont="1" applyFill="1" applyBorder="1"/>
    <xf numFmtId="0" fontId="3" fillId="3" borderId="11" xfId="0" applyFont="1" applyFill="1" applyBorder="1"/>
    <xf numFmtId="0" fontId="3" fillId="3" borderId="11" xfId="0" quotePrefix="1" applyFont="1" applyFill="1" applyBorder="1"/>
    <xf numFmtId="0" fontId="3" fillId="12" borderId="11" xfId="0" applyFont="1" applyFill="1" applyBorder="1"/>
    <xf numFmtId="0" fontId="3" fillId="16" borderId="11" xfId="0" applyFont="1" applyFill="1" applyBorder="1"/>
    <xf numFmtId="0" fontId="8" fillId="14" borderId="2" xfId="0" applyFont="1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0" xfId="0" applyFont="1" applyBorder="1"/>
    <xf numFmtId="0" fontId="3" fillId="0" borderId="11" xfId="0" quotePrefix="1" applyFont="1" applyBorder="1"/>
    <xf numFmtId="0" fontId="3" fillId="0" borderId="11" xfId="0" applyFont="1" applyBorder="1"/>
    <xf numFmtId="166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textRotation="90"/>
    </xf>
    <xf numFmtId="0" fontId="4" fillId="2" borderId="1" xfId="0" applyFont="1" applyFill="1" applyBorder="1" applyAlignment="1">
      <alignment horizontal="center" textRotation="90"/>
    </xf>
    <xf numFmtId="0" fontId="3" fillId="17" borderId="8" xfId="0" applyFont="1" applyFill="1" applyBorder="1"/>
    <xf numFmtId="0" fontId="2" fillId="17" borderId="7" xfId="0" applyFont="1" applyFill="1" applyBorder="1"/>
    <xf numFmtId="0" fontId="2" fillId="17" borderId="9" xfId="0" applyFont="1" applyFill="1" applyBorder="1"/>
    <xf numFmtId="0" fontId="2" fillId="0" borderId="7" xfId="0" applyFont="1" applyBorder="1"/>
    <xf numFmtId="0" fontId="2" fillId="0" borderId="9" xfId="0" applyFont="1" applyBorder="1"/>
    <xf numFmtId="0" fontId="3" fillId="14" borderId="0" xfId="0" applyFont="1" applyFill="1"/>
    <xf numFmtId="0" fontId="2" fillId="17" borderId="5" xfId="0" applyFont="1" applyFill="1" applyBorder="1"/>
    <xf numFmtId="0" fontId="2" fillId="17" borderId="3" xfId="0" applyFont="1" applyFill="1" applyBorder="1"/>
    <xf numFmtId="0" fontId="2" fillId="0" borderId="5" xfId="0" applyFont="1" applyBorder="1"/>
    <xf numFmtId="0" fontId="3" fillId="17" borderId="0" xfId="0" applyFont="1" applyFill="1"/>
    <xf numFmtId="0" fontId="2" fillId="14" borderId="5" xfId="0" applyFont="1" applyFill="1" applyBorder="1"/>
    <xf numFmtId="0" fontId="2" fillId="14" borderId="3" xfId="0" applyFont="1" applyFill="1" applyBorder="1"/>
    <xf numFmtId="0" fontId="5" fillId="2" borderId="2" xfId="0" applyFont="1" applyFill="1" applyBorder="1" applyAlignment="1">
      <alignment horizontal="center" textRotation="90" wrapText="1"/>
    </xf>
    <xf numFmtId="0" fontId="3" fillId="3" borderId="2" xfId="0" applyFont="1" applyFill="1" applyBorder="1"/>
    <xf numFmtId="0" fontId="3" fillId="3" borderId="2" xfId="0" quotePrefix="1" applyFont="1" applyFill="1" applyBorder="1"/>
    <xf numFmtId="0" fontId="3" fillId="0" borderId="2" xfId="0" quotePrefix="1" applyFont="1" applyBorder="1"/>
    <xf numFmtId="0" fontId="3" fillId="7" borderId="0" xfId="0" applyFont="1" applyFill="1"/>
    <xf numFmtId="0" fontId="11" fillId="7" borderId="0" xfId="0" applyFont="1" applyFill="1"/>
    <xf numFmtId="0" fontId="8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2" xfId="0" applyFont="1" applyFill="1" applyBorder="1"/>
    <xf numFmtId="0" fontId="3" fillId="2" borderId="10" xfId="0" applyFont="1" applyFill="1" applyBorder="1"/>
    <xf numFmtId="0" fontId="3" fillId="18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19" borderId="0" xfId="0" applyFont="1" applyFill="1" applyAlignment="1">
      <alignment horizontal="right"/>
    </xf>
    <xf numFmtId="0" fontId="3" fillId="20" borderId="0" xfId="0" applyFont="1" applyFill="1" applyAlignment="1">
      <alignment horizontal="right"/>
    </xf>
    <xf numFmtId="0" fontId="3" fillId="21" borderId="0" xfId="0" applyFont="1" applyFill="1" applyAlignment="1">
      <alignment horizontal="right"/>
    </xf>
    <xf numFmtId="0" fontId="3" fillId="11" borderId="0" xfId="0" applyFont="1" applyFill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0" fillId="22" borderId="7" xfId="0" applyFill="1" applyBorder="1"/>
    <xf numFmtId="0" fontId="0" fillId="22" borderId="9" xfId="0" applyFill="1" applyBorder="1"/>
    <xf numFmtId="0" fontId="0" fillId="22" borderId="5" xfId="0" applyFill="1" applyBorder="1"/>
    <xf numFmtId="0" fontId="0" fillId="22" borderId="3" xfId="0" applyFill="1" applyBorder="1"/>
    <xf numFmtId="0" fontId="0" fillId="22" borderId="12" xfId="0" applyFill="1" applyBorder="1"/>
    <xf numFmtId="0" fontId="0" fillId="22" borderId="11" xfId="0" applyFill="1" applyBorder="1"/>
    <xf numFmtId="0" fontId="2" fillId="23" borderId="3" xfId="0" applyFont="1" applyFill="1" applyBorder="1" applyAlignment="1">
      <alignment horizontal="left"/>
    </xf>
    <xf numFmtId="0" fontId="3" fillId="23" borderId="3" xfId="0" applyFont="1" applyFill="1" applyBorder="1" applyAlignment="1">
      <alignment horizontal="left"/>
    </xf>
    <xf numFmtId="0" fontId="2" fillId="24" borderId="3" xfId="0" applyFont="1" applyFill="1" applyBorder="1" applyAlignment="1">
      <alignment horizontal="left"/>
    </xf>
    <xf numFmtId="0" fontId="2" fillId="25" borderId="3" xfId="0" applyFont="1" applyFill="1" applyBorder="1" applyAlignment="1">
      <alignment horizontal="left"/>
    </xf>
    <xf numFmtId="0" fontId="3" fillId="26" borderId="3" xfId="0" applyFont="1" applyFill="1" applyBorder="1" applyAlignment="1">
      <alignment horizontal="left"/>
    </xf>
    <xf numFmtId="0" fontId="2" fillId="27" borderId="9" xfId="0" applyFont="1" applyFill="1" applyBorder="1" applyAlignment="1">
      <alignment horizontal="left"/>
    </xf>
    <xf numFmtId="49" fontId="5" fillId="2" borderId="2" xfId="0" applyNumberFormat="1" applyFont="1" applyFill="1" applyBorder="1" applyAlignment="1">
      <alignment horizontal="center" textRotation="90"/>
    </xf>
    <xf numFmtId="0" fontId="2" fillId="22" borderId="9" xfId="0" applyFont="1" applyFill="1" applyBorder="1" applyAlignment="1">
      <alignment horizontal="left"/>
    </xf>
    <xf numFmtId="0" fontId="2" fillId="22" borderId="3" xfId="0" applyFont="1" applyFill="1" applyBorder="1" applyAlignment="1">
      <alignment horizontal="left"/>
    </xf>
    <xf numFmtId="0" fontId="3" fillId="22" borderId="3" xfId="0" applyFont="1" applyFill="1" applyBorder="1" applyAlignment="1">
      <alignment horizontal="left"/>
    </xf>
    <xf numFmtId="0" fontId="7" fillId="0" borderId="7" xfId="0" applyFont="1" applyBorder="1"/>
    <xf numFmtId="16" fontId="0" fillId="0" borderId="0" xfId="0" applyNumberFormat="1"/>
    <xf numFmtId="14" fontId="4" fillId="25" borderId="1" xfId="0" applyNumberFormat="1" applyFont="1" applyFill="1" applyBorder="1" applyAlignment="1">
      <alignment textRotation="90"/>
    </xf>
    <xf numFmtId="10" fontId="2" fillId="28" borderId="0" xfId="0" applyNumberFormat="1" applyFont="1" applyFill="1"/>
    <xf numFmtId="0" fontId="2" fillId="28" borderId="1" xfId="0" applyFont="1" applyFill="1" applyBorder="1" applyAlignment="1">
      <alignment textRotation="90"/>
    </xf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0" fillId="29" borderId="5" xfId="0" applyFill="1" applyBorder="1"/>
    <xf numFmtId="0" fontId="0" fillId="0" borderId="3" xfId="0" applyBorder="1" applyAlignment="1">
      <alignment horizontal="right"/>
    </xf>
    <xf numFmtId="0" fontId="0" fillId="29" borderId="12" xfId="0" applyFill="1" applyBorder="1"/>
    <xf numFmtId="0" fontId="13" fillId="29" borderId="7" xfId="0" applyFont="1" applyFill="1" applyBorder="1"/>
    <xf numFmtId="0" fontId="0" fillId="30" borderId="3" xfId="0" applyFill="1" applyBorder="1" applyAlignment="1">
      <alignment horizontal="right"/>
    </xf>
    <xf numFmtId="0" fontId="0" fillId="30" borderId="11" xfId="0" applyFill="1" applyBorder="1" applyAlignment="1">
      <alignment horizontal="right"/>
    </xf>
    <xf numFmtId="0" fontId="0" fillId="23" borderId="3" xfId="0" applyFill="1" applyBorder="1" applyAlignment="1">
      <alignment horizontal="right"/>
    </xf>
    <xf numFmtId="0" fontId="13" fillId="29" borderId="5" xfId="0" applyFont="1" applyFill="1" applyBorder="1"/>
    <xf numFmtId="0" fontId="0" fillId="31" borderId="3" xfId="0" applyFill="1" applyBorder="1" applyAlignment="1">
      <alignment horizontal="right"/>
    </xf>
    <xf numFmtId="0" fontId="0" fillId="32" borderId="3" xfId="0" applyFill="1" applyBorder="1" applyAlignment="1">
      <alignment horizontal="right"/>
    </xf>
    <xf numFmtId="0" fontId="0" fillId="28" borderId="3" xfId="0" applyFill="1" applyBorder="1" applyAlignment="1">
      <alignment horizontal="right"/>
    </xf>
    <xf numFmtId="0" fontId="2" fillId="27" borderId="3" xfId="0" applyFont="1" applyFill="1" applyBorder="1"/>
    <xf numFmtId="0" fontId="12" fillId="30" borderId="0" xfId="0" applyFont="1" applyFill="1"/>
    <xf numFmtId="0" fontId="0" fillId="30" borderId="0" xfId="0" applyFill="1"/>
    <xf numFmtId="16" fontId="0" fillId="30" borderId="0" xfId="0" applyNumberFormat="1" applyFill="1"/>
    <xf numFmtId="0" fontId="2" fillId="33" borderId="5" xfId="0" applyFont="1" applyFill="1" applyBorder="1"/>
    <xf numFmtId="0" fontId="2" fillId="33" borderId="3" xfId="0" applyFont="1" applyFill="1" applyBorder="1"/>
    <xf numFmtId="0" fontId="2" fillId="25" borderId="5" xfId="0" applyFont="1" applyFill="1" applyBorder="1"/>
    <xf numFmtId="0" fontId="2" fillId="25" borderId="3" xfId="0" applyFont="1" applyFill="1" applyBorder="1"/>
    <xf numFmtId="0" fontId="2" fillId="27" borderId="5" xfId="0" applyFont="1" applyFill="1" applyBorder="1"/>
    <xf numFmtId="0" fontId="2" fillId="27" borderId="9" xfId="0" applyFont="1" applyFill="1" applyBorder="1"/>
    <xf numFmtId="0" fontId="0" fillId="33" borderId="0" xfId="0" applyFill="1"/>
    <xf numFmtId="14" fontId="0" fillId="34" borderId="0" xfId="0" applyNumberFormat="1" applyFill="1"/>
    <xf numFmtId="0" fontId="3" fillId="27" borderId="2" xfId="0" applyFont="1" applyFill="1" applyBorder="1" applyAlignment="1">
      <alignment textRotation="90"/>
    </xf>
    <xf numFmtId="165" fontId="8" fillId="27" borderId="11" xfId="0" applyNumberFormat="1" applyFont="1" applyFill="1" applyBorder="1" applyAlignment="1">
      <alignment horizontal="center" textRotation="90"/>
    </xf>
    <xf numFmtId="0" fontId="3" fillId="27" borderId="11" xfId="0" applyFont="1" applyFill="1" applyBorder="1"/>
    <xf numFmtId="0" fontId="3" fillId="24" borderId="2" xfId="0" applyFont="1" applyFill="1" applyBorder="1" applyAlignment="1">
      <alignment textRotation="90"/>
    </xf>
    <xf numFmtId="165" fontId="8" fillId="24" borderId="11" xfId="0" applyNumberFormat="1" applyFont="1" applyFill="1" applyBorder="1" applyAlignment="1">
      <alignment horizontal="center" textRotation="90"/>
    </xf>
    <xf numFmtId="0" fontId="3" fillId="24" borderId="11" xfId="0" applyFont="1" applyFill="1" applyBorder="1"/>
    <xf numFmtId="0" fontId="2" fillId="25" borderId="9" xfId="0" applyFont="1" applyFill="1" applyBorder="1"/>
    <xf numFmtId="0" fontId="2" fillId="0" borderId="9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4" fontId="3" fillId="35" borderId="3" xfId="0" applyNumberFormat="1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2" fillId="36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36" borderId="0" xfId="0" applyFill="1"/>
    <xf numFmtId="0" fontId="0" fillId="37" borderId="0" xfId="0" applyFill="1"/>
    <xf numFmtId="0" fontId="5" fillId="38" borderId="2" xfId="0" applyFont="1" applyFill="1" applyBorder="1" applyAlignment="1">
      <alignment horizontal="center" textRotation="90" wrapText="1"/>
    </xf>
    <xf numFmtId="49" fontId="5" fillId="38" borderId="2" xfId="0" applyNumberFormat="1" applyFont="1" applyFill="1" applyBorder="1" applyAlignment="1">
      <alignment horizontal="center" textRotation="90"/>
    </xf>
    <xf numFmtId="0" fontId="3" fillId="38" borderId="2" xfId="0" applyFont="1" applyFill="1" applyBorder="1"/>
    <xf numFmtId="0" fontId="3" fillId="27" borderId="0" xfId="0" applyFont="1" applyFill="1"/>
    <xf numFmtId="0" fontId="3" fillId="27" borderId="8" xfId="0" applyFont="1" applyFill="1" applyBorder="1"/>
    <xf numFmtId="0" fontId="0" fillId="29" borderId="7" xfId="0" applyFill="1" applyBorder="1"/>
    <xf numFmtId="0" fontId="0" fillId="25" borderId="3" xfId="0" applyFill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2" fillId="33" borderId="9" xfId="0" applyFont="1" applyFill="1" applyBorder="1"/>
    <xf numFmtId="0" fontId="12" fillId="29" borderId="1" xfId="0" applyFont="1" applyFill="1" applyBorder="1"/>
    <xf numFmtId="0" fontId="0" fillId="27" borderId="0" xfId="0" applyFill="1"/>
    <xf numFmtId="0" fontId="2" fillId="33" borderId="0" xfId="0" applyFont="1" applyFill="1"/>
    <xf numFmtId="0" fontId="2" fillId="25" borderId="0" xfId="0" applyFont="1" applyFill="1"/>
    <xf numFmtId="0" fontId="0" fillId="29" borderId="0" xfId="0" applyFill="1"/>
    <xf numFmtId="14" fontId="0" fillId="0" borderId="0" xfId="0" applyNumberFormat="1"/>
    <xf numFmtId="0" fontId="4" fillId="2" borderId="1" xfId="0" applyFont="1" applyFill="1" applyBorder="1" applyAlignment="1">
      <alignment horizontal="right"/>
    </xf>
    <xf numFmtId="14" fontId="0" fillId="39" borderId="0" xfId="0" applyNumberFormat="1" applyFill="1"/>
    <xf numFmtId="10" fontId="7" fillId="25" borderId="3" xfId="0" applyNumberFormat="1" applyFont="1" applyFill="1" applyBorder="1"/>
    <xf numFmtId="10" fontId="7" fillId="26" borderId="3" xfId="0" applyNumberFormat="1" applyFont="1" applyFill="1" applyBorder="1"/>
    <xf numFmtId="10" fontId="7" fillId="24" borderId="3" xfId="0" applyNumberFormat="1" applyFont="1" applyFill="1" applyBorder="1"/>
    <xf numFmtId="0" fontId="3" fillId="37" borderId="2" xfId="0" applyFont="1" applyFill="1" applyBorder="1" applyAlignment="1">
      <alignment textRotation="90"/>
    </xf>
    <xf numFmtId="165" fontId="8" fillId="37" borderId="11" xfId="0" applyNumberFormat="1" applyFont="1" applyFill="1" applyBorder="1" applyAlignment="1">
      <alignment horizontal="center" textRotation="90"/>
    </xf>
    <xf numFmtId="0" fontId="3" fillId="37" borderId="11" xfId="0" applyFont="1" applyFill="1" applyBorder="1"/>
    <xf numFmtId="0" fontId="0" fillId="37" borderId="8" xfId="0" applyFill="1" applyBorder="1" applyAlignment="1">
      <alignment horizontal="center"/>
    </xf>
    <xf numFmtId="0" fontId="0" fillId="29" borderId="5" xfId="0" applyFill="1" applyBorder="1" applyAlignment="1">
      <alignment horizontal="center"/>
    </xf>
    <xf numFmtId="0" fontId="0" fillId="29" borderId="3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1048560"/>
  <sheetViews>
    <sheetView tabSelected="1" workbookViewId="0">
      <pane xSplit="8" topLeftCell="I1" activePane="topRight" state="frozen"/>
      <selection pane="topRight" activeCell="G8" sqref="G8"/>
    </sheetView>
  </sheetViews>
  <sheetFormatPr baseColWidth="10" defaultColWidth="12.54296875" defaultRowHeight="12.5" x14ac:dyDescent="0.25"/>
  <cols>
    <col min="1" max="1" width="5.54296875" customWidth="1"/>
    <col min="2" max="2" width="7.1796875" customWidth="1"/>
    <col min="3" max="3" width="10.453125" customWidth="1"/>
    <col min="4" max="4" width="10" customWidth="1"/>
    <col min="5" max="5" width="4" customWidth="1"/>
    <col min="6" max="6" width="7.81640625" bestFit="1" customWidth="1"/>
    <col min="7" max="7" width="5.26953125" bestFit="1" customWidth="1"/>
    <col min="8" max="8" width="7.453125" bestFit="1" customWidth="1"/>
    <col min="9" max="9" width="6.54296875" customWidth="1"/>
    <col min="10" max="10" width="3.1796875" bestFit="1" customWidth="1"/>
    <col min="11" max="11" width="7" bestFit="1" customWidth="1"/>
    <col min="12" max="12" width="15" bestFit="1" customWidth="1"/>
    <col min="13" max="13" width="5.7265625" customWidth="1"/>
    <col min="14" max="14" width="3.1796875" bestFit="1" customWidth="1"/>
    <col min="15" max="15" width="7" bestFit="1" customWidth="1"/>
    <col min="16" max="16" width="5.54296875" bestFit="1" customWidth="1"/>
    <col min="17" max="17" width="14.26953125" bestFit="1" customWidth="1"/>
    <col min="18" max="18" width="3.7265625" customWidth="1"/>
    <col min="19" max="20" width="4" customWidth="1"/>
    <col min="21" max="25" width="3.453125" customWidth="1"/>
    <col min="26" max="26" width="3.7265625" customWidth="1"/>
    <col min="27" max="27" width="3.81640625" customWidth="1"/>
    <col min="28" max="29" width="3.453125" customWidth="1"/>
    <col min="30" max="30" width="13.453125" customWidth="1"/>
    <col min="31" max="31" width="9.1796875"/>
    <col min="32" max="32" width="12.1796875" bestFit="1" customWidth="1"/>
    <col min="33" max="33" width="50.26953125" bestFit="1" customWidth="1"/>
    <col min="34" max="34" width="29.453125" bestFit="1" customWidth="1"/>
    <col min="35" max="35" width="82.54296875" bestFit="1" customWidth="1"/>
    <col min="36" max="36" width="14.26953125" bestFit="1" customWidth="1"/>
    <col min="38" max="38" width="14.26953125" bestFit="1" customWidth="1"/>
    <col min="41" max="41" width="14.26953125" bestFit="1" customWidth="1"/>
    <col min="42" max="42" width="14" bestFit="1" customWidth="1"/>
    <col min="43" max="43" width="22.81640625" bestFit="1" customWidth="1"/>
    <col min="44" max="44" width="29.54296875" bestFit="1" customWidth="1"/>
    <col min="45" max="45" width="61.1796875" bestFit="1" customWidth="1"/>
    <col min="46" max="46" width="14.26953125" bestFit="1" customWidth="1"/>
    <col min="49" max="49" width="19.54296875" bestFit="1" customWidth="1"/>
    <col min="51" max="51" width="13.54296875" bestFit="1" customWidth="1"/>
  </cols>
  <sheetData>
    <row r="1" spans="1:51" ht="23" x14ac:dyDescent="0.5">
      <c r="A1" s="1"/>
      <c r="B1" s="1" t="s">
        <v>0</v>
      </c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1" ht="13" x14ac:dyDescent="0.3">
      <c r="A2" s="4"/>
      <c r="B2" s="4"/>
      <c r="C2" s="4"/>
      <c r="D2" s="4"/>
      <c r="E2" s="5" t="s">
        <v>1</v>
      </c>
      <c r="F2" s="5"/>
      <c r="G2" s="5"/>
      <c r="H2" s="3"/>
      <c r="I2" s="6" t="s">
        <v>2</v>
      </c>
      <c r="J2" s="3"/>
      <c r="K2" s="3"/>
      <c r="L2" s="3"/>
      <c r="M2" s="6" t="s">
        <v>3</v>
      </c>
      <c r="N2" s="3"/>
      <c r="O2" s="3"/>
      <c r="P2" s="3"/>
      <c r="Q2" s="3"/>
      <c r="R2" s="3"/>
      <c r="S2" s="6" t="s">
        <v>4</v>
      </c>
      <c r="T2" s="3"/>
      <c r="U2" s="3"/>
      <c r="V2" s="3"/>
      <c r="W2" s="3"/>
      <c r="X2" s="3"/>
      <c r="Y2" s="3"/>
      <c r="Z2" s="6" t="s">
        <v>5</v>
      </c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spans="1:51" ht="96" x14ac:dyDescent="0.3">
      <c r="A3" s="7" t="s">
        <v>200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9"/>
      <c r="I3" s="10" t="s">
        <v>12</v>
      </c>
      <c r="J3" s="9" t="s">
        <v>13</v>
      </c>
      <c r="K3" s="9" t="s">
        <v>14</v>
      </c>
      <c r="L3" s="11" t="s">
        <v>15</v>
      </c>
      <c r="M3" s="9" t="s">
        <v>12</v>
      </c>
      <c r="N3" s="9" t="s">
        <v>13</v>
      </c>
      <c r="O3" s="9" t="s">
        <v>14</v>
      </c>
      <c r="P3" s="9" t="s">
        <v>16</v>
      </c>
      <c r="Q3" s="12" t="s">
        <v>17</v>
      </c>
      <c r="R3" s="11"/>
      <c r="S3" s="9" t="s">
        <v>18</v>
      </c>
      <c r="T3" s="9" t="s">
        <v>19</v>
      </c>
      <c r="U3" s="9" t="s">
        <v>20</v>
      </c>
      <c r="V3" s="9" t="s">
        <v>21</v>
      </c>
      <c r="W3" s="13"/>
      <c r="X3" s="13"/>
      <c r="Y3" s="13"/>
      <c r="Z3" s="13" t="s">
        <v>22</v>
      </c>
      <c r="AA3" s="13" t="s">
        <v>23</v>
      </c>
      <c r="AB3" s="13" t="s">
        <v>24</v>
      </c>
      <c r="AC3" s="9" t="s">
        <v>25</v>
      </c>
      <c r="AD3" s="11" t="s">
        <v>26</v>
      </c>
      <c r="AE3" s="11"/>
      <c r="AF3" s="11"/>
      <c r="AG3" s="11" t="s">
        <v>27</v>
      </c>
      <c r="AH3" s="141">
        <v>45274</v>
      </c>
      <c r="AI3" s="143" t="s">
        <v>28</v>
      </c>
      <c r="AJ3" s="11" t="s">
        <v>29</v>
      </c>
      <c r="AK3" s="11" t="s">
        <v>30</v>
      </c>
      <c r="AL3" s="11" t="s">
        <v>31</v>
      </c>
      <c r="AM3" s="11" t="s">
        <v>32</v>
      </c>
      <c r="AN3" s="11"/>
      <c r="AO3" s="11" t="s">
        <v>33</v>
      </c>
      <c r="AP3" s="11" t="s">
        <v>34</v>
      </c>
      <c r="AQ3" s="11" t="s">
        <v>35</v>
      </c>
      <c r="AR3" s="11" t="s">
        <v>36</v>
      </c>
      <c r="AS3" s="11" t="s">
        <v>28</v>
      </c>
      <c r="AT3" s="11" t="s">
        <v>29</v>
      </c>
      <c r="AU3" s="11" t="s">
        <v>30</v>
      </c>
      <c r="AV3" s="194" t="s">
        <v>37</v>
      </c>
      <c r="AW3" s="194" t="s">
        <v>38</v>
      </c>
      <c r="AX3" s="200" t="s">
        <v>39</v>
      </c>
      <c r="AY3" s="200" t="s">
        <v>40</v>
      </c>
    </row>
    <row r="4" spans="1:51" x14ac:dyDescent="0.25">
      <c r="A4" s="14" t="s">
        <v>199</v>
      </c>
      <c r="B4" s="14">
        <v>1</v>
      </c>
      <c r="C4" s="15" t="s">
        <v>185</v>
      </c>
      <c r="D4" s="15" t="s">
        <v>187</v>
      </c>
      <c r="E4" s="16" t="s">
        <v>41</v>
      </c>
      <c r="F4" s="17" t="s">
        <v>42</v>
      </c>
      <c r="G4" s="16">
        <v>2024</v>
      </c>
      <c r="H4" s="18">
        <f t="shared" ref="H4:H10" si="0">(I4/J4)*0.2+(M4/N4)*0.4+((S4+T4*0.5)/V4)*0.15+AD4*0.25</f>
        <v>0.59036880432229266</v>
      </c>
      <c r="I4" s="139">
        <f>SUM(repasos!E4, repasos!G4, repasos!I4, repasos!K4, repasos!M4, repasos!O4, repasos!Q4, repasos!R4)</f>
        <v>49.5</v>
      </c>
      <c r="J4" s="20">
        <f>SUM(repasos!$D$3, repasos!$F$3, repasos!$H$3, repasos!$J$3, repasos!$L$3, repasos!$N$3, repasos!$P$3, repasos!$R$3) - IF(repasos!D4="Abwesend", repasos!$D$3, 0) - IF(repasos!F4="Abwesend", repasos!$F$3, 0) - IF(repasos!H4="Abwesend", repasos!$H$3, 0) - IF(repasos!J4="Abwesend", repasos!$J$3, 0) - IF(repasos!L4="Abwesend", repasos!$L$3, 0) - IF(repasos!N4="Abwesend", repasos!$N$3, 0) - IF(repasos!P4="Abwesend", repasos!$P$3, 0) - IF(repasos!R4="Abwesend", repasos!$R$3, 0)</f>
        <v>86</v>
      </c>
      <c r="K4" s="202">
        <f t="shared" ref="K4:K10" si="1">I4/J4</f>
        <v>0.57558139534883723</v>
      </c>
      <c r="L4" s="21" t="str">
        <f>IF(OR(repasos!D4="Abwesend", repasos!F4="Abwesend", repasos!H4="Abwesend", repasos!J4="Abwesend", repasos!L4="Abwesend", repasos!N4="Abwesend", repasos!P4="Abwesend", repasos!R4="Abwesend"), "repaso verpasst!", " ")</f>
        <v xml:space="preserve"> </v>
      </c>
      <c r="M4" s="21">
        <f>'examen - WS'!P4</f>
        <v>17</v>
      </c>
      <c r="N4" s="21">
        <f>SUM('examen - WS'!$O$2, 'examen - WS'!$J$2, 'examen - WS'!$E$2, 'examen - WS'!$D$2)</f>
        <v>36</v>
      </c>
      <c r="O4" s="22">
        <f t="shared" ref="O4:O10" si="2">M4/N4</f>
        <v>0.47222222222222221</v>
      </c>
      <c r="P4" s="21" t="str">
        <f>'examen - WS'!R4</f>
        <v>keine</v>
      </c>
      <c r="Q4" s="23" t="str">
        <f>'examen - WS'!Q4</f>
        <v>Nicht genügend</v>
      </c>
      <c r="S4" s="24">
        <f>deberes!Z4</f>
        <v>10</v>
      </c>
      <c r="T4" s="25">
        <f>deberes!AA4</f>
        <v>0</v>
      </c>
      <c r="U4" s="26">
        <f>deberes!AB4</f>
        <v>1</v>
      </c>
      <c r="V4" s="27">
        <f t="shared" ref="V4:V10" si="3">SUM(S4:U4)</f>
        <v>11</v>
      </c>
      <c r="W4" s="28"/>
      <c r="X4" s="29"/>
      <c r="Y4" s="30"/>
      <c r="Z4" s="31">
        <f>'Mitarbeit + Abwesenheit'!AQ4</f>
        <v>2</v>
      </c>
      <c r="AA4" s="25">
        <f>'Mitarbeit + Abwesenheit'!AR4</f>
        <v>2</v>
      </c>
      <c r="AB4" s="26">
        <f>'Mitarbeit + Abwesenheit'!AS4</f>
        <v>0</v>
      </c>
      <c r="AC4" s="32">
        <f>'Mitarbeit + Abwesenheit'!AT4</f>
        <v>0</v>
      </c>
      <c r="AD4" s="33">
        <v>0.6</v>
      </c>
      <c r="AG4" t="s">
        <v>43</v>
      </c>
      <c r="AH4" t="s">
        <v>44</v>
      </c>
      <c r="AI4" s="142" t="s">
        <v>45</v>
      </c>
      <c r="AJ4" s="183" t="str">
        <f>'examen - WS'!Q4</f>
        <v>Nicht genügend</v>
      </c>
      <c r="AK4">
        <v>4</v>
      </c>
      <c r="AL4" t="s">
        <v>44</v>
      </c>
      <c r="AM4" s="168">
        <v>45314</v>
      </c>
      <c r="AN4" s="184"/>
      <c r="AO4" s="183" t="str">
        <f>'examen - SS'!N4</f>
        <v>Nicht genügend</v>
      </c>
      <c r="AP4" s="183" t="s">
        <v>46</v>
      </c>
      <c r="AQ4" t="s">
        <v>47</v>
      </c>
      <c r="AR4" t="s">
        <v>48</v>
      </c>
      <c r="AS4" t="s">
        <v>49</v>
      </c>
      <c r="AT4" s="183" t="str">
        <f>AO4</f>
        <v>Nicht genügend</v>
      </c>
      <c r="AU4" s="167">
        <v>4</v>
      </c>
      <c r="AV4">
        <v>4</v>
      </c>
      <c r="AW4" s="198"/>
      <c r="AX4" s="201">
        <v>45454</v>
      </c>
      <c r="AY4" s="198"/>
    </row>
    <row r="5" spans="1:51" x14ac:dyDescent="0.25">
      <c r="A5" s="34" t="s">
        <v>199</v>
      </c>
      <c r="B5" s="34">
        <v>2</v>
      </c>
      <c r="C5" s="35" t="s">
        <v>188</v>
      </c>
      <c r="D5" s="35" t="s">
        <v>186</v>
      </c>
      <c r="E5" s="16" t="s">
        <v>50</v>
      </c>
      <c r="F5" s="17" t="s">
        <v>42</v>
      </c>
      <c r="G5" s="16">
        <v>2024</v>
      </c>
      <c r="H5" s="18">
        <f t="shared" si="0"/>
        <v>0.8834625322997417</v>
      </c>
      <c r="I5" s="19">
        <f>SUM(repasos!E5, repasos!G5, repasos!I5, repasos!K5, repasos!M5, repasos!O5, repasos!Q5, repasos!R5)</f>
        <v>76.5</v>
      </c>
      <c r="J5" s="20">
        <f>SUM(repasos!$D$3, repasos!$F$3, repasos!$H$3, repasos!$J$3, repasos!$L$3, repasos!$N$3, repasos!$P$3, repasos!$R$3) - IF(repasos!D5="Abwesend", repasos!$D$3, 0) - IF(repasos!F5="Abwesend", repasos!$F$3, 0) - IF(repasos!H5="Abwesend", repasos!$H$3, 0) - IF(repasos!J5="Abwesend", repasos!$J$3, 0) - IF(repasos!L5="Abwesend", repasos!$L$3, 0) - IF(repasos!N5="Abwesend", repasos!$N$3, 0) - IF(repasos!P5="Abwesend", repasos!$P$3, 0) - IF(repasos!R5="Abwesend", repasos!$R$3, 0)</f>
        <v>86</v>
      </c>
      <c r="K5" s="204">
        <f t="shared" si="1"/>
        <v>0.88953488372093026</v>
      </c>
      <c r="L5" s="21" t="str">
        <f>IF(OR(repasos!D5="Abwesend", repasos!F5="Abwesend", repasos!H5="Abwesend", repasos!J5="Abwesend", repasos!L5="Abwesend", repasos!N5="Abwesend", repasos!P5="Abwesend", repasos!R5="Abwesend"), "repaso verpasst!", " ")</f>
        <v xml:space="preserve"> </v>
      </c>
      <c r="M5" s="21">
        <f>'examen - WS'!P5</f>
        <v>27.5</v>
      </c>
      <c r="N5" s="21">
        <f>SUM('examen - WS'!$O$2, 'examen - WS'!$J$2, 'examen - WS'!$E$2, 'examen - WS'!$D$2)</f>
        <v>36</v>
      </c>
      <c r="O5" s="36">
        <f t="shared" si="2"/>
        <v>0.76388888888888884</v>
      </c>
      <c r="P5" s="21" t="str">
        <f>'examen - WS'!R5</f>
        <v>keine</v>
      </c>
      <c r="Q5" s="23" t="str">
        <f>'examen - WS'!Q5</f>
        <v>Gut</v>
      </c>
      <c r="S5" s="37">
        <f>deberes!Z5</f>
        <v>11</v>
      </c>
      <c r="T5" s="38">
        <f>deberes!AA5</f>
        <v>0</v>
      </c>
      <c r="U5" s="39">
        <f>deberes!AB5</f>
        <v>0</v>
      </c>
      <c r="V5" s="40">
        <f t="shared" si="3"/>
        <v>11</v>
      </c>
      <c r="W5" s="28"/>
      <c r="X5" s="29"/>
      <c r="Y5" s="30"/>
      <c r="Z5" s="41">
        <f>'Mitarbeit + Abwesenheit'!AQ5</f>
        <v>7</v>
      </c>
      <c r="AA5" s="38">
        <f>'Mitarbeit + Abwesenheit'!AR5</f>
        <v>1</v>
      </c>
      <c r="AB5" s="39">
        <f>'Mitarbeit + Abwesenheit'!AS5</f>
        <v>0</v>
      </c>
      <c r="AC5" s="42">
        <f>'Mitarbeit + Abwesenheit'!AT5</f>
        <v>1</v>
      </c>
      <c r="AD5" s="33">
        <v>1</v>
      </c>
      <c r="AE5" s="123" t="s">
        <v>51</v>
      </c>
      <c r="AF5" s="124" t="s">
        <v>52</v>
      </c>
      <c r="AG5" t="s">
        <v>53</v>
      </c>
      <c r="AH5" t="s">
        <v>54</v>
      </c>
      <c r="AI5" s="142" t="s">
        <v>55</v>
      </c>
      <c r="AJ5" t="str">
        <f>'examen - WS'!Q5</f>
        <v>Gut</v>
      </c>
      <c r="AK5">
        <v>1</v>
      </c>
      <c r="AL5" s="167" t="s">
        <v>51</v>
      </c>
      <c r="AM5" s="168">
        <v>45314</v>
      </c>
      <c r="AN5" s="184"/>
      <c r="AO5" t="str">
        <f>'examen - SS'!N5</f>
        <v>Gut</v>
      </c>
      <c r="AQ5" t="s">
        <v>54</v>
      </c>
      <c r="AR5" t="s">
        <v>56</v>
      </c>
      <c r="AS5" t="s">
        <v>57</v>
      </c>
      <c r="AT5" t="str">
        <f t="shared" ref="AT5:AT10" si="4">AO5</f>
        <v>Gut</v>
      </c>
      <c r="AU5" s="167">
        <v>1</v>
      </c>
      <c r="AV5">
        <v>1</v>
      </c>
      <c r="AW5" s="198"/>
      <c r="AX5" s="201">
        <v>45454</v>
      </c>
      <c r="AY5" s="198"/>
    </row>
    <row r="6" spans="1:51" x14ac:dyDescent="0.25">
      <c r="A6" s="14" t="s">
        <v>199</v>
      </c>
      <c r="B6" s="14">
        <v>3</v>
      </c>
      <c r="C6" s="15" t="s">
        <v>189</v>
      </c>
      <c r="D6" s="15" t="s">
        <v>190</v>
      </c>
      <c r="E6" s="16" t="s">
        <v>41</v>
      </c>
      <c r="F6" s="17" t="s">
        <v>42</v>
      </c>
      <c r="G6" s="16">
        <v>2024</v>
      </c>
      <c r="H6" s="18">
        <f t="shared" si="0"/>
        <v>0.65592553441390644</v>
      </c>
      <c r="I6" s="19">
        <f>SUM(repasos!E6, repasos!G6, repasos!I6, repasos!K6, repasos!M6, repasos!O6, repasos!Q6, repasos!R6)</f>
        <v>50</v>
      </c>
      <c r="J6" s="20">
        <f>SUM(repasos!$D$3, repasos!$F$3, repasos!$H$3, repasos!$J$3, repasos!$L$3, repasos!$N$3, repasos!$P$3, repasos!$R$3) - IF(repasos!D6="Abwesend", repasos!$D$3, 0) - IF(repasos!F6="Abwesend", repasos!$F$3, 0) - IF(repasos!H6="Abwesend", repasos!$H$3, 0) - IF(repasos!J6="Abwesend", repasos!$J$3, 0) - IF(repasos!L6="Abwesend", repasos!$L$3, 0) - IF(repasos!N6="Abwesend", repasos!$N$3, 0) - IF(repasos!P6="Abwesend", repasos!$P$3, 0) - IF(repasos!R6="Abwesend", repasos!$R$3, 0)</f>
        <v>86</v>
      </c>
      <c r="K6" s="202">
        <f t="shared" si="1"/>
        <v>0.58139534883720934</v>
      </c>
      <c r="L6" s="21" t="str">
        <f>IF(OR(repasos!D6="Abwesend", repasos!F6="Abwesend", repasos!H6="Abwesend", repasos!J6="Abwesend", repasos!L6="Abwesend", repasos!N6="Abwesend", repasos!P6="Abwesend", repasos!R6="Abwesend"), "repaso verpasst!", " ")</f>
        <v xml:space="preserve"> </v>
      </c>
      <c r="M6" s="21">
        <f>'examen - WS'!P6</f>
        <v>23</v>
      </c>
      <c r="N6" s="21">
        <f>SUM('examen - WS'!$O$2, 'examen - WS'!$J$2, 'examen - WS'!$E$2, 'examen - WS'!$D$2)</f>
        <v>36</v>
      </c>
      <c r="O6" s="36">
        <f t="shared" si="2"/>
        <v>0.63888888888888884</v>
      </c>
      <c r="P6" s="21" t="str">
        <f>'examen - WS'!R6</f>
        <v>keine</v>
      </c>
      <c r="Q6" s="23" t="str">
        <f>'examen - WS'!Q6</f>
        <v>Befriedigend</v>
      </c>
      <c r="S6" s="37">
        <f>deberes!Z6</f>
        <v>8</v>
      </c>
      <c r="T6" s="38">
        <f>deberes!AA6</f>
        <v>0</v>
      </c>
      <c r="U6" s="39">
        <f>deberes!AB6</f>
        <v>3</v>
      </c>
      <c r="V6" s="40">
        <f t="shared" si="3"/>
        <v>11</v>
      </c>
      <c r="W6" s="28"/>
      <c r="X6" s="29"/>
      <c r="Y6" s="30"/>
      <c r="Z6" s="41">
        <f>'Mitarbeit + Abwesenheit'!AQ6</f>
        <v>2</v>
      </c>
      <c r="AA6" s="38">
        <f>'Mitarbeit + Abwesenheit'!AR6</f>
        <v>1</v>
      </c>
      <c r="AB6" s="39">
        <f>'Mitarbeit + Abwesenheit'!AS6</f>
        <v>0</v>
      </c>
      <c r="AC6" s="42">
        <f>'Mitarbeit + Abwesenheit'!AT6</f>
        <v>4</v>
      </c>
      <c r="AD6" s="33">
        <v>0.7</v>
      </c>
      <c r="AE6" s="125" t="s">
        <v>58</v>
      </c>
      <c r="AF6" s="126" t="s">
        <v>59</v>
      </c>
      <c r="AG6" t="s">
        <v>60</v>
      </c>
      <c r="AH6" t="s">
        <v>61</v>
      </c>
      <c r="AI6" s="142" t="s">
        <v>45</v>
      </c>
      <c r="AJ6" t="str">
        <f>'examen - WS'!Q6</f>
        <v>Befriedigend</v>
      </c>
      <c r="AK6">
        <v>3</v>
      </c>
      <c r="AL6" t="s">
        <v>61</v>
      </c>
      <c r="AM6" s="168">
        <v>45314</v>
      </c>
      <c r="AN6" s="184"/>
      <c r="AO6" t="str">
        <f>'examen - SS'!N6</f>
        <v>Genügend</v>
      </c>
      <c r="AQ6" t="s">
        <v>62</v>
      </c>
      <c r="AR6" t="s">
        <v>48</v>
      </c>
      <c r="AS6" t="s">
        <v>63</v>
      </c>
      <c r="AT6" t="str">
        <f t="shared" si="4"/>
        <v>Genügend</v>
      </c>
      <c r="AU6" s="195">
        <v>4</v>
      </c>
      <c r="AV6">
        <v>4</v>
      </c>
      <c r="AW6" s="198"/>
      <c r="AX6" s="201">
        <v>45454</v>
      </c>
      <c r="AY6" s="198"/>
    </row>
    <row r="7" spans="1:51" x14ac:dyDescent="0.25">
      <c r="A7" s="34" t="s">
        <v>199</v>
      </c>
      <c r="B7" s="34">
        <v>4</v>
      </c>
      <c r="C7" s="35" t="s">
        <v>191</v>
      </c>
      <c r="D7" s="35" t="s">
        <v>192</v>
      </c>
      <c r="E7" s="16" t="s">
        <v>41</v>
      </c>
      <c r="F7" s="17" t="s">
        <v>42</v>
      </c>
      <c r="G7" s="16">
        <v>2024</v>
      </c>
      <c r="H7" s="18">
        <f t="shared" si="0"/>
        <v>0.66440758940758937</v>
      </c>
      <c r="I7" s="19">
        <f>SUM(repasos!E7, repasos!G7, repasos!I7, repasos!K7, repasos!M7, repasos!O7, repasos!Q7, repasos!R7)</f>
        <v>47.75</v>
      </c>
      <c r="J7" s="20">
        <f>SUM(repasos!$D$3, repasos!$F$3, repasos!$H$3, repasos!$J$3, repasos!$L$3, repasos!$N$3, repasos!$P$3, repasos!$R$3) - IF(repasos!D7="Abwesend", repasos!$D$3, 0) - IF(repasos!F7="Abwesend", repasos!$F$3, 0) - IF(repasos!H7="Abwesend", repasos!$H$3, 0) - IF(repasos!J7="Abwesend", repasos!$J$3, 0) - IF(repasos!L7="Abwesend", repasos!$L$3, 0) - IF(repasos!N7="Abwesend", repasos!$N$3, 0) - IF(repasos!P7="Abwesend", repasos!$P$3, 0) - IF(repasos!R7="Abwesend", repasos!$R$3, 0)</f>
        <v>74</v>
      </c>
      <c r="K7" s="203">
        <f t="shared" si="1"/>
        <v>0.64527027027027029</v>
      </c>
      <c r="L7" s="21" t="str">
        <f>IF(OR(repasos!D7="Abwesend", repasos!F7="Abwesend", repasos!H7="Abwesend", repasos!J7="Abwesend", repasos!L7="Abwesend", repasos!N7="Abwesend", repasos!P7="Abwesend", repasos!R7="Abwesend"), "repaso verpasst!", " ")</f>
        <v>repaso verpasst!</v>
      </c>
      <c r="M7" s="21">
        <f>'examen - WS'!P7</f>
        <v>22</v>
      </c>
      <c r="N7" s="21">
        <f>SUM('examen - WS'!$O$2, 'examen - WS'!$J$2, 'examen - WS'!$E$2, 'examen - WS'!$D$2)</f>
        <v>36</v>
      </c>
      <c r="O7" s="36">
        <f t="shared" si="2"/>
        <v>0.61111111111111116</v>
      </c>
      <c r="P7" s="21" t="str">
        <f>'examen - WS'!R7</f>
        <v>keine</v>
      </c>
      <c r="Q7" s="23" t="str">
        <f>'examen - WS'!Q7</f>
        <v>Genügend</v>
      </c>
      <c r="S7" s="37">
        <f>deberes!Z7</f>
        <v>8</v>
      </c>
      <c r="T7" s="38">
        <f>deberes!AA7</f>
        <v>1</v>
      </c>
      <c r="U7" s="39">
        <f>deberes!AB7</f>
        <v>2</v>
      </c>
      <c r="V7" s="40">
        <f t="shared" si="3"/>
        <v>11</v>
      </c>
      <c r="W7" s="28"/>
      <c r="X7" s="29"/>
      <c r="Y7" s="30"/>
      <c r="Z7" s="41">
        <f>'Mitarbeit + Abwesenheit'!AQ7</f>
        <v>1</v>
      </c>
      <c r="AA7" s="38">
        <f>'Mitarbeit + Abwesenheit'!AR7</f>
        <v>3</v>
      </c>
      <c r="AB7" s="39">
        <f>'Mitarbeit + Abwesenheit'!AS7</f>
        <v>0</v>
      </c>
      <c r="AC7" s="42">
        <f>'Mitarbeit + Abwesenheit'!AT7</f>
        <v>1</v>
      </c>
      <c r="AD7" s="33">
        <v>0.7</v>
      </c>
      <c r="AE7" s="125" t="s">
        <v>61</v>
      </c>
      <c r="AF7" s="126" t="s">
        <v>64</v>
      </c>
      <c r="AG7" t="s">
        <v>65</v>
      </c>
      <c r="AH7" s="140" t="s">
        <v>66</v>
      </c>
      <c r="AI7" s="142" t="s">
        <v>55</v>
      </c>
      <c r="AJ7" t="str">
        <f>'examen - WS'!Q7</f>
        <v>Genügend</v>
      </c>
      <c r="AK7">
        <v>3</v>
      </c>
      <c r="AL7" s="167" t="s">
        <v>61</v>
      </c>
      <c r="AM7" s="168">
        <v>45314</v>
      </c>
      <c r="AN7" s="184"/>
      <c r="AO7" t="str">
        <f>'examen - SS'!N7</f>
        <v>Genügend</v>
      </c>
      <c r="AQ7" t="s">
        <v>44</v>
      </c>
      <c r="AR7" t="s">
        <v>67</v>
      </c>
      <c r="AS7" t="s">
        <v>57</v>
      </c>
      <c r="AT7" t="str">
        <f t="shared" si="4"/>
        <v>Genügend</v>
      </c>
      <c r="AU7">
        <v>4</v>
      </c>
      <c r="AV7">
        <v>4</v>
      </c>
      <c r="AW7" s="198"/>
      <c r="AX7" s="201">
        <v>45454</v>
      </c>
      <c r="AY7" s="198"/>
    </row>
    <row r="8" spans="1:51" x14ac:dyDescent="0.25">
      <c r="A8" s="14" t="s">
        <v>199</v>
      </c>
      <c r="B8" s="14">
        <v>5</v>
      </c>
      <c r="C8" s="15" t="s">
        <v>193</v>
      </c>
      <c r="D8" s="15" t="s">
        <v>194</v>
      </c>
      <c r="E8" s="16" t="s">
        <v>41</v>
      </c>
      <c r="F8" s="17" t="s">
        <v>42</v>
      </c>
      <c r="G8" s="16">
        <v>2024</v>
      </c>
      <c r="H8" s="18">
        <f t="shared" si="0"/>
        <v>0.88039112050739976</v>
      </c>
      <c r="I8" s="19">
        <f>SUM(repasos!E8, repasos!G8, repasos!I8, repasos!K8, repasos!M8, repasos!O8, repasos!Q8, repasos!R8)</f>
        <v>80.5</v>
      </c>
      <c r="J8" s="20">
        <f>SUM(repasos!$D$3, repasos!$F$3, repasos!$H$3, repasos!$J$3, repasos!$L$3, repasos!$N$3, repasos!$P$3, repasos!$R$3) - IF(repasos!D8="Abwesend", repasos!$D$3, 0) - IF(repasos!F8="Abwesend", repasos!$F$3, 0) - IF(repasos!H8="Abwesend", repasos!$H$3, 0) - IF(repasos!J8="Abwesend", repasos!$J$3, 0) - IF(repasos!L8="Abwesend", repasos!$L$3, 0) - IF(repasos!N8="Abwesend", repasos!$N$3, 0) - IF(repasos!P8="Abwesend", repasos!$P$3, 0) - IF(repasos!R8="Abwesend", repasos!$R$3, 0)</f>
        <v>86</v>
      </c>
      <c r="K8" s="204">
        <f t="shared" si="1"/>
        <v>0.93604651162790697</v>
      </c>
      <c r="L8" s="21" t="str">
        <f>IF(OR(repasos!D8="Abwesend", repasos!F8="Abwesend", repasos!H8="Abwesend", repasos!J8="Abwesend", repasos!L8="Abwesend", repasos!N8="Abwesend", repasos!P8="Abwesend", repasos!R8="Abwesend"), "repaso verpasst!", " ")</f>
        <v xml:space="preserve"> </v>
      </c>
      <c r="M8" s="21">
        <f>'examen - WS'!P8</f>
        <v>31.5</v>
      </c>
      <c r="N8" s="21">
        <f>SUM('examen - WS'!$O$2, 'examen - WS'!$J$2, 'examen - WS'!$E$2, 'examen - WS'!$D$2)</f>
        <v>36</v>
      </c>
      <c r="O8" s="36">
        <f t="shared" si="2"/>
        <v>0.875</v>
      </c>
      <c r="P8" s="21" t="str">
        <f>'examen - WS'!R8</f>
        <v>keine</v>
      </c>
      <c r="Q8" s="23" t="str">
        <f>'examen - WS'!Q8</f>
        <v>Gut</v>
      </c>
      <c r="S8" s="37">
        <f>deberes!Z8</f>
        <v>10</v>
      </c>
      <c r="T8" s="38">
        <f>deberes!AA8</f>
        <v>1</v>
      </c>
      <c r="U8" s="39">
        <f>deberes!AB8</f>
        <v>0</v>
      </c>
      <c r="V8" s="40">
        <f t="shared" si="3"/>
        <v>11</v>
      </c>
      <c r="W8" s="28"/>
      <c r="X8" s="29"/>
      <c r="Y8" s="30"/>
      <c r="Z8" s="41">
        <f>'Mitarbeit + Abwesenheit'!AQ8</f>
        <v>3</v>
      </c>
      <c r="AA8" s="38">
        <f>'Mitarbeit + Abwesenheit'!AR8</f>
        <v>2</v>
      </c>
      <c r="AB8" s="39">
        <f>'Mitarbeit + Abwesenheit'!AS8</f>
        <v>0</v>
      </c>
      <c r="AC8" s="42">
        <f>'Mitarbeit + Abwesenheit'!AT8</f>
        <v>2</v>
      </c>
      <c r="AD8" s="33">
        <v>0.8</v>
      </c>
      <c r="AE8" s="125" t="s">
        <v>44</v>
      </c>
      <c r="AF8" s="126" t="s">
        <v>68</v>
      </c>
      <c r="AG8" t="s">
        <v>69</v>
      </c>
      <c r="AH8" t="s">
        <v>54</v>
      </c>
      <c r="AI8" s="142" t="s">
        <v>55</v>
      </c>
      <c r="AJ8" t="str">
        <f>'examen - WS'!Q8</f>
        <v>Gut</v>
      </c>
      <c r="AK8">
        <v>1</v>
      </c>
      <c r="AL8" s="167" t="s">
        <v>51</v>
      </c>
      <c r="AM8" s="168">
        <v>45314</v>
      </c>
      <c r="AN8" s="184"/>
      <c r="AO8" t="str">
        <f>'examen - SS'!N8</f>
        <v>Sehr gut</v>
      </c>
      <c r="AQ8" t="s">
        <v>51</v>
      </c>
      <c r="AR8" t="s">
        <v>70</v>
      </c>
      <c r="AS8" t="s">
        <v>57</v>
      </c>
      <c r="AT8" t="str">
        <f t="shared" si="4"/>
        <v>Sehr gut</v>
      </c>
      <c r="AU8">
        <v>1</v>
      </c>
      <c r="AV8">
        <v>1</v>
      </c>
      <c r="AW8" s="198"/>
      <c r="AX8" s="201">
        <v>45454</v>
      </c>
      <c r="AY8" s="198"/>
    </row>
    <row r="9" spans="1:51" x14ac:dyDescent="0.25">
      <c r="A9" s="34" t="s">
        <v>199</v>
      </c>
      <c r="B9" s="34">
        <v>6</v>
      </c>
      <c r="C9" s="35" t="s">
        <v>195</v>
      </c>
      <c r="D9" s="35" t="s">
        <v>196</v>
      </c>
      <c r="E9" s="16" t="s">
        <v>41</v>
      </c>
      <c r="F9" s="17" t="s">
        <v>42</v>
      </c>
      <c r="G9" s="16">
        <v>2024</v>
      </c>
      <c r="H9" s="18">
        <f t="shared" si="0"/>
        <v>0.72104181348367402</v>
      </c>
      <c r="I9" s="19">
        <f>SUM(repasos!E9, repasos!G9, repasos!I9, repasos!K9, repasos!M9, repasos!O9, repasos!Q9, repasos!R9)</f>
        <v>56.5</v>
      </c>
      <c r="J9" s="20">
        <f>SUM(repasos!$D$3, repasos!$F$3, repasos!$H$3, repasos!$J$3, repasos!$L$3, repasos!$N$3, repasos!$P$3, repasos!$R$3) - IF(repasos!D9="Abwesend", repasos!$D$3, 0) - IF(repasos!F9="Abwesend", repasos!$F$3, 0) - IF(repasos!H9="Abwesend", repasos!$H$3, 0) - IF(repasos!J9="Abwesend", repasos!$J$3, 0) - IF(repasos!L9="Abwesend", repasos!$L$3, 0) - IF(repasos!N9="Abwesend", repasos!$N$3, 0) - IF(repasos!P9="Abwesend", repasos!$P$3, 0) - IF(repasos!R9="Abwesend", repasos!$R$3, 0)</f>
        <v>86</v>
      </c>
      <c r="K9" s="203">
        <f t="shared" si="1"/>
        <v>0.65697674418604646</v>
      </c>
      <c r="L9" s="21" t="str">
        <f>IF(OR(repasos!D9="Abwesend", repasos!F9="Abwesend", repasos!H9="Abwesend", repasos!J9="Abwesend", repasos!L9="Abwesend", repasos!N9="Abwesend", repasos!P9="Abwesend", repasos!R9="Abwesend"), "repaso verpasst!", " ")</f>
        <v xml:space="preserve"> </v>
      </c>
      <c r="M9" s="21">
        <f>'examen - WS'!P9</f>
        <v>27.5</v>
      </c>
      <c r="N9" s="21">
        <f>SUM('examen - WS'!$O$2, 'examen - WS'!$J$2, 'examen - WS'!$E$2, 'examen - WS'!$D$2)</f>
        <v>36</v>
      </c>
      <c r="O9" s="36">
        <f t="shared" si="2"/>
        <v>0.76388888888888884</v>
      </c>
      <c r="P9" s="21" t="str">
        <f>'examen - WS'!R9</f>
        <v>keine</v>
      </c>
      <c r="Q9" s="23" t="str">
        <f>'examen - WS'!Q9</f>
        <v>Gut</v>
      </c>
      <c r="S9" s="37">
        <f>deberes!Z9</f>
        <v>8</v>
      </c>
      <c r="T9" s="38">
        <f>deberes!AA9</f>
        <v>0</v>
      </c>
      <c r="U9" s="39">
        <f>deberes!AB9</f>
        <v>3</v>
      </c>
      <c r="V9" s="40">
        <f t="shared" si="3"/>
        <v>11</v>
      </c>
      <c r="W9" s="28"/>
      <c r="X9" s="29"/>
      <c r="Y9" s="30"/>
      <c r="Z9" s="41">
        <f>'Mitarbeit + Abwesenheit'!AQ9</f>
        <v>4</v>
      </c>
      <c r="AA9" s="38">
        <f>'Mitarbeit + Abwesenheit'!AR9</f>
        <v>2</v>
      </c>
      <c r="AB9" s="39">
        <f>'Mitarbeit + Abwesenheit'!AS9</f>
        <v>0</v>
      </c>
      <c r="AC9" s="42">
        <f>'Mitarbeit + Abwesenheit'!AT9</f>
        <v>2</v>
      </c>
      <c r="AD9" s="33">
        <v>0.7</v>
      </c>
      <c r="AE9" s="127" t="s">
        <v>47</v>
      </c>
      <c r="AF9" s="128" t="s">
        <v>71</v>
      </c>
      <c r="AG9" t="s">
        <v>72</v>
      </c>
      <c r="AH9" t="s">
        <v>73</v>
      </c>
      <c r="AI9" s="142" t="s">
        <v>55</v>
      </c>
      <c r="AJ9" t="str">
        <f>'examen - WS'!Q9</f>
        <v>Gut</v>
      </c>
      <c r="AK9">
        <v>2</v>
      </c>
      <c r="AL9" s="167" t="s">
        <v>58</v>
      </c>
      <c r="AM9" s="168">
        <v>45314</v>
      </c>
      <c r="AN9" s="184"/>
      <c r="AO9" t="str">
        <f>'examen - SS'!N9</f>
        <v>Befriedigend</v>
      </c>
      <c r="AQ9" t="s">
        <v>73</v>
      </c>
      <c r="AR9" t="s">
        <v>74</v>
      </c>
      <c r="AS9" t="s">
        <v>63</v>
      </c>
      <c r="AT9" t="str">
        <f t="shared" si="4"/>
        <v>Befriedigend</v>
      </c>
      <c r="AU9" s="167">
        <v>2</v>
      </c>
      <c r="AV9">
        <v>2</v>
      </c>
      <c r="AW9" s="198"/>
      <c r="AX9" s="201">
        <v>45454</v>
      </c>
      <c r="AY9" s="198"/>
    </row>
    <row r="10" spans="1:51" x14ac:dyDescent="0.25">
      <c r="A10" s="14" t="s">
        <v>199</v>
      </c>
      <c r="B10" s="14">
        <v>7</v>
      </c>
      <c r="C10" s="15" t="s">
        <v>197</v>
      </c>
      <c r="D10" s="15" t="s">
        <v>198</v>
      </c>
      <c r="E10" s="16" t="s">
        <v>41</v>
      </c>
      <c r="F10" s="17" t="s">
        <v>42</v>
      </c>
      <c r="G10" s="16">
        <v>2024</v>
      </c>
      <c r="H10" s="18">
        <f t="shared" si="0"/>
        <v>0.97054263565891474</v>
      </c>
      <c r="I10" s="19">
        <f>SUM(repasos!E10, repasos!G10, repasos!I10, repasos!K10, repasos!M10, repasos!O10, repasos!Q10, repasos!R10)</f>
        <v>80.5</v>
      </c>
      <c r="J10" s="20">
        <f>SUM(repasos!$D$3, repasos!$F$3, repasos!$H$3, repasos!$J$3, repasos!$L$3, repasos!$N$3, repasos!$P$3, repasos!$R$3) - IF(repasos!D10="Abwesend", repasos!$D$3, 0) - IF(repasos!F10="Abwesend", repasos!$F$3, 0) - IF(repasos!H10="Abwesend", repasos!$H$3, 0) - IF(repasos!J10="Abwesend", repasos!$J$3, 0) - IF(repasos!L10="Abwesend", repasos!$L$3, 0) - IF(repasos!N10="Abwesend", repasos!$N$3, 0) - IF(repasos!P10="Abwesend", repasos!$P$3, 0) - IF(repasos!R10="Abwesend", repasos!$R$3, 0)</f>
        <v>86</v>
      </c>
      <c r="K10" s="204">
        <f t="shared" si="1"/>
        <v>0.93604651162790697</v>
      </c>
      <c r="L10" s="21" t="str">
        <f>IF(OR(repasos!D10="Abwesend", repasos!F10="Abwesend", repasos!H10="Abwesend", repasos!J10="Abwesend", repasos!L10="Abwesend", repasos!N10="Abwesend", repasos!P10="Abwesend", repasos!R10="Abwesend"), "repaso verpasst!", " ")</f>
        <v xml:space="preserve"> </v>
      </c>
      <c r="M10" s="21">
        <f>'examen - WS'!P10</f>
        <v>34.5</v>
      </c>
      <c r="N10" s="21">
        <f>SUM('examen - WS'!$O$2, 'examen - WS'!$J$2, 'examen - WS'!$E$2, 'examen - WS'!$D$2)</f>
        <v>36</v>
      </c>
      <c r="O10" s="36">
        <f t="shared" si="2"/>
        <v>0.95833333333333337</v>
      </c>
      <c r="P10" s="21" t="str">
        <f>'examen - WS'!R10</f>
        <v>keine</v>
      </c>
      <c r="Q10" s="23" t="str">
        <f>'examen - WS'!Q10</f>
        <v>Sehr gut</v>
      </c>
      <c r="S10" s="37">
        <f>deberes!Z10</f>
        <v>11</v>
      </c>
      <c r="T10" s="38">
        <f>deberes!AA10</f>
        <v>0</v>
      </c>
      <c r="U10" s="39">
        <f>deberes!AB10</f>
        <v>0</v>
      </c>
      <c r="V10" s="40">
        <f t="shared" si="3"/>
        <v>11</v>
      </c>
      <c r="W10" s="28"/>
      <c r="X10" s="29"/>
      <c r="Y10" s="30"/>
      <c r="Z10" s="41">
        <f>'Mitarbeit + Abwesenheit'!AQ10</f>
        <v>10</v>
      </c>
      <c r="AA10" s="38">
        <f>'Mitarbeit + Abwesenheit'!AR10</f>
        <v>1</v>
      </c>
      <c r="AB10" s="39">
        <f>'Mitarbeit + Abwesenheit'!AS10</f>
        <v>0</v>
      </c>
      <c r="AC10" s="42">
        <f>'Mitarbeit + Abwesenheit'!AT10</f>
        <v>1</v>
      </c>
      <c r="AD10" s="33">
        <v>1</v>
      </c>
      <c r="AG10" t="s">
        <v>53</v>
      </c>
      <c r="AH10" t="s">
        <v>51</v>
      </c>
      <c r="AI10" s="142" t="s">
        <v>45</v>
      </c>
      <c r="AJ10" t="str">
        <f>'examen - WS'!Q10</f>
        <v>Sehr gut</v>
      </c>
      <c r="AK10">
        <v>1</v>
      </c>
      <c r="AL10" t="s">
        <v>51</v>
      </c>
      <c r="AM10" s="168">
        <v>45314</v>
      </c>
      <c r="AN10" s="184"/>
      <c r="AO10" t="str">
        <f>'examen - SS'!N10</f>
        <v>Gut</v>
      </c>
      <c r="AQ10" t="s">
        <v>54</v>
      </c>
      <c r="AR10" t="s">
        <v>56</v>
      </c>
      <c r="AS10" t="s">
        <v>57</v>
      </c>
      <c r="AT10" t="str">
        <f t="shared" si="4"/>
        <v>Gut</v>
      </c>
      <c r="AU10" s="167">
        <v>1</v>
      </c>
      <c r="AV10">
        <v>1</v>
      </c>
      <c r="AW10" s="198"/>
      <c r="AX10" s="201">
        <v>45454</v>
      </c>
      <c r="AY10" s="198"/>
    </row>
    <row r="11" spans="1:51" x14ac:dyDescent="0.25">
      <c r="A11" s="43"/>
      <c r="B11" s="43"/>
      <c r="C11" s="44"/>
      <c r="D11" s="44"/>
      <c r="E11" s="44"/>
      <c r="F11" s="44"/>
      <c r="G11" s="44"/>
      <c r="I11" s="45"/>
      <c r="K11" s="46"/>
      <c r="O11" s="46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r="1048560" spans="50:50" x14ac:dyDescent="0.25">
      <c r="AX1048560" s="199"/>
    </row>
  </sheetData>
  <dataValidations count="1">
    <dataValidation allowBlank="1" showInputMessage="1" showErrorMessage="1" sqref="D4:D10" xr:uid="{4ACBE3CD-A027-4258-9A6A-9F74E9B9ED26}"/>
  </dataValidation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6E730-4725-4550-93EC-F5C0A6A41DD3}">
  <dimension ref="A1:B24"/>
  <sheetViews>
    <sheetView workbookViewId="0">
      <selection activeCell="B1" sqref="B1"/>
    </sheetView>
  </sheetViews>
  <sheetFormatPr baseColWidth="10" defaultColWidth="8.7265625" defaultRowHeight="12.5" x14ac:dyDescent="0.25"/>
  <cols>
    <col min="1" max="1" width="33.1796875" bestFit="1" customWidth="1"/>
    <col min="2" max="2" width="82.54296875" style="144" bestFit="1" customWidth="1"/>
    <col min="3" max="3" width="28.453125" bestFit="1" customWidth="1"/>
    <col min="4" max="4" width="15.1796875" bestFit="1" customWidth="1"/>
    <col min="5" max="5" width="16.7265625" bestFit="1" customWidth="1"/>
  </cols>
  <sheetData>
    <row r="1" spans="1:2" x14ac:dyDescent="0.25">
      <c r="A1" s="149" t="s">
        <v>75</v>
      </c>
      <c r="B1" s="145" t="s">
        <v>187</v>
      </c>
    </row>
    <row r="2" spans="1:2" x14ac:dyDescent="0.25">
      <c r="A2" s="153" t="s">
        <v>76</v>
      </c>
      <c r="B2" s="156" t="str">
        <f>INDEX(Notenstand!$AH$4:$AH$10, MATCH(Leistungen!$B$1, Notenstand!$D$4:$D$10, 0))</f>
        <v>Genügend</v>
      </c>
    </row>
    <row r="3" spans="1:2" x14ac:dyDescent="0.25">
      <c r="A3" s="153" t="s">
        <v>77</v>
      </c>
      <c r="B3" s="154">
        <f>INDEX(Notenstand!$I$4:$I$10, MATCH(Leistungen!$B$1, Notenstand!$D$4:$D$10, 0))</f>
        <v>49.5</v>
      </c>
    </row>
    <row r="4" spans="1:2" x14ac:dyDescent="0.25">
      <c r="A4" s="153" t="s">
        <v>78</v>
      </c>
      <c r="B4" s="154">
        <f>INDEX(Notenstand!$J$4:$J$10, MATCH(Leistungen!$B$1, Notenstand!$D$4:$D$10, 0))</f>
        <v>86</v>
      </c>
    </row>
    <row r="5" spans="1:2" x14ac:dyDescent="0.25">
      <c r="A5" s="146" t="s">
        <v>79</v>
      </c>
      <c r="B5" s="152" t="str">
        <f>INDEX(Notenstand!$Q$4:$Q$10, MATCH(Leistungen!$B$1, Notenstand!$D$4:$D$10, 0))</f>
        <v>Nicht genügend</v>
      </c>
    </row>
    <row r="6" spans="1:2" x14ac:dyDescent="0.25">
      <c r="A6" s="146" t="s">
        <v>80</v>
      </c>
      <c r="B6" s="152">
        <f>INDEX(Notenstand!$M$4:$M$10, MATCH(Leistungen!$B$1, Notenstand!$D$4:$D$10, 0))</f>
        <v>17</v>
      </c>
    </row>
    <row r="7" spans="1:2" x14ac:dyDescent="0.25">
      <c r="A7" s="146" t="s">
        <v>81</v>
      </c>
      <c r="B7" s="152">
        <f>INDEX(Notenstand!$N$4:$N$10, MATCH(Leistungen!$B$1, Notenstand!$D$4:$D$10, 0))</f>
        <v>36</v>
      </c>
    </row>
    <row r="8" spans="1:2" x14ac:dyDescent="0.25">
      <c r="A8" s="146" t="s">
        <v>36</v>
      </c>
      <c r="B8" s="155" t="str">
        <f>INDEX(Notenstand!$AG$4:$AG$10, MATCH(Leistungen!$B$1, Notenstand!$D$4:$D$10, 0))</f>
        <v>könnte deutlich aktiver sein, öfters unkonzentriert</v>
      </c>
    </row>
    <row r="9" spans="1:2" x14ac:dyDescent="0.25">
      <c r="A9" s="146" t="s">
        <v>28</v>
      </c>
      <c r="B9" s="147" t="str">
        <f>INDEX(Notenstand!$AI$4:$AI$10, MATCH(Leistungen!$B$1, Notenstand!$D$4:$D$10, 0))</f>
        <v>keine</v>
      </c>
    </row>
    <row r="10" spans="1:2" x14ac:dyDescent="0.25">
      <c r="A10" s="146" t="s">
        <v>82</v>
      </c>
      <c r="B10" s="150">
        <f>INDEX(Notenstand!$S$4:$S$10, MATCH(Leistungen!$B$1, Notenstand!$D$4:$D$10, 0))</f>
        <v>10</v>
      </c>
    </row>
    <row r="11" spans="1:2" x14ac:dyDescent="0.25">
      <c r="A11" s="146" t="s">
        <v>83</v>
      </c>
      <c r="B11" s="150">
        <f>INDEX(Notenstand!$T$4:$T$10, MATCH(Leistungen!$B$1, Notenstand!$D$4:$D$10, 0))</f>
        <v>0</v>
      </c>
    </row>
    <row r="12" spans="1:2" x14ac:dyDescent="0.25">
      <c r="A12" s="146" t="s">
        <v>84</v>
      </c>
      <c r="B12" s="150">
        <f>INDEX(Notenstand!$U$4:$U$10, MATCH(Leistungen!$B$1, Notenstand!$D$4:$D$10, 0))</f>
        <v>1</v>
      </c>
    </row>
    <row r="13" spans="1:2" x14ac:dyDescent="0.25">
      <c r="A13" s="148" t="s">
        <v>85</v>
      </c>
      <c r="B13" s="151">
        <f>INDEX(Notenstand!$V$4:$V$10, MATCH(Leistungen!$B$1, Notenstand!$D$4:$D$10, 0))</f>
        <v>11</v>
      </c>
    </row>
    <row r="14" spans="1:2" x14ac:dyDescent="0.25">
      <c r="A14" s="208" t="s">
        <v>86</v>
      </c>
      <c r="B14" s="208"/>
    </row>
    <row r="15" spans="1:2" x14ac:dyDescent="0.25">
      <c r="A15" s="190" t="s">
        <v>87</v>
      </c>
      <c r="B15" s="145" t="str">
        <f>INDEX(Notenstand!$D$4:$D$10, MATCH(Leistungen!$B$1, Notenstand!$D$4:$D$10, 0))</f>
        <v>Vorname 1</v>
      </c>
    </row>
    <row r="16" spans="1:2" x14ac:dyDescent="0.25">
      <c r="A16" s="146" t="s">
        <v>31</v>
      </c>
      <c r="B16" s="191" t="str">
        <f>INDEX(Notenstand!$AL$4:$AL$10, MATCH(Leistungen!$B$1, Notenstand!$D$4:$D$10, 0))</f>
        <v>Genügend</v>
      </c>
    </row>
    <row r="17" spans="1:2" x14ac:dyDescent="0.25">
      <c r="A17" s="146" t="s">
        <v>88</v>
      </c>
      <c r="B17" s="147" t="str">
        <f>INDEX(Notenstand!$AO$4:$AO$10, MATCH(Leistungen!$B$1, Notenstand!$D$4:$D$10, 0))</f>
        <v>Nicht genügend</v>
      </c>
    </row>
    <row r="18" spans="1:2" x14ac:dyDescent="0.25">
      <c r="A18" s="146" t="s">
        <v>35</v>
      </c>
      <c r="B18" s="147" t="str">
        <f>INDEX(Notenstand!$AQ$4:$AQ$10, MATCH(Leistungen!$B$1, Notenstand!$D$4:$D$10, 0))</f>
        <v>Nicht genügend</v>
      </c>
    </row>
    <row r="19" spans="1:2" x14ac:dyDescent="0.25">
      <c r="A19" s="146" t="s">
        <v>89</v>
      </c>
      <c r="B19" s="147" t="str">
        <f>INDEX(Notenstand!$AR$4:$AR$10, MATCH(Leistungen!$B$1, Notenstand!$D$4:$D$10, 0))</f>
        <v>aktiver im Sommersemester</v>
      </c>
    </row>
    <row r="20" spans="1:2" x14ac:dyDescent="0.25">
      <c r="A20" s="146" t="s">
        <v>28</v>
      </c>
      <c r="B20" s="147" t="str">
        <f>INDEX(Notenstand!$AS$4:$AS$10, MATCH(Leistungen!$B$1, Notenstand!$D$4:$D$10, 0))</f>
        <v>gutes repaso; gute (~) oder (+), nicht am (-); freiwillige Prüfung möglich</v>
      </c>
    </row>
    <row r="21" spans="1:2" x14ac:dyDescent="0.25">
      <c r="A21" s="209" t="s">
        <v>90</v>
      </c>
      <c r="B21" s="210"/>
    </row>
    <row r="22" spans="1:2" x14ac:dyDescent="0.25">
      <c r="A22" s="146" t="s">
        <v>91</v>
      </c>
      <c r="B22" s="154">
        <f>INDEX(Notenstand!$I$4:$I$10, MATCH(Leistungen!$B$1, Notenstand!$D$4:$D$10, 0))</f>
        <v>49.5</v>
      </c>
    </row>
    <row r="23" spans="1:2" x14ac:dyDescent="0.25">
      <c r="A23" s="146" t="s">
        <v>92</v>
      </c>
      <c r="B23" s="154">
        <f>INDEX(Notenstand!$J$4:$J$10, MATCH(Leistungen!$B$1, Notenstand!$D$4:$D$10, 0))</f>
        <v>86</v>
      </c>
    </row>
    <row r="24" spans="1:2" x14ac:dyDescent="0.25">
      <c r="A24" s="148" t="s">
        <v>93</v>
      </c>
      <c r="B24" s="192">
        <f>INDEX(Notenstand!$K$4:$K$10, MATCH(Leistungen!$B$1, Notenstand!$D$4:$D$10, 0))</f>
        <v>0.57558139534883723</v>
      </c>
    </row>
  </sheetData>
  <mergeCells count="2">
    <mergeCell ref="A14:B14"/>
    <mergeCell ref="A21:B2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5F6741-8A28-4CAE-AA26-59FDFD36E809}">
          <x14:formula1>
            <xm:f>Notenstand!$D$4:$D$10</xm:f>
          </x14:formula1>
          <xm:sqref>B1:B2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T977"/>
  <sheetViews>
    <sheetView topLeftCell="A2" workbookViewId="0">
      <selection activeCell="B4" sqref="B4:C10"/>
    </sheetView>
  </sheetViews>
  <sheetFormatPr baseColWidth="10" defaultColWidth="12.54296875" defaultRowHeight="12.5" x14ac:dyDescent="0.25"/>
  <cols>
    <col min="1" max="1" width="7.81640625" customWidth="1"/>
    <col min="2" max="2" width="10.453125" customWidth="1"/>
    <col min="3" max="3" width="10.54296875" customWidth="1"/>
    <col min="4" max="42" width="3" customWidth="1"/>
    <col min="43" max="46" width="4.1796875" customWidth="1"/>
  </cols>
  <sheetData>
    <row r="1" spans="1:46" ht="23" x14ac:dyDescent="0.5">
      <c r="A1" s="1" t="s">
        <v>94</v>
      </c>
      <c r="B1" s="2"/>
      <c r="C1" s="2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2"/>
      <c r="AR1" s="2"/>
      <c r="AS1" s="2"/>
      <c r="AT1" s="2"/>
    </row>
    <row r="2" spans="1:46" ht="95" x14ac:dyDescent="0.25">
      <c r="A2" s="49"/>
      <c r="B2" s="49"/>
      <c r="C2" s="49"/>
      <c r="D2" s="50" t="s">
        <v>95</v>
      </c>
      <c r="E2" s="51"/>
      <c r="F2" s="51"/>
      <c r="G2" s="51"/>
      <c r="H2" s="51"/>
      <c r="I2" s="51"/>
      <c r="J2" s="52"/>
      <c r="K2" s="53" t="s">
        <v>96</v>
      </c>
      <c r="L2" s="51"/>
      <c r="M2" s="51"/>
      <c r="N2" s="54" t="s">
        <v>97</v>
      </c>
      <c r="O2" s="51"/>
      <c r="P2" s="51"/>
      <c r="Q2" s="51"/>
      <c r="R2" s="51"/>
      <c r="S2" s="51"/>
      <c r="T2" s="51"/>
      <c r="U2" s="55" t="s">
        <v>11</v>
      </c>
      <c r="V2" s="49"/>
      <c r="W2" s="49"/>
      <c r="X2" s="49"/>
      <c r="Y2" s="49"/>
      <c r="Z2" s="49"/>
      <c r="AA2" s="49" t="s">
        <v>98</v>
      </c>
      <c r="AB2" s="169" t="s">
        <v>99</v>
      </c>
      <c r="AC2" s="49"/>
      <c r="AD2" s="49"/>
      <c r="AE2" s="169" t="s">
        <v>100</v>
      </c>
      <c r="AF2" s="172" t="s">
        <v>97</v>
      </c>
      <c r="AG2" s="49"/>
      <c r="AH2" s="169" t="s">
        <v>101</v>
      </c>
      <c r="AI2" s="49" t="s">
        <v>102</v>
      </c>
      <c r="AJ2" s="49" t="s">
        <v>103</v>
      </c>
      <c r="AK2" s="49" t="s">
        <v>104</v>
      </c>
      <c r="AL2" s="169" t="s">
        <v>101</v>
      </c>
      <c r="AM2" s="169" t="s">
        <v>105</v>
      </c>
      <c r="AN2" s="49"/>
      <c r="AO2" s="49"/>
      <c r="AP2" s="205" t="s">
        <v>106</v>
      </c>
      <c r="AQ2" s="56" t="s">
        <v>107</v>
      </c>
      <c r="AR2" s="56" t="s">
        <v>108</v>
      </c>
      <c r="AS2" s="56" t="s">
        <v>109</v>
      </c>
      <c r="AT2" s="7" t="s">
        <v>110</v>
      </c>
    </row>
    <row r="3" spans="1:46" ht="59" x14ac:dyDescent="0.4">
      <c r="A3" s="56" t="s">
        <v>6</v>
      </c>
      <c r="B3" s="56" t="s">
        <v>7</v>
      </c>
      <c r="C3" s="56" t="s">
        <v>8</v>
      </c>
      <c r="D3" s="57">
        <v>45177</v>
      </c>
      <c r="E3" s="58">
        <v>45184</v>
      </c>
      <c r="F3" s="58">
        <v>45191</v>
      </c>
      <c r="G3" s="58">
        <v>45198</v>
      </c>
      <c r="H3" s="58">
        <v>45205</v>
      </c>
      <c r="I3" s="58">
        <v>45212</v>
      </c>
      <c r="J3" s="59">
        <v>45219</v>
      </c>
      <c r="K3" s="58">
        <v>45240</v>
      </c>
      <c r="L3" s="58">
        <v>45240</v>
      </c>
      <c r="M3" s="58">
        <v>45254</v>
      </c>
      <c r="N3" s="59">
        <v>45261</v>
      </c>
      <c r="O3" s="58">
        <v>45275</v>
      </c>
      <c r="P3" s="58">
        <v>45282</v>
      </c>
      <c r="Q3" s="58">
        <v>45303</v>
      </c>
      <c r="R3" s="58">
        <v>45310</v>
      </c>
      <c r="S3" s="58">
        <v>45317</v>
      </c>
      <c r="T3" s="58">
        <v>45324</v>
      </c>
      <c r="U3" s="60"/>
      <c r="V3" s="58">
        <v>45338</v>
      </c>
      <c r="W3" s="58">
        <v>45345</v>
      </c>
      <c r="X3" s="58">
        <v>45352</v>
      </c>
      <c r="Y3" s="58">
        <v>45359</v>
      </c>
      <c r="Z3" s="58">
        <v>45366</v>
      </c>
      <c r="AA3" s="58">
        <v>45373</v>
      </c>
      <c r="AB3" s="170">
        <v>45380</v>
      </c>
      <c r="AC3" s="58">
        <v>45387</v>
      </c>
      <c r="AD3" s="58">
        <v>45394</v>
      </c>
      <c r="AE3" s="170">
        <v>45401</v>
      </c>
      <c r="AF3" s="173">
        <v>45408</v>
      </c>
      <c r="AG3" s="58">
        <v>45415</v>
      </c>
      <c r="AH3" s="170">
        <v>45422</v>
      </c>
      <c r="AI3" s="58">
        <v>45429</v>
      </c>
      <c r="AJ3" s="58">
        <v>45429</v>
      </c>
      <c r="AK3" s="58">
        <v>45436</v>
      </c>
      <c r="AL3" s="170">
        <v>45443</v>
      </c>
      <c r="AM3" s="170">
        <v>45450</v>
      </c>
      <c r="AN3" s="58">
        <v>45457</v>
      </c>
      <c r="AO3" s="58">
        <v>45464</v>
      </c>
      <c r="AP3" s="206">
        <v>45471</v>
      </c>
      <c r="AQ3" s="61" t="s">
        <v>111</v>
      </c>
      <c r="AR3" s="62" t="s">
        <v>112</v>
      </c>
      <c r="AS3" s="63" t="s">
        <v>113</v>
      </c>
      <c r="AT3" s="64" t="s">
        <v>114</v>
      </c>
    </row>
    <row r="4" spans="1:46" ht="13" x14ac:dyDescent="0.3">
      <c r="A4" s="14">
        <v>1</v>
      </c>
      <c r="B4" s="15" t="s">
        <v>185</v>
      </c>
      <c r="C4" s="15" t="s">
        <v>187</v>
      </c>
      <c r="D4" s="65"/>
      <c r="E4" s="66"/>
      <c r="F4" s="66"/>
      <c r="G4" s="66"/>
      <c r="H4" s="67" t="s">
        <v>112</v>
      </c>
      <c r="I4" s="66"/>
      <c r="J4" s="68"/>
      <c r="K4" s="66"/>
      <c r="L4" s="66"/>
      <c r="M4" s="66"/>
      <c r="N4" s="68"/>
      <c r="O4" s="66"/>
      <c r="P4" s="66"/>
      <c r="Q4" s="66"/>
      <c r="R4" s="66"/>
      <c r="S4" s="66"/>
      <c r="T4" s="66"/>
      <c r="U4" s="69"/>
      <c r="V4" s="66"/>
      <c r="W4" s="67" t="s">
        <v>111</v>
      </c>
      <c r="X4" s="66"/>
      <c r="Y4" s="66"/>
      <c r="Z4" s="66"/>
      <c r="AA4" s="67" t="s">
        <v>112</v>
      </c>
      <c r="AB4" s="171"/>
      <c r="AC4" s="67" t="s">
        <v>111</v>
      </c>
      <c r="AD4" s="66"/>
      <c r="AE4" s="171"/>
      <c r="AF4" s="174"/>
      <c r="AG4" s="66"/>
      <c r="AH4" s="171"/>
      <c r="AI4" s="66"/>
      <c r="AJ4" s="66"/>
      <c r="AK4" s="66"/>
      <c r="AL4" s="171"/>
      <c r="AM4" s="171"/>
      <c r="AN4" s="66"/>
      <c r="AO4" s="66"/>
      <c r="AP4" s="207"/>
      <c r="AQ4" s="70">
        <f>COUNTIF(D4:AP4,"+")</f>
        <v>2</v>
      </c>
      <c r="AR4" s="71">
        <f>COUNTIF(D4:AP4,"~")</f>
        <v>2</v>
      </c>
      <c r="AS4" s="72">
        <f>COUNTIF(D4:AP4,"-")</f>
        <v>0</v>
      </c>
      <c r="AT4" s="73">
        <f>COUNTIF(D4:AP4,"A")</f>
        <v>0</v>
      </c>
    </row>
    <row r="5" spans="1:46" ht="13" x14ac:dyDescent="0.3">
      <c r="A5" s="34">
        <v>2</v>
      </c>
      <c r="B5" s="35" t="s">
        <v>188</v>
      </c>
      <c r="C5" s="35" t="s">
        <v>186</v>
      </c>
      <c r="D5" s="74"/>
      <c r="E5" s="75" t="s">
        <v>111</v>
      </c>
      <c r="F5" s="75" t="s">
        <v>111</v>
      </c>
      <c r="G5" s="75" t="s">
        <v>112</v>
      </c>
      <c r="H5" s="75" t="s">
        <v>111</v>
      </c>
      <c r="I5" s="76"/>
      <c r="J5" s="68"/>
      <c r="K5" s="76"/>
      <c r="L5" s="75" t="s">
        <v>111</v>
      </c>
      <c r="M5" s="76"/>
      <c r="N5" s="68"/>
      <c r="O5" s="75" t="s">
        <v>111</v>
      </c>
      <c r="P5" s="76"/>
      <c r="Q5" s="76"/>
      <c r="R5" s="76"/>
      <c r="S5" s="76"/>
      <c r="T5" s="76"/>
      <c r="U5" s="69"/>
      <c r="V5" s="76"/>
      <c r="W5" s="75" t="s">
        <v>111</v>
      </c>
      <c r="X5" s="76"/>
      <c r="Y5" s="76"/>
      <c r="Z5" s="76"/>
      <c r="AA5" s="76" t="s">
        <v>114</v>
      </c>
      <c r="AB5" s="171"/>
      <c r="AC5" s="75" t="s">
        <v>111</v>
      </c>
      <c r="AD5" s="76"/>
      <c r="AE5" s="171"/>
      <c r="AF5" s="174"/>
      <c r="AG5" s="76"/>
      <c r="AH5" s="171"/>
      <c r="AI5" s="76"/>
      <c r="AJ5" s="76"/>
      <c r="AK5" s="76"/>
      <c r="AL5" s="171"/>
      <c r="AM5" s="171"/>
      <c r="AN5" s="76"/>
      <c r="AO5" s="76"/>
      <c r="AP5" s="207"/>
      <c r="AQ5" s="70">
        <f t="shared" ref="AQ5:AQ10" si="0">COUNTIF(D5:AP5,"+")</f>
        <v>7</v>
      </c>
      <c r="AR5" s="71">
        <f t="shared" ref="AR5:AR10" si="1">COUNTIF(D5:AP5,"~")</f>
        <v>1</v>
      </c>
      <c r="AS5" s="72">
        <f t="shared" ref="AS5:AS10" si="2">COUNTIF(D5:AP5,"-")</f>
        <v>0</v>
      </c>
      <c r="AT5" s="73">
        <f t="shared" ref="AT5:AT10" si="3">COUNTIF(D5:AP5,"A")</f>
        <v>1</v>
      </c>
    </row>
    <row r="6" spans="1:46" ht="13" x14ac:dyDescent="0.3">
      <c r="A6" s="14">
        <v>3</v>
      </c>
      <c r="B6" s="15" t="s">
        <v>189</v>
      </c>
      <c r="C6" s="15" t="s">
        <v>190</v>
      </c>
      <c r="D6" s="65"/>
      <c r="E6" s="66"/>
      <c r="F6" s="66"/>
      <c r="G6" s="66"/>
      <c r="H6" s="66"/>
      <c r="I6" s="66"/>
      <c r="J6" s="68"/>
      <c r="K6" s="66"/>
      <c r="L6" s="66"/>
      <c r="M6" s="67" t="s">
        <v>112</v>
      </c>
      <c r="N6" s="68"/>
      <c r="O6" s="66"/>
      <c r="P6" s="66"/>
      <c r="Q6" s="66"/>
      <c r="R6" s="66"/>
      <c r="S6" s="66"/>
      <c r="T6" s="66"/>
      <c r="U6" s="69"/>
      <c r="V6" s="66"/>
      <c r="W6" s="67" t="s">
        <v>111</v>
      </c>
      <c r="X6" s="66" t="s">
        <v>114</v>
      </c>
      <c r="Y6" s="66" t="s">
        <v>114</v>
      </c>
      <c r="Z6" s="66" t="s">
        <v>114</v>
      </c>
      <c r="AA6" s="66"/>
      <c r="AB6" s="171"/>
      <c r="AC6" s="67" t="s">
        <v>111</v>
      </c>
      <c r="AD6" s="66"/>
      <c r="AE6" s="171"/>
      <c r="AF6" s="174" t="s">
        <v>114</v>
      </c>
      <c r="AG6" s="66"/>
      <c r="AH6" s="171"/>
      <c r="AI6" s="66"/>
      <c r="AJ6" s="66"/>
      <c r="AK6" s="66"/>
      <c r="AL6" s="171"/>
      <c r="AM6" s="171"/>
      <c r="AN6" s="66"/>
      <c r="AO6" s="66"/>
      <c r="AP6" s="207"/>
      <c r="AQ6" s="70">
        <f t="shared" si="0"/>
        <v>2</v>
      </c>
      <c r="AR6" s="71">
        <f t="shared" si="1"/>
        <v>1</v>
      </c>
      <c r="AS6" s="72">
        <f t="shared" si="2"/>
        <v>0</v>
      </c>
      <c r="AT6" s="73">
        <f t="shared" si="3"/>
        <v>4</v>
      </c>
    </row>
    <row r="7" spans="1:46" ht="13" x14ac:dyDescent="0.3">
      <c r="A7" s="34">
        <v>4</v>
      </c>
      <c r="B7" s="35" t="s">
        <v>191</v>
      </c>
      <c r="C7" s="35" t="s">
        <v>192</v>
      </c>
      <c r="D7" s="74"/>
      <c r="E7" s="76"/>
      <c r="F7" s="75" t="s">
        <v>112</v>
      </c>
      <c r="G7" s="76"/>
      <c r="H7" s="76"/>
      <c r="I7" s="76"/>
      <c r="J7" s="68"/>
      <c r="K7" s="76"/>
      <c r="L7" s="76"/>
      <c r="M7" s="75" t="s">
        <v>112</v>
      </c>
      <c r="N7" s="68"/>
      <c r="O7" s="75" t="s">
        <v>111</v>
      </c>
      <c r="P7" s="76"/>
      <c r="Q7" s="76"/>
      <c r="R7" s="76"/>
      <c r="S7" s="76"/>
      <c r="T7" s="76"/>
      <c r="U7" s="69"/>
      <c r="V7" s="76"/>
      <c r="W7" s="75" t="s">
        <v>112</v>
      </c>
      <c r="X7" s="76"/>
      <c r="Y7" s="76"/>
      <c r="Z7" s="76" t="s">
        <v>114</v>
      </c>
      <c r="AA7" s="76"/>
      <c r="AB7" s="171"/>
      <c r="AC7" s="76"/>
      <c r="AD7" s="76"/>
      <c r="AE7" s="171"/>
      <c r="AF7" s="174"/>
      <c r="AG7" s="76"/>
      <c r="AH7" s="171"/>
      <c r="AI7" s="76"/>
      <c r="AJ7" s="76"/>
      <c r="AK7" s="76"/>
      <c r="AL7" s="171"/>
      <c r="AM7" s="171"/>
      <c r="AN7" s="76"/>
      <c r="AO7" s="76"/>
      <c r="AP7" s="207"/>
      <c r="AQ7" s="70">
        <f t="shared" si="0"/>
        <v>1</v>
      </c>
      <c r="AR7" s="71">
        <f t="shared" si="1"/>
        <v>3</v>
      </c>
      <c r="AS7" s="72">
        <f t="shared" si="2"/>
        <v>0</v>
      </c>
      <c r="AT7" s="73">
        <f t="shared" si="3"/>
        <v>1</v>
      </c>
    </row>
    <row r="8" spans="1:46" ht="13" x14ac:dyDescent="0.3">
      <c r="A8" s="14">
        <v>5</v>
      </c>
      <c r="B8" s="15" t="s">
        <v>193</v>
      </c>
      <c r="C8" s="15" t="s">
        <v>194</v>
      </c>
      <c r="D8" s="65"/>
      <c r="E8" s="66"/>
      <c r="F8" s="67" t="s">
        <v>112</v>
      </c>
      <c r="G8" s="66"/>
      <c r="H8" s="66"/>
      <c r="I8" s="66"/>
      <c r="J8" s="68"/>
      <c r="K8" s="66"/>
      <c r="L8" s="66"/>
      <c r="M8" s="67" t="s">
        <v>111</v>
      </c>
      <c r="N8" s="68"/>
      <c r="O8" s="66"/>
      <c r="P8" s="67" t="s">
        <v>111</v>
      </c>
      <c r="Q8" s="66"/>
      <c r="R8" s="66"/>
      <c r="S8" s="66"/>
      <c r="T8" s="66"/>
      <c r="U8" s="69"/>
      <c r="V8" s="66"/>
      <c r="W8" s="67" t="s">
        <v>111</v>
      </c>
      <c r="X8" s="66"/>
      <c r="Y8" s="66"/>
      <c r="Z8" s="66"/>
      <c r="AA8" s="67" t="s">
        <v>114</v>
      </c>
      <c r="AB8" s="171"/>
      <c r="AC8" s="67" t="s">
        <v>112</v>
      </c>
      <c r="AD8" s="66"/>
      <c r="AE8" s="171"/>
      <c r="AF8" s="174"/>
      <c r="AG8" s="66" t="s">
        <v>114</v>
      </c>
      <c r="AH8" s="171"/>
      <c r="AI8" s="66"/>
      <c r="AJ8" s="66"/>
      <c r="AK8" s="66"/>
      <c r="AL8" s="171"/>
      <c r="AM8" s="171"/>
      <c r="AN8" s="66"/>
      <c r="AO8" s="66"/>
      <c r="AP8" s="207"/>
      <c r="AQ8" s="70">
        <f t="shared" si="0"/>
        <v>3</v>
      </c>
      <c r="AR8" s="71">
        <f t="shared" si="1"/>
        <v>2</v>
      </c>
      <c r="AS8" s="72">
        <f t="shared" si="2"/>
        <v>0</v>
      </c>
      <c r="AT8" s="73">
        <f t="shared" si="3"/>
        <v>2</v>
      </c>
    </row>
    <row r="9" spans="1:46" ht="13" x14ac:dyDescent="0.3">
      <c r="A9" s="34">
        <v>6</v>
      </c>
      <c r="B9" s="35" t="s">
        <v>195</v>
      </c>
      <c r="C9" s="35" t="s">
        <v>196</v>
      </c>
      <c r="D9" s="74"/>
      <c r="E9" s="76"/>
      <c r="F9" s="76"/>
      <c r="G9" s="75" t="s">
        <v>111</v>
      </c>
      <c r="H9" s="76"/>
      <c r="I9" s="76"/>
      <c r="J9" s="68"/>
      <c r="K9" s="75" t="s">
        <v>111</v>
      </c>
      <c r="L9" s="76"/>
      <c r="M9" s="76"/>
      <c r="N9" s="68"/>
      <c r="O9" s="76"/>
      <c r="P9" s="75" t="s">
        <v>111</v>
      </c>
      <c r="Q9" s="76"/>
      <c r="R9" s="76"/>
      <c r="S9" s="76"/>
      <c r="T9" s="75" t="s">
        <v>111</v>
      </c>
      <c r="U9" s="69"/>
      <c r="V9" s="76"/>
      <c r="W9" s="75" t="s">
        <v>112</v>
      </c>
      <c r="X9" s="76"/>
      <c r="Y9" s="76" t="s">
        <v>114</v>
      </c>
      <c r="Z9" s="76"/>
      <c r="AA9" s="75" t="s">
        <v>112</v>
      </c>
      <c r="AB9" s="171"/>
      <c r="AC9" s="76" t="s">
        <v>114</v>
      </c>
      <c r="AD9" s="76"/>
      <c r="AE9" s="171"/>
      <c r="AF9" s="174"/>
      <c r="AG9" s="76"/>
      <c r="AH9" s="171"/>
      <c r="AI9" s="76"/>
      <c r="AJ9" s="76"/>
      <c r="AK9" s="76"/>
      <c r="AL9" s="171"/>
      <c r="AM9" s="171"/>
      <c r="AN9" s="76"/>
      <c r="AO9" s="76"/>
      <c r="AP9" s="207"/>
      <c r="AQ9" s="70">
        <f t="shared" si="0"/>
        <v>4</v>
      </c>
      <c r="AR9" s="71">
        <f t="shared" si="1"/>
        <v>2</v>
      </c>
      <c r="AS9" s="72">
        <f t="shared" si="2"/>
        <v>0</v>
      </c>
      <c r="AT9" s="73">
        <f t="shared" si="3"/>
        <v>2</v>
      </c>
    </row>
    <row r="10" spans="1:46" ht="13" x14ac:dyDescent="0.3">
      <c r="A10" s="14">
        <v>7</v>
      </c>
      <c r="B10" s="15" t="s">
        <v>197</v>
      </c>
      <c r="C10" s="15" t="s">
        <v>198</v>
      </c>
      <c r="D10" s="65"/>
      <c r="E10" s="67" t="s">
        <v>111</v>
      </c>
      <c r="F10" s="67" t="s">
        <v>111</v>
      </c>
      <c r="G10" s="67" t="s">
        <v>111</v>
      </c>
      <c r="H10" s="67" t="s">
        <v>111</v>
      </c>
      <c r="I10" s="66"/>
      <c r="J10" s="68"/>
      <c r="K10" s="67" t="s">
        <v>111</v>
      </c>
      <c r="L10" s="66"/>
      <c r="M10" s="67" t="s">
        <v>111</v>
      </c>
      <c r="N10" s="68"/>
      <c r="O10" s="67" t="s">
        <v>111</v>
      </c>
      <c r="P10" s="67" t="s">
        <v>111</v>
      </c>
      <c r="Q10" s="66"/>
      <c r="R10" s="66"/>
      <c r="S10" s="66"/>
      <c r="T10" s="67" t="s">
        <v>111</v>
      </c>
      <c r="U10" s="69"/>
      <c r="V10" s="66"/>
      <c r="W10" s="66" t="s">
        <v>114</v>
      </c>
      <c r="X10" s="66"/>
      <c r="Y10" s="66"/>
      <c r="Z10" s="66"/>
      <c r="AA10" s="67" t="s">
        <v>112</v>
      </c>
      <c r="AB10" s="171"/>
      <c r="AC10" s="67" t="s">
        <v>111</v>
      </c>
      <c r="AD10" s="66"/>
      <c r="AE10" s="171"/>
      <c r="AF10" s="174"/>
      <c r="AG10" s="66"/>
      <c r="AH10" s="171"/>
      <c r="AI10" s="66"/>
      <c r="AJ10" s="66"/>
      <c r="AK10" s="66"/>
      <c r="AL10" s="171"/>
      <c r="AM10" s="171"/>
      <c r="AN10" s="66"/>
      <c r="AO10" s="66"/>
      <c r="AP10" s="207"/>
      <c r="AQ10" s="70">
        <f t="shared" si="0"/>
        <v>10</v>
      </c>
      <c r="AR10" s="71">
        <f t="shared" si="1"/>
        <v>1</v>
      </c>
      <c r="AS10" s="72">
        <f t="shared" si="2"/>
        <v>0</v>
      </c>
      <c r="AT10" s="73">
        <f t="shared" si="3"/>
        <v>1</v>
      </c>
    </row>
    <row r="11" spans="1:46" x14ac:dyDescent="0.25"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</row>
    <row r="12" spans="1:46" x14ac:dyDescent="0.25"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</row>
    <row r="13" spans="1:46" x14ac:dyDescent="0.25"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</row>
    <row r="14" spans="1:46" x14ac:dyDescent="0.25"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</row>
    <row r="15" spans="1:46" x14ac:dyDescent="0.25"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</row>
    <row r="16" spans="1:46" x14ac:dyDescent="0.25"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</row>
    <row r="17" spans="4:42" x14ac:dyDescent="0.25"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</row>
    <row r="18" spans="4:42" x14ac:dyDescent="0.25"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</row>
    <row r="19" spans="4:42" x14ac:dyDescent="0.25"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</row>
    <row r="20" spans="4:42" x14ac:dyDescent="0.25"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</row>
    <row r="21" spans="4:42" x14ac:dyDescent="0.25"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</row>
    <row r="22" spans="4:42" x14ac:dyDescent="0.25"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</row>
    <row r="23" spans="4:42" x14ac:dyDescent="0.25"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</row>
    <row r="24" spans="4:42" x14ac:dyDescent="0.25"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</row>
    <row r="25" spans="4:42" x14ac:dyDescent="0.25"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</row>
    <row r="26" spans="4:42" x14ac:dyDescent="0.25"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</row>
    <row r="27" spans="4:42" x14ac:dyDescent="0.25"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</row>
    <row r="28" spans="4:42" x14ac:dyDescent="0.25"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</row>
    <row r="29" spans="4:42" x14ac:dyDescent="0.25"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</row>
    <row r="30" spans="4:42" x14ac:dyDescent="0.25"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</row>
    <row r="31" spans="4:42" x14ac:dyDescent="0.25"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</row>
    <row r="32" spans="4:42" x14ac:dyDescent="0.25"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</row>
    <row r="33" spans="4:42" x14ac:dyDescent="0.25"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</row>
    <row r="34" spans="4:42" x14ac:dyDescent="0.25"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</row>
    <row r="35" spans="4:42" x14ac:dyDescent="0.25"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</row>
    <row r="36" spans="4:42" x14ac:dyDescent="0.25"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</row>
    <row r="37" spans="4:42" x14ac:dyDescent="0.25"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</row>
    <row r="38" spans="4:42" x14ac:dyDescent="0.25"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</row>
    <row r="39" spans="4:42" x14ac:dyDescent="0.25"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</row>
    <row r="40" spans="4:42" x14ac:dyDescent="0.25"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</row>
    <row r="41" spans="4:42" x14ac:dyDescent="0.25"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</row>
    <row r="42" spans="4:42" x14ac:dyDescent="0.25"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</row>
    <row r="43" spans="4:42" x14ac:dyDescent="0.25"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</row>
    <row r="44" spans="4:42" x14ac:dyDescent="0.25"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</row>
    <row r="45" spans="4:42" x14ac:dyDescent="0.25"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</row>
    <row r="46" spans="4:42" x14ac:dyDescent="0.25"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</row>
    <row r="47" spans="4:42" x14ac:dyDescent="0.25"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</row>
    <row r="48" spans="4:42" x14ac:dyDescent="0.25"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</row>
    <row r="49" spans="4:42" x14ac:dyDescent="0.25"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</row>
    <row r="50" spans="4:42" x14ac:dyDescent="0.25"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</row>
    <row r="51" spans="4:42" x14ac:dyDescent="0.25"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</row>
    <row r="52" spans="4:42" x14ac:dyDescent="0.25"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</row>
    <row r="53" spans="4:42" x14ac:dyDescent="0.25"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</row>
    <row r="54" spans="4:42" x14ac:dyDescent="0.25"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</row>
    <row r="55" spans="4:42" x14ac:dyDescent="0.25"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</row>
    <row r="56" spans="4:42" x14ac:dyDescent="0.25"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</row>
    <row r="57" spans="4:42" x14ac:dyDescent="0.25"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</row>
    <row r="58" spans="4:42" x14ac:dyDescent="0.25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</row>
    <row r="59" spans="4:42" x14ac:dyDescent="0.25"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</row>
    <row r="60" spans="4:42" x14ac:dyDescent="0.25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</row>
    <row r="61" spans="4:42" x14ac:dyDescent="0.25"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</row>
    <row r="62" spans="4:42" x14ac:dyDescent="0.25"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</row>
    <row r="63" spans="4:42" x14ac:dyDescent="0.25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</row>
    <row r="64" spans="4:42" x14ac:dyDescent="0.25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</row>
    <row r="65" spans="4:4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</row>
    <row r="66" spans="4:4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</row>
    <row r="67" spans="4:4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</row>
    <row r="68" spans="4:4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</row>
    <row r="69" spans="4:4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</row>
    <row r="70" spans="4:4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</row>
    <row r="71" spans="4:4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</row>
    <row r="72" spans="4:4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</row>
    <row r="73" spans="4:4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</row>
    <row r="74" spans="4:4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</row>
    <row r="75" spans="4:4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</row>
    <row r="76" spans="4:4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</row>
    <row r="77" spans="4:4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</row>
    <row r="78" spans="4:4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</row>
    <row r="79" spans="4:4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</row>
    <row r="80" spans="4:4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</row>
    <row r="81" spans="4:4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</row>
    <row r="82" spans="4:4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</row>
    <row r="83" spans="4:4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</row>
    <row r="84" spans="4:4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</row>
    <row r="85" spans="4:4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</row>
    <row r="86" spans="4:4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</row>
    <row r="87" spans="4:42" x14ac:dyDescent="0.25"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</row>
    <row r="88" spans="4:42" x14ac:dyDescent="0.25"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</row>
    <row r="89" spans="4:42" x14ac:dyDescent="0.25"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</row>
    <row r="90" spans="4:42" x14ac:dyDescent="0.25"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</row>
    <row r="91" spans="4:42" x14ac:dyDescent="0.25"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</row>
    <row r="92" spans="4:42" x14ac:dyDescent="0.25"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</row>
    <row r="93" spans="4:42" x14ac:dyDescent="0.25"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</row>
    <row r="94" spans="4:42" x14ac:dyDescent="0.25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</row>
    <row r="95" spans="4:42" x14ac:dyDescent="0.25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</row>
    <row r="96" spans="4:42" x14ac:dyDescent="0.25"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</row>
    <row r="97" spans="4:42" x14ac:dyDescent="0.25"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</row>
    <row r="98" spans="4:42" x14ac:dyDescent="0.25"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</row>
    <row r="99" spans="4:42" x14ac:dyDescent="0.25"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</row>
    <row r="100" spans="4:42" x14ac:dyDescent="0.25"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</row>
    <row r="101" spans="4:42" x14ac:dyDescent="0.25"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</row>
    <row r="102" spans="4:42" x14ac:dyDescent="0.25"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</row>
    <row r="103" spans="4:42" x14ac:dyDescent="0.25"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</row>
    <row r="104" spans="4:42" x14ac:dyDescent="0.25"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</row>
    <row r="105" spans="4:42" x14ac:dyDescent="0.25"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</row>
    <row r="106" spans="4:42" x14ac:dyDescent="0.25"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</row>
    <row r="107" spans="4:42" x14ac:dyDescent="0.25"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</row>
    <row r="108" spans="4:42" x14ac:dyDescent="0.25"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</row>
    <row r="109" spans="4:42" x14ac:dyDescent="0.25"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</row>
    <row r="110" spans="4:42" x14ac:dyDescent="0.25"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</row>
    <row r="111" spans="4:42" x14ac:dyDescent="0.25"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</row>
    <row r="112" spans="4:42" x14ac:dyDescent="0.25"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</row>
    <row r="113" spans="4:42" x14ac:dyDescent="0.25"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</row>
    <row r="114" spans="4:42" x14ac:dyDescent="0.25"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</row>
    <row r="115" spans="4:42" x14ac:dyDescent="0.25"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</row>
    <row r="116" spans="4:42" x14ac:dyDescent="0.25"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</row>
    <row r="117" spans="4:42" x14ac:dyDescent="0.25"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</row>
    <row r="118" spans="4:42" x14ac:dyDescent="0.25"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</row>
    <row r="119" spans="4:42" x14ac:dyDescent="0.25"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</row>
    <row r="120" spans="4:42" x14ac:dyDescent="0.25"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</row>
    <row r="121" spans="4:42" x14ac:dyDescent="0.25"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</row>
    <row r="122" spans="4:42" x14ac:dyDescent="0.25"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</row>
    <row r="123" spans="4:42" x14ac:dyDescent="0.25"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</row>
    <row r="124" spans="4:42" x14ac:dyDescent="0.25"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</row>
    <row r="125" spans="4:42" x14ac:dyDescent="0.25"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</row>
    <row r="126" spans="4:42" x14ac:dyDescent="0.25"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</row>
    <row r="127" spans="4:42" x14ac:dyDescent="0.25"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</row>
    <row r="128" spans="4:42" x14ac:dyDescent="0.25"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</row>
    <row r="129" spans="4:42" x14ac:dyDescent="0.25"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</row>
    <row r="130" spans="4:42" x14ac:dyDescent="0.25"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</row>
    <row r="131" spans="4:42" x14ac:dyDescent="0.25"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</row>
    <row r="132" spans="4:42" x14ac:dyDescent="0.25"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</row>
    <row r="133" spans="4:42" x14ac:dyDescent="0.25"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</row>
    <row r="134" spans="4:42" x14ac:dyDescent="0.25"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</row>
    <row r="135" spans="4:42" x14ac:dyDescent="0.25"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</row>
    <row r="136" spans="4:42" x14ac:dyDescent="0.25"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</row>
    <row r="137" spans="4:42" x14ac:dyDescent="0.25"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</row>
    <row r="138" spans="4:42" x14ac:dyDescent="0.25"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</row>
    <row r="139" spans="4:42" x14ac:dyDescent="0.25"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</row>
    <row r="140" spans="4:42" x14ac:dyDescent="0.25"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</row>
    <row r="141" spans="4:42" x14ac:dyDescent="0.25"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</row>
    <row r="142" spans="4:42" x14ac:dyDescent="0.25"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</row>
    <row r="143" spans="4:42" x14ac:dyDescent="0.25"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</row>
    <row r="144" spans="4:42" x14ac:dyDescent="0.25"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</row>
    <row r="145" spans="4:42" x14ac:dyDescent="0.25"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</row>
    <row r="146" spans="4:42" x14ac:dyDescent="0.25"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</row>
    <row r="147" spans="4:42" x14ac:dyDescent="0.25"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</row>
    <row r="148" spans="4:42" x14ac:dyDescent="0.25"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</row>
    <row r="149" spans="4:42" x14ac:dyDescent="0.25"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</row>
    <row r="150" spans="4:42" x14ac:dyDescent="0.25"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</row>
    <row r="151" spans="4:42" x14ac:dyDescent="0.25"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</row>
    <row r="152" spans="4:42" x14ac:dyDescent="0.25"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</row>
    <row r="153" spans="4:42" x14ac:dyDescent="0.25"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</row>
    <row r="154" spans="4:42" x14ac:dyDescent="0.25"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</row>
    <row r="155" spans="4:42" x14ac:dyDescent="0.25"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</row>
    <row r="156" spans="4:42" x14ac:dyDescent="0.25"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</row>
    <row r="157" spans="4:42" x14ac:dyDescent="0.25"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</row>
    <row r="158" spans="4:42" x14ac:dyDescent="0.25"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</row>
    <row r="159" spans="4:42" x14ac:dyDescent="0.25"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</row>
    <row r="160" spans="4:42" x14ac:dyDescent="0.25"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</row>
    <row r="161" spans="4:42" x14ac:dyDescent="0.25"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</row>
    <row r="162" spans="4:42" x14ac:dyDescent="0.25"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</row>
    <row r="163" spans="4:42" x14ac:dyDescent="0.25"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</row>
    <row r="164" spans="4:42" x14ac:dyDescent="0.25"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</row>
    <row r="165" spans="4:42" x14ac:dyDescent="0.25"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</row>
    <row r="166" spans="4:42" x14ac:dyDescent="0.25"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</row>
    <row r="167" spans="4:42" x14ac:dyDescent="0.25"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</row>
    <row r="168" spans="4:42" x14ac:dyDescent="0.25"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</row>
    <row r="169" spans="4:42" x14ac:dyDescent="0.25"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</row>
    <row r="170" spans="4:42" x14ac:dyDescent="0.25"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</row>
    <row r="171" spans="4:42" x14ac:dyDescent="0.25"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</row>
    <row r="172" spans="4:42" x14ac:dyDescent="0.25"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</row>
    <row r="173" spans="4:42" x14ac:dyDescent="0.25"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</row>
    <row r="174" spans="4:42" x14ac:dyDescent="0.25"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</row>
    <row r="175" spans="4:42" x14ac:dyDescent="0.25"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</row>
    <row r="176" spans="4:42" x14ac:dyDescent="0.25"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</row>
    <row r="177" spans="4:42" x14ac:dyDescent="0.25"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</row>
    <row r="178" spans="4:42" x14ac:dyDescent="0.25"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</row>
    <row r="179" spans="4:42" x14ac:dyDescent="0.25"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</row>
    <row r="180" spans="4:42" x14ac:dyDescent="0.25"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</row>
    <row r="181" spans="4:42" x14ac:dyDescent="0.25"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</row>
    <row r="182" spans="4:42" x14ac:dyDescent="0.25"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</row>
    <row r="183" spans="4:42" x14ac:dyDescent="0.25"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</row>
    <row r="184" spans="4:42" x14ac:dyDescent="0.25"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</row>
    <row r="185" spans="4:42" x14ac:dyDescent="0.25"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</row>
    <row r="186" spans="4:42" x14ac:dyDescent="0.25"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</row>
    <row r="187" spans="4:42" x14ac:dyDescent="0.25"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</row>
    <row r="188" spans="4:42" x14ac:dyDescent="0.25"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</row>
    <row r="189" spans="4:42" x14ac:dyDescent="0.25"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</row>
    <row r="190" spans="4:42" x14ac:dyDescent="0.25"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</row>
    <row r="191" spans="4:42" x14ac:dyDescent="0.25"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</row>
    <row r="192" spans="4:42" x14ac:dyDescent="0.25"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</row>
    <row r="193" spans="4:42" x14ac:dyDescent="0.25"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</row>
    <row r="194" spans="4:42" x14ac:dyDescent="0.25"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</row>
    <row r="195" spans="4:42" x14ac:dyDescent="0.25"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</row>
    <row r="196" spans="4:42" x14ac:dyDescent="0.25"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</row>
    <row r="197" spans="4:42" x14ac:dyDescent="0.25"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</row>
    <row r="198" spans="4:42" x14ac:dyDescent="0.25"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</row>
    <row r="199" spans="4:42" x14ac:dyDescent="0.25"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</row>
    <row r="200" spans="4:42" x14ac:dyDescent="0.25"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</row>
    <row r="201" spans="4:42" x14ac:dyDescent="0.25"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</row>
    <row r="202" spans="4:42" x14ac:dyDescent="0.25"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</row>
    <row r="203" spans="4:42" x14ac:dyDescent="0.25"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</row>
    <row r="204" spans="4:42" x14ac:dyDescent="0.25"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</row>
    <row r="205" spans="4:42" x14ac:dyDescent="0.25"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</row>
    <row r="206" spans="4:42" x14ac:dyDescent="0.25"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</row>
    <row r="207" spans="4:42" x14ac:dyDescent="0.25"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</row>
    <row r="208" spans="4:42" x14ac:dyDescent="0.25"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</row>
    <row r="209" spans="4:42" x14ac:dyDescent="0.25"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</row>
    <row r="210" spans="4:42" x14ac:dyDescent="0.25"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</row>
    <row r="211" spans="4:42" x14ac:dyDescent="0.25"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</row>
    <row r="212" spans="4:42" x14ac:dyDescent="0.25"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</row>
    <row r="213" spans="4:42" x14ac:dyDescent="0.25"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</row>
    <row r="214" spans="4:42" x14ac:dyDescent="0.25"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</row>
    <row r="215" spans="4:42" x14ac:dyDescent="0.25"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</row>
    <row r="216" spans="4:42" x14ac:dyDescent="0.25"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</row>
    <row r="217" spans="4:42" x14ac:dyDescent="0.25"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</row>
    <row r="218" spans="4:42" x14ac:dyDescent="0.25"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</row>
    <row r="219" spans="4:42" x14ac:dyDescent="0.25"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</row>
    <row r="220" spans="4:42" x14ac:dyDescent="0.25"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</row>
    <row r="221" spans="4:42" x14ac:dyDescent="0.25"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</row>
    <row r="222" spans="4:42" x14ac:dyDescent="0.25"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</row>
    <row r="223" spans="4:42" x14ac:dyDescent="0.25"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</row>
    <row r="224" spans="4:42" x14ac:dyDescent="0.25"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</row>
    <row r="225" spans="4:42" x14ac:dyDescent="0.25"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</row>
    <row r="226" spans="4:42" x14ac:dyDescent="0.25"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</row>
    <row r="227" spans="4:42" x14ac:dyDescent="0.25"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</row>
    <row r="228" spans="4:42" x14ac:dyDescent="0.25"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</row>
    <row r="229" spans="4:42" x14ac:dyDescent="0.25"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</row>
    <row r="230" spans="4:42" x14ac:dyDescent="0.25"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</row>
    <row r="231" spans="4:42" x14ac:dyDescent="0.25"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</row>
    <row r="232" spans="4:42" x14ac:dyDescent="0.25"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</row>
    <row r="233" spans="4:42" x14ac:dyDescent="0.25"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</row>
    <row r="234" spans="4:42" x14ac:dyDescent="0.25"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</row>
    <row r="235" spans="4:42" x14ac:dyDescent="0.25"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</row>
    <row r="236" spans="4:42" x14ac:dyDescent="0.25"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</row>
    <row r="237" spans="4:42" x14ac:dyDescent="0.25"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</row>
    <row r="238" spans="4:42" x14ac:dyDescent="0.25"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</row>
    <row r="239" spans="4:42" x14ac:dyDescent="0.25"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</row>
    <row r="240" spans="4:42" x14ac:dyDescent="0.25"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</row>
    <row r="241" spans="4:42" x14ac:dyDescent="0.25"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</row>
    <row r="242" spans="4:42" x14ac:dyDescent="0.25"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</row>
    <row r="243" spans="4:42" x14ac:dyDescent="0.25"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</row>
    <row r="244" spans="4:42" x14ac:dyDescent="0.25"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</row>
    <row r="245" spans="4:42" x14ac:dyDescent="0.25"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</row>
    <row r="246" spans="4:42" x14ac:dyDescent="0.25"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</row>
    <row r="247" spans="4:42" x14ac:dyDescent="0.25"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</row>
    <row r="248" spans="4:42" x14ac:dyDescent="0.25"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</row>
    <row r="249" spans="4:42" x14ac:dyDescent="0.25"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</row>
    <row r="250" spans="4:42" x14ac:dyDescent="0.25"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</row>
    <row r="251" spans="4:42" x14ac:dyDescent="0.25"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</row>
    <row r="252" spans="4:42" x14ac:dyDescent="0.25"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</row>
    <row r="253" spans="4:42" x14ac:dyDescent="0.25"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</row>
    <row r="254" spans="4:42" x14ac:dyDescent="0.25"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</row>
    <row r="255" spans="4:42" x14ac:dyDescent="0.25"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</row>
    <row r="256" spans="4:42" x14ac:dyDescent="0.25"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</row>
    <row r="257" spans="4:42" x14ac:dyDescent="0.25"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</row>
    <row r="258" spans="4:42" x14ac:dyDescent="0.25"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</row>
    <row r="259" spans="4:42" x14ac:dyDescent="0.25"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</row>
    <row r="260" spans="4:42" x14ac:dyDescent="0.25"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</row>
    <row r="261" spans="4:42" x14ac:dyDescent="0.25"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</row>
    <row r="262" spans="4:42" x14ac:dyDescent="0.25"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</row>
    <row r="263" spans="4:42" x14ac:dyDescent="0.25"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</row>
    <row r="264" spans="4:42" x14ac:dyDescent="0.25"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</row>
    <row r="265" spans="4:42" x14ac:dyDescent="0.25"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</row>
    <row r="266" spans="4:42" x14ac:dyDescent="0.25"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</row>
    <row r="267" spans="4:42" x14ac:dyDescent="0.25"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</row>
    <row r="268" spans="4:42" x14ac:dyDescent="0.25"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</row>
    <row r="269" spans="4:42" x14ac:dyDescent="0.25"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</row>
    <row r="270" spans="4:42" x14ac:dyDescent="0.25"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</row>
    <row r="271" spans="4:42" x14ac:dyDescent="0.25"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</row>
    <row r="272" spans="4:42" x14ac:dyDescent="0.25"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</row>
    <row r="273" spans="4:42" x14ac:dyDescent="0.25"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</row>
    <row r="274" spans="4:42" x14ac:dyDescent="0.25"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</row>
    <row r="275" spans="4:42" x14ac:dyDescent="0.25"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</row>
    <row r="276" spans="4:42" x14ac:dyDescent="0.25"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</row>
    <row r="277" spans="4:42" x14ac:dyDescent="0.25"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</row>
    <row r="278" spans="4:42" x14ac:dyDescent="0.25"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</row>
    <row r="279" spans="4:42" x14ac:dyDescent="0.25"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</row>
    <row r="280" spans="4:42" x14ac:dyDescent="0.25"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</row>
    <row r="281" spans="4:42" x14ac:dyDescent="0.25"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</row>
    <row r="282" spans="4:42" x14ac:dyDescent="0.25"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</row>
    <row r="283" spans="4:42" x14ac:dyDescent="0.25"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</row>
    <row r="284" spans="4:42" x14ac:dyDescent="0.25"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</row>
    <row r="285" spans="4:42" x14ac:dyDescent="0.25"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</row>
    <row r="286" spans="4:42" x14ac:dyDescent="0.25"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</row>
    <row r="287" spans="4:42" x14ac:dyDescent="0.25"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</row>
    <row r="288" spans="4:42" x14ac:dyDescent="0.25"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</row>
    <row r="289" spans="4:42" x14ac:dyDescent="0.25"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</row>
    <row r="290" spans="4:42" x14ac:dyDescent="0.25"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</row>
    <row r="291" spans="4:42" x14ac:dyDescent="0.25"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</row>
    <row r="292" spans="4:42" x14ac:dyDescent="0.25"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</row>
    <row r="293" spans="4:42" x14ac:dyDescent="0.25"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</row>
    <row r="294" spans="4:42" x14ac:dyDescent="0.25"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</row>
    <row r="295" spans="4:42" x14ac:dyDescent="0.25"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</row>
    <row r="296" spans="4:42" x14ac:dyDescent="0.25"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</row>
    <row r="297" spans="4:42" x14ac:dyDescent="0.25"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</row>
    <row r="298" spans="4:42" x14ac:dyDescent="0.25"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</row>
    <row r="299" spans="4:42" x14ac:dyDescent="0.25"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</row>
    <row r="300" spans="4:42" x14ac:dyDescent="0.25"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</row>
    <row r="301" spans="4:42" x14ac:dyDescent="0.25"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</row>
    <row r="302" spans="4:42" x14ac:dyDescent="0.25"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</row>
    <row r="303" spans="4:42" x14ac:dyDescent="0.25"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</row>
    <row r="304" spans="4:42" x14ac:dyDescent="0.25"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</row>
    <row r="305" spans="4:42" x14ac:dyDescent="0.25"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</row>
    <row r="306" spans="4:42" x14ac:dyDescent="0.25"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</row>
    <row r="307" spans="4:42" x14ac:dyDescent="0.25"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</row>
    <row r="308" spans="4:42" x14ac:dyDescent="0.25"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</row>
    <row r="309" spans="4:42" x14ac:dyDescent="0.25"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</row>
    <row r="310" spans="4:42" x14ac:dyDescent="0.25"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</row>
    <row r="311" spans="4:42" x14ac:dyDescent="0.25"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</row>
    <row r="312" spans="4:42" x14ac:dyDescent="0.25"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</row>
    <row r="313" spans="4:42" x14ac:dyDescent="0.25"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</row>
    <row r="314" spans="4:42" x14ac:dyDescent="0.25"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</row>
    <row r="315" spans="4:42" x14ac:dyDescent="0.25"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</row>
    <row r="316" spans="4:42" x14ac:dyDescent="0.25"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</row>
    <row r="317" spans="4:42" x14ac:dyDescent="0.25"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</row>
    <row r="318" spans="4:42" x14ac:dyDescent="0.25"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</row>
    <row r="319" spans="4:42" x14ac:dyDescent="0.25"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</row>
    <row r="320" spans="4:42" x14ac:dyDescent="0.25"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</row>
    <row r="321" spans="4:42" x14ac:dyDescent="0.25"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</row>
    <row r="322" spans="4:42" x14ac:dyDescent="0.25"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</row>
    <row r="323" spans="4:42" x14ac:dyDescent="0.25"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</row>
    <row r="324" spans="4:42" x14ac:dyDescent="0.25"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</row>
    <row r="325" spans="4:42" x14ac:dyDescent="0.25"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</row>
    <row r="326" spans="4:42" x14ac:dyDescent="0.25"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</row>
    <row r="327" spans="4:42" x14ac:dyDescent="0.25"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</row>
    <row r="328" spans="4:42" x14ac:dyDescent="0.25"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</row>
    <row r="329" spans="4:42" x14ac:dyDescent="0.25"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</row>
    <row r="330" spans="4:42" x14ac:dyDescent="0.25"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</row>
    <row r="331" spans="4:42" x14ac:dyDescent="0.25"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</row>
    <row r="332" spans="4:42" x14ac:dyDescent="0.25"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</row>
    <row r="333" spans="4:42" x14ac:dyDescent="0.25"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</row>
    <row r="334" spans="4:42" x14ac:dyDescent="0.25"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</row>
    <row r="335" spans="4:42" x14ac:dyDescent="0.25"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</row>
    <row r="336" spans="4:42" x14ac:dyDescent="0.25"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</row>
    <row r="337" spans="4:42" x14ac:dyDescent="0.25"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</row>
    <row r="338" spans="4:42" x14ac:dyDescent="0.25"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</row>
    <row r="339" spans="4:42" x14ac:dyDescent="0.25"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</row>
    <row r="340" spans="4:42" x14ac:dyDescent="0.25"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</row>
    <row r="341" spans="4:42" x14ac:dyDescent="0.25"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</row>
    <row r="342" spans="4:42" x14ac:dyDescent="0.25"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</row>
    <row r="343" spans="4:42" x14ac:dyDescent="0.25"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</row>
    <row r="344" spans="4:42" x14ac:dyDescent="0.25"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</row>
    <row r="345" spans="4:42" x14ac:dyDescent="0.25"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</row>
    <row r="346" spans="4:42" x14ac:dyDescent="0.25"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</row>
    <row r="347" spans="4:42" x14ac:dyDescent="0.25"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</row>
    <row r="348" spans="4:42" x14ac:dyDescent="0.25"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</row>
    <row r="349" spans="4:42" x14ac:dyDescent="0.25"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</row>
    <row r="350" spans="4:42" x14ac:dyDescent="0.25"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</row>
    <row r="351" spans="4:42" x14ac:dyDescent="0.25"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</row>
    <row r="352" spans="4:42" x14ac:dyDescent="0.25"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</row>
    <row r="353" spans="4:42" x14ac:dyDescent="0.25"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</row>
    <row r="354" spans="4:42" x14ac:dyDescent="0.25"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</row>
    <row r="355" spans="4:42" x14ac:dyDescent="0.25"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</row>
    <row r="356" spans="4:42" x14ac:dyDescent="0.25"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</row>
    <row r="357" spans="4:42" x14ac:dyDescent="0.25"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</row>
    <row r="358" spans="4:42" x14ac:dyDescent="0.25"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</row>
    <row r="359" spans="4:42" x14ac:dyDescent="0.25"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</row>
    <row r="360" spans="4:42" x14ac:dyDescent="0.25"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</row>
    <row r="361" spans="4:42" x14ac:dyDescent="0.25"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</row>
    <row r="362" spans="4:42" x14ac:dyDescent="0.25"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</row>
    <row r="363" spans="4:42" x14ac:dyDescent="0.25"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</row>
    <row r="364" spans="4:42" x14ac:dyDescent="0.25"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</row>
    <row r="365" spans="4:42" x14ac:dyDescent="0.25"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</row>
    <row r="366" spans="4:42" x14ac:dyDescent="0.25"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</row>
    <row r="367" spans="4:42" x14ac:dyDescent="0.25"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</row>
    <row r="368" spans="4:42" x14ac:dyDescent="0.25"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</row>
    <row r="369" spans="4:42" x14ac:dyDescent="0.25"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</row>
    <row r="370" spans="4:42" x14ac:dyDescent="0.25"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</row>
    <row r="371" spans="4:42" x14ac:dyDescent="0.25"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</row>
    <row r="372" spans="4:42" x14ac:dyDescent="0.25"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</row>
    <row r="373" spans="4:42" x14ac:dyDescent="0.25"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</row>
    <row r="374" spans="4:42" x14ac:dyDescent="0.25"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</row>
    <row r="375" spans="4:42" x14ac:dyDescent="0.25"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</row>
    <row r="376" spans="4:42" x14ac:dyDescent="0.25"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</row>
    <row r="377" spans="4:42" x14ac:dyDescent="0.25"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</row>
    <row r="378" spans="4:42" x14ac:dyDescent="0.25"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</row>
    <row r="379" spans="4:42" x14ac:dyDescent="0.25"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</row>
    <row r="380" spans="4:42" x14ac:dyDescent="0.25"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</row>
    <row r="381" spans="4:42" x14ac:dyDescent="0.25"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</row>
    <row r="382" spans="4:42" x14ac:dyDescent="0.25"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</row>
    <row r="383" spans="4:42" x14ac:dyDescent="0.25"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</row>
    <row r="384" spans="4:42" x14ac:dyDescent="0.25"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</row>
    <row r="385" spans="4:42" x14ac:dyDescent="0.25"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</row>
    <row r="386" spans="4:42" x14ac:dyDescent="0.25"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</row>
    <row r="387" spans="4:42" x14ac:dyDescent="0.25"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</row>
    <row r="388" spans="4:42" x14ac:dyDescent="0.25"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</row>
    <row r="389" spans="4:42" x14ac:dyDescent="0.25"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</row>
    <row r="390" spans="4:42" x14ac:dyDescent="0.25"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</row>
    <row r="391" spans="4:42" x14ac:dyDescent="0.25"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</row>
    <row r="392" spans="4:42" x14ac:dyDescent="0.25"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</row>
    <row r="393" spans="4:42" x14ac:dyDescent="0.25"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</row>
    <row r="394" spans="4:42" x14ac:dyDescent="0.25"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</row>
    <row r="395" spans="4:42" x14ac:dyDescent="0.25"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</row>
    <row r="396" spans="4:42" x14ac:dyDescent="0.25"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</row>
    <row r="397" spans="4:42" x14ac:dyDescent="0.25"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</row>
    <row r="398" spans="4:42" x14ac:dyDescent="0.25"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</row>
    <row r="399" spans="4:42" x14ac:dyDescent="0.25"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</row>
    <row r="400" spans="4:42" x14ac:dyDescent="0.25"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</row>
    <row r="401" spans="4:42" x14ac:dyDescent="0.25"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</row>
    <row r="402" spans="4:42" x14ac:dyDescent="0.25"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</row>
    <row r="403" spans="4:42" x14ac:dyDescent="0.25"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</row>
    <row r="404" spans="4:42" x14ac:dyDescent="0.25"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</row>
    <row r="405" spans="4:42" x14ac:dyDescent="0.25"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</row>
    <row r="406" spans="4:42" x14ac:dyDescent="0.25"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</row>
    <row r="407" spans="4:42" x14ac:dyDescent="0.25"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</row>
    <row r="408" spans="4:42" x14ac:dyDescent="0.25"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</row>
    <row r="409" spans="4:42" x14ac:dyDescent="0.25"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</row>
    <row r="410" spans="4:42" x14ac:dyDescent="0.25"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</row>
    <row r="411" spans="4:42" x14ac:dyDescent="0.25"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</row>
    <row r="412" spans="4:42" x14ac:dyDescent="0.25"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</row>
    <row r="413" spans="4:42" x14ac:dyDescent="0.25"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</row>
    <row r="414" spans="4:42" x14ac:dyDescent="0.25"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</row>
    <row r="415" spans="4:42" x14ac:dyDescent="0.25"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</row>
    <row r="416" spans="4:42" x14ac:dyDescent="0.25"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</row>
    <row r="417" spans="4:42" x14ac:dyDescent="0.25"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</row>
    <row r="418" spans="4:42" x14ac:dyDescent="0.25"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</row>
    <row r="419" spans="4:42" x14ac:dyDescent="0.25"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</row>
    <row r="420" spans="4:42" x14ac:dyDescent="0.25"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</row>
    <row r="421" spans="4:42" x14ac:dyDescent="0.25"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</row>
    <row r="422" spans="4:42" x14ac:dyDescent="0.25"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</row>
    <row r="423" spans="4:42" x14ac:dyDescent="0.25"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</row>
    <row r="424" spans="4:42" x14ac:dyDescent="0.25"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</row>
    <row r="425" spans="4:42" x14ac:dyDescent="0.25"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</row>
    <row r="426" spans="4:42" x14ac:dyDescent="0.25"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</row>
    <row r="427" spans="4:42" x14ac:dyDescent="0.25"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</row>
    <row r="428" spans="4:42" x14ac:dyDescent="0.25"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</row>
    <row r="429" spans="4:42" x14ac:dyDescent="0.25"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</row>
    <row r="430" spans="4:42" x14ac:dyDescent="0.25"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</row>
    <row r="431" spans="4:42" x14ac:dyDescent="0.25"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</row>
    <row r="432" spans="4:42" x14ac:dyDescent="0.25"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</row>
    <row r="433" spans="4:42" x14ac:dyDescent="0.25"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</row>
    <row r="434" spans="4:42" x14ac:dyDescent="0.25"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</row>
    <row r="435" spans="4:42" x14ac:dyDescent="0.25"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</row>
    <row r="436" spans="4:42" x14ac:dyDescent="0.25"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</row>
    <row r="437" spans="4:42" x14ac:dyDescent="0.25"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</row>
    <row r="438" spans="4:42" x14ac:dyDescent="0.25"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</row>
    <row r="439" spans="4:42" x14ac:dyDescent="0.25"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</row>
    <row r="440" spans="4:42" x14ac:dyDescent="0.25"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</row>
    <row r="441" spans="4:42" x14ac:dyDescent="0.25"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</row>
    <row r="442" spans="4:42" x14ac:dyDescent="0.25"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</row>
    <row r="443" spans="4:42" x14ac:dyDescent="0.25"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</row>
    <row r="444" spans="4:42" x14ac:dyDescent="0.25"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</row>
    <row r="445" spans="4:42" x14ac:dyDescent="0.25"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</row>
    <row r="446" spans="4:42" x14ac:dyDescent="0.25"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</row>
    <row r="447" spans="4:42" x14ac:dyDescent="0.25"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</row>
    <row r="448" spans="4:42" x14ac:dyDescent="0.25"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</row>
    <row r="449" spans="4:42" x14ac:dyDescent="0.25"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</row>
    <row r="450" spans="4:42" x14ac:dyDescent="0.25"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</row>
    <row r="451" spans="4:42" x14ac:dyDescent="0.25"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</row>
    <row r="452" spans="4:42" x14ac:dyDescent="0.25"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</row>
    <row r="453" spans="4:42" x14ac:dyDescent="0.25"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</row>
    <row r="454" spans="4:42" x14ac:dyDescent="0.25"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</row>
    <row r="455" spans="4:42" x14ac:dyDescent="0.25"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</row>
    <row r="456" spans="4:42" x14ac:dyDescent="0.25"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</row>
    <row r="457" spans="4:42" x14ac:dyDescent="0.25"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</row>
    <row r="458" spans="4:42" x14ac:dyDescent="0.25"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</row>
    <row r="459" spans="4:42" x14ac:dyDescent="0.25"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</row>
    <row r="460" spans="4:42" x14ac:dyDescent="0.25"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</row>
    <row r="461" spans="4:42" x14ac:dyDescent="0.25"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</row>
    <row r="462" spans="4:42" x14ac:dyDescent="0.25"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</row>
    <row r="463" spans="4:42" x14ac:dyDescent="0.25"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</row>
    <row r="464" spans="4:42" x14ac:dyDescent="0.25"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</row>
    <row r="465" spans="4:42" x14ac:dyDescent="0.25"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</row>
    <row r="466" spans="4:42" x14ac:dyDescent="0.25"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</row>
    <row r="467" spans="4:42" x14ac:dyDescent="0.25"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</row>
    <row r="468" spans="4:42" x14ac:dyDescent="0.25"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</row>
    <row r="469" spans="4:42" x14ac:dyDescent="0.25"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</row>
    <row r="470" spans="4:42" x14ac:dyDescent="0.25"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</row>
    <row r="471" spans="4:42" x14ac:dyDescent="0.25"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</row>
    <row r="472" spans="4:42" x14ac:dyDescent="0.25"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</row>
    <row r="473" spans="4:42" x14ac:dyDescent="0.25"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</row>
    <row r="474" spans="4:42" x14ac:dyDescent="0.25"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</row>
    <row r="475" spans="4:42" x14ac:dyDescent="0.25"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</row>
    <row r="476" spans="4:42" x14ac:dyDescent="0.25"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</row>
    <row r="477" spans="4:42" x14ac:dyDescent="0.25"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</row>
    <row r="478" spans="4:42" x14ac:dyDescent="0.25"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</row>
    <row r="479" spans="4:42" x14ac:dyDescent="0.25"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</row>
    <row r="480" spans="4:42" x14ac:dyDescent="0.25"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</row>
    <row r="481" spans="4:42" x14ac:dyDescent="0.25"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</row>
    <row r="482" spans="4:42" x14ac:dyDescent="0.25"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</row>
    <row r="483" spans="4:42" x14ac:dyDescent="0.25"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</row>
    <row r="484" spans="4:42" x14ac:dyDescent="0.25"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</row>
    <row r="485" spans="4:42" x14ac:dyDescent="0.25"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</row>
    <row r="486" spans="4:42" x14ac:dyDescent="0.25"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</row>
    <row r="487" spans="4:42" x14ac:dyDescent="0.25"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</row>
    <row r="488" spans="4:42" x14ac:dyDescent="0.25"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</row>
    <row r="489" spans="4:42" x14ac:dyDescent="0.25"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</row>
    <row r="490" spans="4:42" x14ac:dyDescent="0.25"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</row>
    <row r="491" spans="4:42" x14ac:dyDescent="0.25"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</row>
    <row r="492" spans="4:42" x14ac:dyDescent="0.25"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</row>
    <row r="493" spans="4:42" x14ac:dyDescent="0.25"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</row>
    <row r="494" spans="4:42" x14ac:dyDescent="0.25"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</row>
    <row r="495" spans="4:42" x14ac:dyDescent="0.25"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</row>
    <row r="496" spans="4:42" x14ac:dyDescent="0.25"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</row>
    <row r="497" spans="4:42" x14ac:dyDescent="0.25"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</row>
    <row r="498" spans="4:42" x14ac:dyDescent="0.25"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</row>
    <row r="499" spans="4:42" x14ac:dyDescent="0.25"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</row>
    <row r="500" spans="4:42" x14ac:dyDescent="0.25"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</row>
    <row r="501" spans="4:42" x14ac:dyDescent="0.25"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</row>
    <row r="502" spans="4:42" x14ac:dyDescent="0.25"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</row>
    <row r="503" spans="4:42" x14ac:dyDescent="0.25"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</row>
    <row r="504" spans="4:42" x14ac:dyDescent="0.25"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</row>
    <row r="505" spans="4:42" x14ac:dyDescent="0.25"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</row>
    <row r="506" spans="4:42" x14ac:dyDescent="0.25"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</row>
    <row r="507" spans="4:42" x14ac:dyDescent="0.25"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</row>
    <row r="508" spans="4:42" x14ac:dyDescent="0.25"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</row>
    <row r="509" spans="4:42" x14ac:dyDescent="0.25"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</row>
    <row r="510" spans="4:42" x14ac:dyDescent="0.25"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</row>
    <row r="511" spans="4:42" x14ac:dyDescent="0.25"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</row>
    <row r="512" spans="4:42" x14ac:dyDescent="0.25"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</row>
    <row r="513" spans="4:42" x14ac:dyDescent="0.25"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</row>
    <row r="514" spans="4:42" x14ac:dyDescent="0.25"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</row>
    <row r="515" spans="4:42" x14ac:dyDescent="0.25"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</row>
    <row r="516" spans="4:42" x14ac:dyDescent="0.25"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</row>
    <row r="517" spans="4:42" x14ac:dyDescent="0.25"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</row>
    <row r="518" spans="4:42" x14ac:dyDescent="0.25"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</row>
    <row r="519" spans="4:42" x14ac:dyDescent="0.25"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</row>
    <row r="520" spans="4:42" x14ac:dyDescent="0.25"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</row>
    <row r="521" spans="4:42" x14ac:dyDescent="0.25"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</row>
    <row r="522" spans="4:42" x14ac:dyDescent="0.25"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</row>
    <row r="523" spans="4:42" x14ac:dyDescent="0.25"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</row>
    <row r="524" spans="4:42" x14ac:dyDescent="0.25"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</row>
    <row r="525" spans="4:42" x14ac:dyDescent="0.25"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</row>
    <row r="526" spans="4:42" x14ac:dyDescent="0.25"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</row>
    <row r="527" spans="4:42" x14ac:dyDescent="0.25"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</row>
    <row r="528" spans="4:42" x14ac:dyDescent="0.25"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</row>
    <row r="529" spans="4:42" x14ac:dyDescent="0.25"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</row>
    <row r="530" spans="4:42" x14ac:dyDescent="0.25"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</row>
    <row r="531" spans="4:42" x14ac:dyDescent="0.25"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</row>
    <row r="532" spans="4:42" x14ac:dyDescent="0.25"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</row>
    <row r="533" spans="4:42" x14ac:dyDescent="0.25"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</row>
    <row r="534" spans="4:42" x14ac:dyDescent="0.25"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</row>
    <row r="535" spans="4:42" x14ac:dyDescent="0.25"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</row>
    <row r="536" spans="4:42" x14ac:dyDescent="0.25"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</row>
    <row r="537" spans="4:42" x14ac:dyDescent="0.25"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</row>
    <row r="538" spans="4:42" x14ac:dyDescent="0.25"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</row>
    <row r="539" spans="4:42" x14ac:dyDescent="0.25"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</row>
    <row r="540" spans="4:42" x14ac:dyDescent="0.25"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</row>
    <row r="541" spans="4:42" x14ac:dyDescent="0.25"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</row>
    <row r="542" spans="4:42" x14ac:dyDescent="0.25"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</row>
    <row r="543" spans="4:42" x14ac:dyDescent="0.25"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</row>
    <row r="544" spans="4:42" x14ac:dyDescent="0.25"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</row>
    <row r="545" spans="4:42" x14ac:dyDescent="0.25"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</row>
    <row r="546" spans="4:42" x14ac:dyDescent="0.25"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</row>
    <row r="547" spans="4:42" x14ac:dyDescent="0.25"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</row>
    <row r="548" spans="4:42" x14ac:dyDescent="0.25"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</row>
    <row r="549" spans="4:42" x14ac:dyDescent="0.25"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</row>
    <row r="550" spans="4:42" x14ac:dyDescent="0.25"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</row>
    <row r="551" spans="4:42" x14ac:dyDescent="0.25"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</row>
    <row r="552" spans="4:42" x14ac:dyDescent="0.25"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</row>
    <row r="553" spans="4:42" x14ac:dyDescent="0.25"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</row>
    <row r="554" spans="4:42" x14ac:dyDescent="0.25"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</row>
    <row r="555" spans="4:42" x14ac:dyDescent="0.25"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</row>
    <row r="556" spans="4:42" x14ac:dyDescent="0.25"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</row>
    <row r="557" spans="4:42" x14ac:dyDescent="0.25"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</row>
    <row r="558" spans="4:42" x14ac:dyDescent="0.25"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</row>
    <row r="559" spans="4:42" x14ac:dyDescent="0.25"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</row>
    <row r="560" spans="4:42" x14ac:dyDescent="0.25"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</row>
    <row r="561" spans="4:42" x14ac:dyDescent="0.25"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</row>
    <row r="562" spans="4:42" x14ac:dyDescent="0.25"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</row>
    <row r="563" spans="4:42" x14ac:dyDescent="0.25"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</row>
    <row r="564" spans="4:42" x14ac:dyDescent="0.25"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</row>
    <row r="565" spans="4:42" x14ac:dyDescent="0.25"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</row>
    <row r="566" spans="4:42" x14ac:dyDescent="0.25"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</row>
    <row r="567" spans="4:42" x14ac:dyDescent="0.25"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</row>
    <row r="568" spans="4:42" x14ac:dyDescent="0.25"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</row>
    <row r="569" spans="4:42" x14ac:dyDescent="0.25"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</row>
    <row r="570" spans="4:42" x14ac:dyDescent="0.25"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</row>
    <row r="571" spans="4:42" x14ac:dyDescent="0.25"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</row>
    <row r="572" spans="4:42" x14ac:dyDescent="0.25"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</row>
    <row r="573" spans="4:42" x14ac:dyDescent="0.25"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</row>
    <row r="574" spans="4:42" x14ac:dyDescent="0.25"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</row>
    <row r="575" spans="4:42" x14ac:dyDescent="0.25"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</row>
    <row r="576" spans="4:42" x14ac:dyDescent="0.25"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</row>
    <row r="577" spans="4:42" x14ac:dyDescent="0.25"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</row>
    <row r="578" spans="4:42" x14ac:dyDescent="0.25"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</row>
    <row r="579" spans="4:42" x14ac:dyDescent="0.25"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</row>
    <row r="580" spans="4:42" x14ac:dyDescent="0.25"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</row>
    <row r="581" spans="4:42" x14ac:dyDescent="0.25"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</row>
    <row r="582" spans="4:42" x14ac:dyDescent="0.25"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</row>
    <row r="583" spans="4:42" x14ac:dyDescent="0.25"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</row>
    <row r="584" spans="4:42" x14ac:dyDescent="0.25"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</row>
    <row r="585" spans="4:42" x14ac:dyDescent="0.25"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</row>
    <row r="586" spans="4:42" x14ac:dyDescent="0.25"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</row>
    <row r="587" spans="4:42" x14ac:dyDescent="0.25"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</row>
    <row r="588" spans="4:42" x14ac:dyDescent="0.25"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</row>
    <row r="589" spans="4:42" x14ac:dyDescent="0.25"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</row>
    <row r="590" spans="4:42" x14ac:dyDescent="0.25"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</row>
    <row r="591" spans="4:42" x14ac:dyDescent="0.25"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</row>
    <row r="592" spans="4:42" x14ac:dyDescent="0.25"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</row>
    <row r="593" spans="4:42" x14ac:dyDescent="0.25"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</row>
    <row r="594" spans="4:42" x14ac:dyDescent="0.25"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</row>
    <row r="595" spans="4:42" x14ac:dyDescent="0.25"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</row>
    <row r="596" spans="4:42" x14ac:dyDescent="0.25"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</row>
    <row r="597" spans="4:42" x14ac:dyDescent="0.25"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</row>
    <row r="598" spans="4:42" x14ac:dyDescent="0.25"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</row>
    <row r="599" spans="4:42" x14ac:dyDescent="0.25"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</row>
    <row r="600" spans="4:42" x14ac:dyDescent="0.25"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</row>
    <row r="601" spans="4:42" x14ac:dyDescent="0.25"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</row>
    <row r="602" spans="4:42" x14ac:dyDescent="0.25"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</row>
    <row r="603" spans="4:42" x14ac:dyDescent="0.25"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</row>
    <row r="604" spans="4:42" x14ac:dyDescent="0.25"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</row>
    <row r="605" spans="4:42" x14ac:dyDescent="0.25"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</row>
    <row r="606" spans="4:42" x14ac:dyDescent="0.25"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</row>
    <row r="607" spans="4:42" x14ac:dyDescent="0.25"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</row>
    <row r="608" spans="4:42" x14ac:dyDescent="0.25"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</row>
    <row r="609" spans="4:42" x14ac:dyDescent="0.25"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</row>
    <row r="610" spans="4:42" x14ac:dyDescent="0.25"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</row>
    <row r="611" spans="4:42" x14ac:dyDescent="0.25"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</row>
    <row r="612" spans="4:42" x14ac:dyDescent="0.25"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</row>
    <row r="613" spans="4:42" x14ac:dyDescent="0.25"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</row>
    <row r="614" spans="4:42" x14ac:dyDescent="0.25"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</row>
    <row r="615" spans="4:42" x14ac:dyDescent="0.25"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</row>
    <row r="616" spans="4:42" x14ac:dyDescent="0.25"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</row>
    <row r="617" spans="4:42" x14ac:dyDescent="0.25"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</row>
    <row r="618" spans="4:42" x14ac:dyDescent="0.25"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</row>
    <row r="619" spans="4:42" x14ac:dyDescent="0.25"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</row>
    <row r="620" spans="4:42" x14ac:dyDescent="0.25"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</row>
    <row r="621" spans="4:42" x14ac:dyDescent="0.25"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</row>
    <row r="622" spans="4:42" x14ac:dyDescent="0.25"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</row>
    <row r="623" spans="4:42" x14ac:dyDescent="0.25"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</row>
    <row r="624" spans="4:42" x14ac:dyDescent="0.25"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</row>
    <row r="625" spans="4:42" x14ac:dyDescent="0.25"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</row>
    <row r="626" spans="4:42" x14ac:dyDescent="0.25"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</row>
    <row r="627" spans="4:42" x14ac:dyDescent="0.25"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</row>
    <row r="628" spans="4:42" x14ac:dyDescent="0.25"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</row>
    <row r="629" spans="4:42" x14ac:dyDescent="0.25"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</row>
    <row r="630" spans="4:42" x14ac:dyDescent="0.25"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</row>
    <row r="631" spans="4:42" x14ac:dyDescent="0.25"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</row>
    <row r="632" spans="4:42" x14ac:dyDescent="0.25"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</row>
    <row r="633" spans="4:42" x14ac:dyDescent="0.25"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</row>
    <row r="634" spans="4:42" x14ac:dyDescent="0.25"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</row>
    <row r="635" spans="4:42" x14ac:dyDescent="0.25"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</row>
    <row r="636" spans="4:42" x14ac:dyDescent="0.25"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</row>
    <row r="637" spans="4:42" x14ac:dyDescent="0.25"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</row>
    <row r="638" spans="4:42" x14ac:dyDescent="0.25"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</row>
    <row r="639" spans="4:42" x14ac:dyDescent="0.25"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</row>
    <row r="640" spans="4:42" x14ac:dyDescent="0.25"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</row>
    <row r="641" spans="4:42" x14ac:dyDescent="0.25"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</row>
    <row r="642" spans="4:42" x14ac:dyDescent="0.25"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</row>
    <row r="643" spans="4:42" x14ac:dyDescent="0.25"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</row>
    <row r="644" spans="4:42" x14ac:dyDescent="0.25"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</row>
    <row r="645" spans="4:42" x14ac:dyDescent="0.25"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</row>
    <row r="646" spans="4:42" x14ac:dyDescent="0.25"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</row>
    <row r="647" spans="4:42" x14ac:dyDescent="0.25"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</row>
    <row r="648" spans="4:42" x14ac:dyDescent="0.25"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</row>
    <row r="649" spans="4:42" x14ac:dyDescent="0.25"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</row>
    <row r="650" spans="4:42" x14ac:dyDescent="0.25"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</row>
    <row r="651" spans="4:42" x14ac:dyDescent="0.25"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</row>
    <row r="652" spans="4:42" x14ac:dyDescent="0.25"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</row>
    <row r="653" spans="4:42" x14ac:dyDescent="0.25"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</row>
    <row r="654" spans="4:42" x14ac:dyDescent="0.25"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</row>
    <row r="655" spans="4:42" x14ac:dyDescent="0.25"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</row>
    <row r="656" spans="4:42" x14ac:dyDescent="0.25"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</row>
    <row r="657" spans="4:42" x14ac:dyDescent="0.25"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</row>
    <row r="658" spans="4:42" x14ac:dyDescent="0.25"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</row>
    <row r="659" spans="4:42" x14ac:dyDescent="0.25"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</row>
    <row r="660" spans="4:42" x14ac:dyDescent="0.25"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</row>
    <row r="661" spans="4:42" x14ac:dyDescent="0.25"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</row>
    <row r="662" spans="4:42" x14ac:dyDescent="0.25"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</row>
    <row r="663" spans="4:42" x14ac:dyDescent="0.25"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</row>
    <row r="664" spans="4:42" x14ac:dyDescent="0.25"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</row>
    <row r="665" spans="4:42" x14ac:dyDescent="0.25"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</row>
    <row r="666" spans="4:42" x14ac:dyDescent="0.25"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</row>
    <row r="667" spans="4:42" x14ac:dyDescent="0.25"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</row>
    <row r="668" spans="4:42" x14ac:dyDescent="0.25"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</row>
    <row r="669" spans="4:42" x14ac:dyDescent="0.25"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</row>
    <row r="670" spans="4:42" x14ac:dyDescent="0.25"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</row>
    <row r="671" spans="4:42" x14ac:dyDescent="0.25"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</row>
    <row r="672" spans="4:42" x14ac:dyDescent="0.25"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</row>
    <row r="673" spans="4:42" x14ac:dyDescent="0.25"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</row>
    <row r="674" spans="4:42" x14ac:dyDescent="0.25"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</row>
    <row r="675" spans="4:42" x14ac:dyDescent="0.25"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</row>
    <row r="676" spans="4:42" x14ac:dyDescent="0.25"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</row>
    <row r="677" spans="4:42" x14ac:dyDescent="0.25"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</row>
    <row r="678" spans="4:42" x14ac:dyDescent="0.25"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</row>
    <row r="679" spans="4:42" x14ac:dyDescent="0.25"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</row>
    <row r="680" spans="4:42" x14ac:dyDescent="0.25"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</row>
    <row r="681" spans="4:42" x14ac:dyDescent="0.25"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</row>
    <row r="682" spans="4:42" x14ac:dyDescent="0.25"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</row>
    <row r="683" spans="4:42" x14ac:dyDescent="0.25"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</row>
    <row r="684" spans="4:42" x14ac:dyDescent="0.25"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</row>
    <row r="685" spans="4:42" x14ac:dyDescent="0.25"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</row>
    <row r="686" spans="4:42" x14ac:dyDescent="0.25"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</row>
    <row r="687" spans="4:42" x14ac:dyDescent="0.25"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</row>
    <row r="688" spans="4:42" x14ac:dyDescent="0.25"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</row>
    <row r="689" spans="4:42" x14ac:dyDescent="0.25"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</row>
    <row r="690" spans="4:42" x14ac:dyDescent="0.25"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</row>
    <row r="691" spans="4:42" x14ac:dyDescent="0.25"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</row>
    <row r="692" spans="4:42" x14ac:dyDescent="0.25"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</row>
    <row r="693" spans="4:42" x14ac:dyDescent="0.25"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</row>
    <row r="694" spans="4:42" x14ac:dyDescent="0.25"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</row>
    <row r="695" spans="4:42" x14ac:dyDescent="0.25"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</row>
    <row r="696" spans="4:42" x14ac:dyDescent="0.25"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</row>
    <row r="697" spans="4:42" x14ac:dyDescent="0.25"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</row>
    <row r="698" spans="4:42" x14ac:dyDescent="0.25"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</row>
    <row r="699" spans="4:42" x14ac:dyDescent="0.25"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</row>
    <row r="700" spans="4:42" x14ac:dyDescent="0.25"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</row>
    <row r="701" spans="4:42" x14ac:dyDescent="0.25"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</row>
    <row r="702" spans="4:42" x14ac:dyDescent="0.25"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</row>
    <row r="703" spans="4:42" x14ac:dyDescent="0.25"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</row>
    <row r="704" spans="4:42" x14ac:dyDescent="0.25"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</row>
    <row r="705" spans="4:42" x14ac:dyDescent="0.25"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</row>
    <row r="706" spans="4:42" x14ac:dyDescent="0.25"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</row>
    <row r="707" spans="4:42" x14ac:dyDescent="0.25"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</row>
    <row r="708" spans="4:42" x14ac:dyDescent="0.25"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</row>
    <row r="709" spans="4:42" x14ac:dyDescent="0.25"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</row>
    <row r="710" spans="4:42" x14ac:dyDescent="0.25"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</row>
    <row r="711" spans="4:42" x14ac:dyDescent="0.25"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</row>
    <row r="712" spans="4:42" x14ac:dyDescent="0.25"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</row>
    <row r="713" spans="4:42" x14ac:dyDescent="0.25"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</row>
    <row r="714" spans="4:42" x14ac:dyDescent="0.25"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</row>
    <row r="715" spans="4:42" x14ac:dyDescent="0.25"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</row>
    <row r="716" spans="4:42" x14ac:dyDescent="0.25"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</row>
    <row r="717" spans="4:42" x14ac:dyDescent="0.25"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</row>
    <row r="718" spans="4:42" x14ac:dyDescent="0.25"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</row>
    <row r="719" spans="4:42" x14ac:dyDescent="0.25"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</row>
    <row r="720" spans="4:42" x14ac:dyDescent="0.25"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</row>
    <row r="721" spans="4:42" x14ac:dyDescent="0.25"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</row>
    <row r="722" spans="4:42" x14ac:dyDescent="0.25"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</row>
    <row r="723" spans="4:42" x14ac:dyDescent="0.25"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</row>
    <row r="724" spans="4:42" x14ac:dyDescent="0.25"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</row>
    <row r="725" spans="4:42" x14ac:dyDescent="0.25"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</row>
    <row r="726" spans="4:42" x14ac:dyDescent="0.25"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</row>
    <row r="727" spans="4:42" x14ac:dyDescent="0.25"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</row>
    <row r="728" spans="4:42" x14ac:dyDescent="0.25"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</row>
    <row r="729" spans="4:42" x14ac:dyDescent="0.25"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</row>
    <row r="730" spans="4:42" x14ac:dyDescent="0.25"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</row>
    <row r="731" spans="4:42" x14ac:dyDescent="0.25"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</row>
    <row r="732" spans="4:42" x14ac:dyDescent="0.25"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</row>
    <row r="733" spans="4:42" x14ac:dyDescent="0.25"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</row>
    <row r="734" spans="4:42" x14ac:dyDescent="0.25"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</row>
    <row r="735" spans="4:42" x14ac:dyDescent="0.25"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</row>
    <row r="736" spans="4:42" x14ac:dyDescent="0.25"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</row>
    <row r="737" spans="4:42" x14ac:dyDescent="0.25"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</row>
    <row r="738" spans="4:42" x14ac:dyDescent="0.25"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</row>
    <row r="739" spans="4:42" x14ac:dyDescent="0.25"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</row>
    <row r="740" spans="4:42" x14ac:dyDescent="0.25"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</row>
    <row r="741" spans="4:42" x14ac:dyDescent="0.25"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</row>
    <row r="742" spans="4:42" x14ac:dyDescent="0.25"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</row>
    <row r="743" spans="4:42" x14ac:dyDescent="0.25"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</row>
    <row r="744" spans="4:42" x14ac:dyDescent="0.25"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</row>
    <row r="745" spans="4:42" x14ac:dyDescent="0.25"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</row>
    <row r="746" spans="4:42" x14ac:dyDescent="0.25"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</row>
    <row r="747" spans="4:42" x14ac:dyDescent="0.25"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</row>
    <row r="748" spans="4:42" x14ac:dyDescent="0.25"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</row>
    <row r="749" spans="4:42" x14ac:dyDescent="0.25"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</row>
    <row r="750" spans="4:42" x14ac:dyDescent="0.25"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</row>
    <row r="751" spans="4:42" x14ac:dyDescent="0.25"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</row>
    <row r="752" spans="4:42" x14ac:dyDescent="0.25"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</row>
    <row r="753" spans="4:42" x14ac:dyDescent="0.25"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</row>
    <row r="754" spans="4:42" x14ac:dyDescent="0.25"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</row>
    <row r="755" spans="4:42" x14ac:dyDescent="0.25"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</row>
    <row r="756" spans="4:42" x14ac:dyDescent="0.25"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</row>
    <row r="757" spans="4:42" x14ac:dyDescent="0.25"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</row>
    <row r="758" spans="4:42" x14ac:dyDescent="0.25"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</row>
    <row r="759" spans="4:42" x14ac:dyDescent="0.25"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</row>
    <row r="760" spans="4:42" x14ac:dyDescent="0.25"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</row>
    <row r="761" spans="4:42" x14ac:dyDescent="0.25"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</row>
    <row r="762" spans="4:42" x14ac:dyDescent="0.25"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</row>
    <row r="763" spans="4:42" x14ac:dyDescent="0.25"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</row>
    <row r="764" spans="4:42" x14ac:dyDescent="0.25"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</row>
    <row r="765" spans="4:42" x14ac:dyDescent="0.25"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</row>
    <row r="766" spans="4:42" x14ac:dyDescent="0.25"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</row>
    <row r="767" spans="4:42" x14ac:dyDescent="0.25"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</row>
    <row r="768" spans="4:42" x14ac:dyDescent="0.25"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</row>
    <row r="769" spans="4:42" x14ac:dyDescent="0.25"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</row>
    <row r="770" spans="4:42" x14ac:dyDescent="0.25"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</row>
    <row r="771" spans="4:42" x14ac:dyDescent="0.25"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</row>
    <row r="772" spans="4:42" x14ac:dyDescent="0.25"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</row>
    <row r="773" spans="4:42" x14ac:dyDescent="0.25"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</row>
    <row r="774" spans="4:42" x14ac:dyDescent="0.25"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</row>
    <row r="775" spans="4:42" x14ac:dyDescent="0.25"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</row>
    <row r="776" spans="4:42" x14ac:dyDescent="0.25"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</row>
    <row r="777" spans="4:42" x14ac:dyDescent="0.25"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</row>
    <row r="778" spans="4:42" x14ac:dyDescent="0.25"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</row>
    <row r="779" spans="4:42" x14ac:dyDescent="0.25"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</row>
    <row r="780" spans="4:42" x14ac:dyDescent="0.25"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</row>
    <row r="781" spans="4:42" x14ac:dyDescent="0.25"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</row>
    <row r="782" spans="4:42" x14ac:dyDescent="0.25"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</row>
    <row r="783" spans="4:42" x14ac:dyDescent="0.25"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</row>
    <row r="784" spans="4:42" x14ac:dyDescent="0.25"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</row>
    <row r="785" spans="4:42" x14ac:dyDescent="0.25"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</row>
    <row r="786" spans="4:42" x14ac:dyDescent="0.25"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</row>
    <row r="787" spans="4:42" x14ac:dyDescent="0.25"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</row>
    <row r="788" spans="4:42" x14ac:dyDescent="0.25"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</row>
    <row r="789" spans="4:42" x14ac:dyDescent="0.25"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</row>
    <row r="790" spans="4:42" x14ac:dyDescent="0.25"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</row>
    <row r="791" spans="4:42" x14ac:dyDescent="0.25"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</row>
    <row r="792" spans="4:42" x14ac:dyDescent="0.25"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</row>
    <row r="793" spans="4:42" x14ac:dyDescent="0.25"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</row>
    <row r="794" spans="4:42" x14ac:dyDescent="0.25"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</row>
    <row r="795" spans="4:42" x14ac:dyDescent="0.25"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</row>
    <row r="796" spans="4:42" x14ac:dyDescent="0.25"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</row>
    <row r="797" spans="4:42" x14ac:dyDescent="0.25"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</row>
    <row r="798" spans="4:42" x14ac:dyDescent="0.25"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</row>
    <row r="799" spans="4:42" x14ac:dyDescent="0.25"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</row>
    <row r="800" spans="4:42" x14ac:dyDescent="0.25"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</row>
    <row r="801" spans="4:42" x14ac:dyDescent="0.25"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</row>
    <row r="802" spans="4:42" x14ac:dyDescent="0.25"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</row>
    <row r="803" spans="4:42" x14ac:dyDescent="0.25"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</row>
    <row r="804" spans="4:42" x14ac:dyDescent="0.25"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</row>
    <row r="805" spans="4:42" x14ac:dyDescent="0.25"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</row>
    <row r="806" spans="4:42" x14ac:dyDescent="0.25"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</row>
    <row r="807" spans="4:42" x14ac:dyDescent="0.25"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</row>
    <row r="808" spans="4:42" x14ac:dyDescent="0.25"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</row>
    <row r="809" spans="4:42" x14ac:dyDescent="0.25"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</row>
    <row r="810" spans="4:42" x14ac:dyDescent="0.25"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</row>
    <row r="811" spans="4:42" x14ac:dyDescent="0.25"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</row>
    <row r="812" spans="4:42" x14ac:dyDescent="0.25"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</row>
    <row r="813" spans="4:42" x14ac:dyDescent="0.25"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</row>
    <row r="814" spans="4:42" x14ac:dyDescent="0.25"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</row>
    <row r="815" spans="4:42" x14ac:dyDescent="0.25"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</row>
    <row r="816" spans="4:42" x14ac:dyDescent="0.25"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</row>
    <row r="817" spans="4:42" x14ac:dyDescent="0.25"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</row>
    <row r="818" spans="4:42" x14ac:dyDescent="0.25"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</row>
    <row r="819" spans="4:42" x14ac:dyDescent="0.25"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</row>
    <row r="820" spans="4:42" x14ac:dyDescent="0.25"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</row>
    <row r="821" spans="4:42" x14ac:dyDescent="0.25"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</row>
    <row r="822" spans="4:42" x14ac:dyDescent="0.25"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</row>
    <row r="823" spans="4:42" x14ac:dyDescent="0.25"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</row>
    <row r="824" spans="4:42" x14ac:dyDescent="0.25"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</row>
    <row r="825" spans="4:42" x14ac:dyDescent="0.25"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</row>
    <row r="826" spans="4:42" x14ac:dyDescent="0.25"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</row>
    <row r="827" spans="4:42" x14ac:dyDescent="0.25"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</row>
    <row r="828" spans="4:42" x14ac:dyDescent="0.25"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</row>
    <row r="829" spans="4:42" x14ac:dyDescent="0.25"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</row>
    <row r="830" spans="4:42" x14ac:dyDescent="0.25"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</row>
    <row r="831" spans="4:42" x14ac:dyDescent="0.25"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</row>
    <row r="832" spans="4:42" x14ac:dyDescent="0.25"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</row>
    <row r="833" spans="4:42" x14ac:dyDescent="0.25"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</row>
    <row r="834" spans="4:42" x14ac:dyDescent="0.25"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</row>
    <row r="835" spans="4:42" x14ac:dyDescent="0.25"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</row>
    <row r="836" spans="4:42" x14ac:dyDescent="0.25"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</row>
    <row r="837" spans="4:42" x14ac:dyDescent="0.25"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</row>
    <row r="838" spans="4:42" x14ac:dyDescent="0.25"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</row>
    <row r="839" spans="4:42" x14ac:dyDescent="0.25"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</row>
    <row r="840" spans="4:42" x14ac:dyDescent="0.25"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</row>
    <row r="841" spans="4:42" x14ac:dyDescent="0.25"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</row>
    <row r="842" spans="4:42" x14ac:dyDescent="0.25"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</row>
    <row r="843" spans="4:42" x14ac:dyDescent="0.25"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</row>
    <row r="844" spans="4:42" x14ac:dyDescent="0.25"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</row>
    <row r="845" spans="4:42" x14ac:dyDescent="0.25"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</row>
    <row r="846" spans="4:42" x14ac:dyDescent="0.25"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</row>
    <row r="847" spans="4:42" x14ac:dyDescent="0.25"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</row>
    <row r="848" spans="4:42" x14ac:dyDescent="0.25"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</row>
    <row r="849" spans="4:42" x14ac:dyDescent="0.25"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</row>
    <row r="850" spans="4:42" x14ac:dyDescent="0.25"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</row>
    <row r="851" spans="4:42" x14ac:dyDescent="0.25"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</row>
    <row r="852" spans="4:42" x14ac:dyDescent="0.25"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</row>
    <row r="853" spans="4:42" x14ac:dyDescent="0.25"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</row>
    <row r="854" spans="4:42" x14ac:dyDescent="0.25"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</row>
    <row r="855" spans="4:42" x14ac:dyDescent="0.25"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</row>
    <row r="856" spans="4:42" x14ac:dyDescent="0.25"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</row>
    <row r="857" spans="4:42" x14ac:dyDescent="0.25"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</row>
    <row r="858" spans="4:42" x14ac:dyDescent="0.25"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</row>
    <row r="859" spans="4:42" x14ac:dyDescent="0.25"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</row>
    <row r="860" spans="4:42" x14ac:dyDescent="0.25"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</row>
    <row r="861" spans="4:42" x14ac:dyDescent="0.25"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</row>
    <row r="862" spans="4:42" x14ac:dyDescent="0.25"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</row>
    <row r="863" spans="4:42" x14ac:dyDescent="0.25"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</row>
    <row r="864" spans="4:42" x14ac:dyDescent="0.25"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</row>
    <row r="865" spans="4:42" x14ac:dyDescent="0.25"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</row>
    <row r="866" spans="4:42" x14ac:dyDescent="0.25"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</row>
    <row r="867" spans="4:42" x14ac:dyDescent="0.25"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</row>
    <row r="868" spans="4:42" x14ac:dyDescent="0.25"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</row>
    <row r="869" spans="4:42" x14ac:dyDescent="0.25"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</row>
    <row r="870" spans="4:42" x14ac:dyDescent="0.25"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</row>
    <row r="871" spans="4:42" x14ac:dyDescent="0.25"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</row>
    <row r="872" spans="4:42" x14ac:dyDescent="0.25"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</row>
    <row r="873" spans="4:42" x14ac:dyDescent="0.25"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</row>
    <row r="874" spans="4:42" x14ac:dyDescent="0.25"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</row>
    <row r="875" spans="4:42" x14ac:dyDescent="0.25"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</row>
    <row r="876" spans="4:42" x14ac:dyDescent="0.25"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</row>
    <row r="877" spans="4:42" x14ac:dyDescent="0.25"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</row>
    <row r="878" spans="4:42" x14ac:dyDescent="0.25"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</row>
    <row r="879" spans="4:42" x14ac:dyDescent="0.25"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</row>
    <row r="880" spans="4:42" x14ac:dyDescent="0.25"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</row>
    <row r="881" spans="4:42" x14ac:dyDescent="0.25"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</row>
    <row r="882" spans="4:42" x14ac:dyDescent="0.25"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</row>
    <row r="883" spans="4:42" x14ac:dyDescent="0.25"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</row>
    <row r="884" spans="4:42" x14ac:dyDescent="0.25"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</row>
    <row r="885" spans="4:42" x14ac:dyDescent="0.25"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</row>
    <row r="886" spans="4:42" x14ac:dyDescent="0.25"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</row>
    <row r="887" spans="4:42" x14ac:dyDescent="0.25"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</row>
    <row r="888" spans="4:42" x14ac:dyDescent="0.25"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</row>
    <row r="889" spans="4:42" x14ac:dyDescent="0.25"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</row>
    <row r="890" spans="4:42" x14ac:dyDescent="0.25"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</row>
    <row r="891" spans="4:42" x14ac:dyDescent="0.25"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</row>
    <row r="892" spans="4:42" x14ac:dyDescent="0.25"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</row>
    <row r="893" spans="4:42" x14ac:dyDescent="0.25"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</row>
    <row r="894" spans="4:42" x14ac:dyDescent="0.25"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</row>
    <row r="895" spans="4:42" x14ac:dyDescent="0.25"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</row>
    <row r="896" spans="4:42" x14ac:dyDescent="0.25"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</row>
    <row r="897" spans="4:42" x14ac:dyDescent="0.25"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</row>
    <row r="898" spans="4:42" x14ac:dyDescent="0.25"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</row>
    <row r="899" spans="4:42" x14ac:dyDescent="0.25"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</row>
    <row r="900" spans="4:42" x14ac:dyDescent="0.25"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</row>
    <row r="901" spans="4:42" x14ac:dyDescent="0.25"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</row>
    <row r="902" spans="4:42" x14ac:dyDescent="0.25"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</row>
    <row r="903" spans="4:42" x14ac:dyDescent="0.25"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</row>
    <row r="904" spans="4:42" x14ac:dyDescent="0.25"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</row>
    <row r="905" spans="4:42" x14ac:dyDescent="0.25"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</row>
    <row r="906" spans="4:42" x14ac:dyDescent="0.25"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</row>
    <row r="907" spans="4:42" x14ac:dyDescent="0.25"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</row>
    <row r="908" spans="4:42" x14ac:dyDescent="0.25"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</row>
    <row r="909" spans="4:42" x14ac:dyDescent="0.25"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</row>
    <row r="910" spans="4:42" x14ac:dyDescent="0.25"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</row>
    <row r="911" spans="4:42" x14ac:dyDescent="0.25"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</row>
    <row r="912" spans="4:42" x14ac:dyDescent="0.25"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</row>
    <row r="913" spans="4:42" x14ac:dyDescent="0.25"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</row>
    <row r="914" spans="4:42" x14ac:dyDescent="0.25"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</row>
    <row r="915" spans="4:42" x14ac:dyDescent="0.25"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</row>
    <row r="916" spans="4:42" x14ac:dyDescent="0.25"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</row>
    <row r="917" spans="4:42" x14ac:dyDescent="0.25"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</row>
    <row r="918" spans="4:42" x14ac:dyDescent="0.25"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</row>
    <row r="919" spans="4:42" x14ac:dyDescent="0.25"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</row>
    <row r="920" spans="4:42" x14ac:dyDescent="0.25"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</row>
    <row r="921" spans="4:42" x14ac:dyDescent="0.25"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</row>
    <row r="922" spans="4:42" x14ac:dyDescent="0.25"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</row>
    <row r="923" spans="4:42" x14ac:dyDescent="0.25"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</row>
    <row r="924" spans="4:42" x14ac:dyDescent="0.25"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</row>
    <row r="925" spans="4:42" x14ac:dyDescent="0.25"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</row>
    <row r="926" spans="4:42" x14ac:dyDescent="0.25"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</row>
    <row r="927" spans="4:42" x14ac:dyDescent="0.25"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</row>
    <row r="928" spans="4:42" x14ac:dyDescent="0.25"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</row>
    <row r="929" spans="4:42" x14ac:dyDescent="0.25"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</row>
    <row r="930" spans="4:42" x14ac:dyDescent="0.25"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</row>
    <row r="931" spans="4:42" x14ac:dyDescent="0.25"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</row>
    <row r="932" spans="4:42" x14ac:dyDescent="0.25"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</row>
    <row r="933" spans="4:42" x14ac:dyDescent="0.25"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</row>
    <row r="934" spans="4:42" x14ac:dyDescent="0.25"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</row>
    <row r="935" spans="4:42" x14ac:dyDescent="0.25"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</row>
    <row r="936" spans="4:42" x14ac:dyDescent="0.25"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</row>
    <row r="937" spans="4:42" x14ac:dyDescent="0.25"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</row>
    <row r="938" spans="4:42" x14ac:dyDescent="0.25"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</row>
    <row r="939" spans="4:42" x14ac:dyDescent="0.25"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</row>
    <row r="940" spans="4:42" x14ac:dyDescent="0.25"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</row>
    <row r="941" spans="4:42" x14ac:dyDescent="0.25"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</row>
    <row r="942" spans="4:42" x14ac:dyDescent="0.25"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</row>
    <row r="943" spans="4:42" x14ac:dyDescent="0.25"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</row>
    <row r="944" spans="4:42" x14ac:dyDescent="0.25"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</row>
    <row r="945" spans="4:42" x14ac:dyDescent="0.25"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</row>
    <row r="946" spans="4:42" x14ac:dyDescent="0.25"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</row>
    <row r="947" spans="4:42" x14ac:dyDescent="0.25"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</row>
    <row r="948" spans="4:42" x14ac:dyDescent="0.25"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</row>
    <row r="949" spans="4:42" x14ac:dyDescent="0.25"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</row>
    <row r="950" spans="4:42" x14ac:dyDescent="0.25"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</row>
    <row r="951" spans="4:42" x14ac:dyDescent="0.25"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</row>
    <row r="952" spans="4:42" x14ac:dyDescent="0.25"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</row>
    <row r="953" spans="4:42" x14ac:dyDescent="0.25"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</row>
    <row r="954" spans="4:42" x14ac:dyDescent="0.25"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</row>
    <row r="955" spans="4:42" x14ac:dyDescent="0.25"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</row>
    <row r="956" spans="4:42" x14ac:dyDescent="0.25"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</row>
    <row r="957" spans="4:42" x14ac:dyDescent="0.25"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</row>
    <row r="958" spans="4:42" x14ac:dyDescent="0.25"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</row>
    <row r="959" spans="4:42" x14ac:dyDescent="0.25"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</row>
    <row r="960" spans="4:42" x14ac:dyDescent="0.25"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</row>
    <row r="961" spans="4:42" x14ac:dyDescent="0.25"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</row>
    <row r="962" spans="4:42" x14ac:dyDescent="0.25"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</row>
    <row r="963" spans="4:42" x14ac:dyDescent="0.25"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</row>
    <row r="964" spans="4:42" x14ac:dyDescent="0.25"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</row>
    <row r="965" spans="4:42" x14ac:dyDescent="0.25"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</row>
    <row r="966" spans="4:42" x14ac:dyDescent="0.25"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</row>
    <row r="967" spans="4:42" x14ac:dyDescent="0.25"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</row>
    <row r="968" spans="4:42" x14ac:dyDescent="0.25"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</row>
    <row r="969" spans="4:42" x14ac:dyDescent="0.25"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</row>
    <row r="970" spans="4:42" x14ac:dyDescent="0.25"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</row>
    <row r="971" spans="4:42" x14ac:dyDescent="0.25"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</row>
    <row r="972" spans="4:42" x14ac:dyDescent="0.25"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</row>
    <row r="973" spans="4:42" x14ac:dyDescent="0.25"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</row>
    <row r="974" spans="4:42" x14ac:dyDescent="0.25"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</row>
    <row r="975" spans="4:42" x14ac:dyDescent="0.25"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</row>
    <row r="976" spans="4:42" x14ac:dyDescent="0.25"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</row>
    <row r="977" spans="4:42" x14ac:dyDescent="0.25"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</row>
  </sheetData>
  <phoneticPr fontId="14" type="noConversion"/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"/>
  <sheetViews>
    <sheetView topLeftCell="A3" workbookViewId="0">
      <selection activeCell="B4" sqref="B4:C5"/>
    </sheetView>
  </sheetViews>
  <sheetFormatPr baseColWidth="10" defaultColWidth="12.54296875" defaultRowHeight="15.75" customHeight="1" x14ac:dyDescent="0.25"/>
  <cols>
    <col min="1" max="1" width="5.1796875" customWidth="1"/>
    <col min="2" max="2" width="10.453125" customWidth="1"/>
    <col min="3" max="3" width="10.54296875" customWidth="1"/>
    <col min="4" max="19" width="6" customWidth="1"/>
  </cols>
  <sheetData>
    <row r="1" spans="1:24" ht="23" x14ac:dyDescent="0.5">
      <c r="A1" s="1" t="s">
        <v>115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2.5" x14ac:dyDescent="0.25">
      <c r="A2" s="7"/>
      <c r="B2" s="7"/>
      <c r="C2" s="7"/>
      <c r="D2" s="77">
        <v>45191</v>
      </c>
      <c r="E2" s="78"/>
      <c r="F2" s="79">
        <v>45218</v>
      </c>
      <c r="G2" s="78"/>
      <c r="H2" s="79">
        <v>45240</v>
      </c>
      <c r="I2" s="78"/>
      <c r="J2" s="78" t="s">
        <v>116</v>
      </c>
      <c r="K2" s="78"/>
      <c r="L2" s="78" t="s">
        <v>117</v>
      </c>
      <c r="M2" s="78"/>
      <c r="N2" s="78" t="s">
        <v>118</v>
      </c>
      <c r="O2" s="78"/>
      <c r="P2" s="78"/>
      <c r="Q2" s="78"/>
      <c r="R2" s="78"/>
      <c r="S2" s="78"/>
      <c r="T2" s="78"/>
      <c r="U2" s="78"/>
      <c r="V2" s="78"/>
      <c r="W2" s="78"/>
      <c r="X2" s="78"/>
    </row>
    <row r="3" spans="1:24" ht="59" x14ac:dyDescent="0.25">
      <c r="A3" s="56" t="s">
        <v>6</v>
      </c>
      <c r="B3" s="56" t="s">
        <v>7</v>
      </c>
      <c r="C3" s="56" t="s">
        <v>8</v>
      </c>
      <c r="D3" s="80">
        <v>12</v>
      </c>
      <c r="E3" s="80" t="s">
        <v>12</v>
      </c>
      <c r="F3" s="80">
        <v>16</v>
      </c>
      <c r="G3" s="80" t="s">
        <v>12</v>
      </c>
      <c r="H3" s="81">
        <v>16</v>
      </c>
      <c r="I3" s="81" t="s">
        <v>12</v>
      </c>
      <c r="J3" s="81">
        <v>14</v>
      </c>
      <c r="K3" s="81" t="s">
        <v>12</v>
      </c>
      <c r="L3" s="81">
        <v>12</v>
      </c>
      <c r="M3" s="81" t="s">
        <v>12</v>
      </c>
      <c r="N3" s="81">
        <v>16</v>
      </c>
      <c r="O3" s="81" t="s">
        <v>12</v>
      </c>
      <c r="P3" s="81">
        <v>0</v>
      </c>
      <c r="Q3" s="81" t="s">
        <v>12</v>
      </c>
      <c r="R3" s="81">
        <v>0</v>
      </c>
      <c r="S3" s="81" t="s">
        <v>12</v>
      </c>
      <c r="T3" s="81"/>
      <c r="U3" s="81"/>
      <c r="V3" s="81"/>
      <c r="W3" s="81"/>
      <c r="X3" s="81"/>
    </row>
    <row r="4" spans="1:24" ht="12.5" x14ac:dyDescent="0.25">
      <c r="A4" s="14">
        <v>1</v>
      </c>
      <c r="B4" s="15" t="s">
        <v>185</v>
      </c>
      <c r="C4" s="15" t="s">
        <v>187</v>
      </c>
      <c r="D4" s="82" t="s">
        <v>23</v>
      </c>
      <c r="E4" s="82">
        <v>8</v>
      </c>
      <c r="F4" s="189" t="s">
        <v>24</v>
      </c>
      <c r="G4" s="189">
        <v>6</v>
      </c>
      <c r="H4" s="83" t="s">
        <v>23</v>
      </c>
      <c r="I4" s="84">
        <v>8.5</v>
      </c>
      <c r="J4" s="165" t="s">
        <v>24</v>
      </c>
      <c r="K4" s="166">
        <v>5.5</v>
      </c>
      <c r="L4" s="163" t="s">
        <v>23</v>
      </c>
      <c r="M4" s="175">
        <v>9</v>
      </c>
      <c r="N4" s="161" t="s">
        <v>22</v>
      </c>
      <c r="O4" s="193">
        <v>12.5</v>
      </c>
      <c r="P4" s="85"/>
      <c r="Q4" s="86"/>
      <c r="R4" s="85"/>
      <c r="S4" s="86"/>
    </row>
    <row r="5" spans="1:24" ht="12.5" x14ac:dyDescent="0.25">
      <c r="A5" s="34">
        <v>2</v>
      </c>
      <c r="B5" s="35" t="s">
        <v>188</v>
      </c>
      <c r="C5" s="35" t="s">
        <v>186</v>
      </c>
      <c r="D5" s="87" t="s">
        <v>22</v>
      </c>
      <c r="E5" s="87">
        <v>12</v>
      </c>
      <c r="F5" s="87" t="s">
        <v>22</v>
      </c>
      <c r="G5" s="87">
        <v>14</v>
      </c>
      <c r="H5" s="88" t="s">
        <v>23</v>
      </c>
      <c r="I5" s="89">
        <v>11</v>
      </c>
      <c r="J5" s="161" t="s">
        <v>22</v>
      </c>
      <c r="K5" s="162">
        <v>13.5</v>
      </c>
      <c r="L5" s="161" t="s">
        <v>22</v>
      </c>
      <c r="M5" s="162">
        <v>10.5</v>
      </c>
      <c r="N5" s="161" t="s">
        <v>22</v>
      </c>
      <c r="O5" s="162">
        <v>15.5</v>
      </c>
      <c r="P5" s="90"/>
      <c r="Q5" s="33"/>
      <c r="R5" s="90"/>
      <c r="S5" s="33"/>
    </row>
    <row r="6" spans="1:24" ht="12.5" x14ac:dyDescent="0.25">
      <c r="A6" s="14">
        <v>3</v>
      </c>
      <c r="B6" s="15" t="s">
        <v>189</v>
      </c>
      <c r="C6" s="15" t="s">
        <v>190</v>
      </c>
      <c r="D6" s="188" t="s">
        <v>24</v>
      </c>
      <c r="E6" s="188">
        <v>5</v>
      </c>
      <c r="F6" s="91" t="s">
        <v>23</v>
      </c>
      <c r="G6" s="91">
        <v>11</v>
      </c>
      <c r="H6" s="88" t="s">
        <v>23</v>
      </c>
      <c r="I6" s="89">
        <v>10</v>
      </c>
      <c r="J6" s="163" t="s">
        <v>23</v>
      </c>
      <c r="K6" s="164">
        <v>9</v>
      </c>
      <c r="L6" s="163" t="s">
        <v>23</v>
      </c>
      <c r="M6" s="164">
        <v>8.5</v>
      </c>
      <c r="N6" s="165" t="s">
        <v>24</v>
      </c>
      <c r="O6" s="157">
        <v>6.5</v>
      </c>
      <c r="P6" s="90"/>
      <c r="Q6" s="33"/>
      <c r="R6" s="90"/>
      <c r="S6" s="33"/>
    </row>
    <row r="7" spans="1:24" ht="12.5" x14ac:dyDescent="0.25">
      <c r="A7" s="34">
        <v>4</v>
      </c>
      <c r="B7" s="35" t="s">
        <v>191</v>
      </c>
      <c r="C7" s="35" t="s">
        <v>192</v>
      </c>
      <c r="D7" s="91" t="s">
        <v>23</v>
      </c>
      <c r="E7" s="91">
        <v>7</v>
      </c>
      <c r="F7" s="87" t="s">
        <v>22</v>
      </c>
      <c r="G7" s="87">
        <v>15</v>
      </c>
      <c r="H7" s="165" t="s">
        <v>24</v>
      </c>
      <c r="I7" s="157">
        <v>7</v>
      </c>
      <c r="J7" s="161" t="s">
        <v>22</v>
      </c>
      <c r="K7" s="162">
        <v>10.75</v>
      </c>
      <c r="L7" s="90" t="s">
        <v>110</v>
      </c>
      <c r="M7" s="21"/>
      <c r="N7" s="165" t="s">
        <v>24</v>
      </c>
      <c r="O7" s="157">
        <v>8</v>
      </c>
      <c r="P7" s="21"/>
      <c r="Q7" s="33"/>
      <c r="R7" s="90"/>
      <c r="S7" s="33"/>
    </row>
    <row r="8" spans="1:24" ht="12.5" x14ac:dyDescent="0.25">
      <c r="A8" s="14">
        <v>5</v>
      </c>
      <c r="B8" s="15" t="s">
        <v>193</v>
      </c>
      <c r="C8" s="15" t="s">
        <v>194</v>
      </c>
      <c r="D8" s="87" t="s">
        <v>22</v>
      </c>
      <c r="E8" s="87">
        <v>12</v>
      </c>
      <c r="F8" s="87" t="s">
        <v>22</v>
      </c>
      <c r="G8" s="87">
        <v>16</v>
      </c>
      <c r="H8" s="92" t="s">
        <v>22</v>
      </c>
      <c r="I8" s="93">
        <v>15</v>
      </c>
      <c r="J8" s="161" t="s">
        <v>22</v>
      </c>
      <c r="K8" s="162">
        <v>14</v>
      </c>
      <c r="L8" s="161" t="s">
        <v>22</v>
      </c>
      <c r="M8" s="196">
        <v>11</v>
      </c>
      <c r="N8" s="161" t="s">
        <v>22</v>
      </c>
      <c r="O8" s="162">
        <v>12.5</v>
      </c>
      <c r="P8" s="21"/>
      <c r="Q8" s="33"/>
      <c r="R8" s="90"/>
      <c r="S8" s="33"/>
    </row>
    <row r="9" spans="1:24" ht="12.5" x14ac:dyDescent="0.25">
      <c r="A9" s="34">
        <v>6</v>
      </c>
      <c r="B9" s="35" t="s">
        <v>195</v>
      </c>
      <c r="C9" s="35" t="s">
        <v>196</v>
      </c>
      <c r="D9" s="91" t="s">
        <v>23</v>
      </c>
      <c r="E9" s="91">
        <v>8</v>
      </c>
      <c r="F9" s="188" t="s">
        <v>24</v>
      </c>
      <c r="G9" s="188">
        <v>6</v>
      </c>
      <c r="H9" s="88" t="s">
        <v>23</v>
      </c>
      <c r="I9" s="89">
        <v>10</v>
      </c>
      <c r="J9" s="161" t="s">
        <v>22</v>
      </c>
      <c r="K9" s="162">
        <v>11.5</v>
      </c>
      <c r="L9" s="163" t="s">
        <v>23</v>
      </c>
      <c r="M9" s="197">
        <v>8</v>
      </c>
      <c r="N9" s="161" t="s">
        <v>22</v>
      </c>
      <c r="O9" s="162">
        <v>13</v>
      </c>
      <c r="P9" s="21"/>
      <c r="Q9" s="33"/>
      <c r="R9" s="90"/>
      <c r="S9" s="33"/>
    </row>
    <row r="10" spans="1:24" ht="12.5" x14ac:dyDescent="0.25">
      <c r="A10" s="14">
        <v>7</v>
      </c>
      <c r="B10" s="15" t="s">
        <v>197</v>
      </c>
      <c r="C10" s="15" t="s">
        <v>198</v>
      </c>
      <c r="D10" s="87" t="s">
        <v>22</v>
      </c>
      <c r="E10" s="87">
        <v>11</v>
      </c>
      <c r="F10" s="87" t="s">
        <v>22</v>
      </c>
      <c r="G10" s="87">
        <v>13</v>
      </c>
      <c r="H10" s="92" t="s">
        <v>22</v>
      </c>
      <c r="I10" s="93">
        <v>15</v>
      </c>
      <c r="J10" s="161" t="s">
        <v>22</v>
      </c>
      <c r="K10" s="162">
        <v>14</v>
      </c>
      <c r="L10" s="161" t="s">
        <v>22</v>
      </c>
      <c r="M10" s="162">
        <v>12</v>
      </c>
      <c r="N10" s="161" t="s">
        <v>22</v>
      </c>
      <c r="O10" s="162">
        <v>15.5</v>
      </c>
      <c r="P10" s="90"/>
      <c r="Q10" s="33"/>
      <c r="R10" s="90"/>
      <c r="S10" s="33"/>
    </row>
  </sheetData>
  <phoneticPr fontId="14" type="noConversion"/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"/>
  <sheetViews>
    <sheetView topLeftCell="A2" workbookViewId="0">
      <selection activeCell="B4" sqref="B4:C10"/>
    </sheetView>
  </sheetViews>
  <sheetFormatPr baseColWidth="10" defaultColWidth="12.54296875" defaultRowHeight="15.75" customHeight="1" x14ac:dyDescent="0.25"/>
  <cols>
    <col min="1" max="1" width="7.81640625" customWidth="1"/>
    <col min="4" max="25" width="3.1796875" customWidth="1"/>
    <col min="26" max="28" width="4.1796875" customWidth="1"/>
  </cols>
  <sheetData>
    <row r="1" spans="1:28" ht="23" x14ac:dyDescent="0.5">
      <c r="A1" s="1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41" x14ac:dyDescent="0.25">
      <c r="A2" s="49"/>
      <c r="B2" s="49"/>
      <c r="C2" s="49"/>
      <c r="D2" s="94" t="s">
        <v>120</v>
      </c>
      <c r="E2" s="94" t="s">
        <v>120</v>
      </c>
      <c r="F2" s="94" t="s">
        <v>120</v>
      </c>
      <c r="G2" s="94" t="s">
        <v>121</v>
      </c>
      <c r="H2" s="94" t="s">
        <v>122</v>
      </c>
      <c r="I2" s="94" t="s">
        <v>123</v>
      </c>
      <c r="J2" s="94" t="s">
        <v>124</v>
      </c>
      <c r="K2" s="94" t="s">
        <v>120</v>
      </c>
      <c r="L2" s="94" t="s">
        <v>120</v>
      </c>
      <c r="M2" s="94" t="s">
        <v>120</v>
      </c>
      <c r="N2" s="94" t="s">
        <v>120</v>
      </c>
      <c r="O2" s="94" t="s">
        <v>120</v>
      </c>
      <c r="P2" s="94" t="s">
        <v>120</v>
      </c>
      <c r="Q2" s="185" t="s">
        <v>11</v>
      </c>
      <c r="R2" s="94" t="s">
        <v>120</v>
      </c>
      <c r="S2" s="94" t="s">
        <v>120</v>
      </c>
      <c r="T2" s="94" t="s">
        <v>125</v>
      </c>
      <c r="U2" s="94" t="s">
        <v>120</v>
      </c>
      <c r="V2" s="94" t="s">
        <v>126</v>
      </c>
      <c r="W2" s="94" t="s">
        <v>120</v>
      </c>
      <c r="X2" s="94" t="s">
        <v>120</v>
      </c>
      <c r="Y2" s="94" t="s">
        <v>120</v>
      </c>
      <c r="Z2" s="56" t="s">
        <v>18</v>
      </c>
      <c r="AA2" s="56" t="s">
        <v>19</v>
      </c>
      <c r="AB2" s="56" t="s">
        <v>127</v>
      </c>
    </row>
    <row r="3" spans="1:28" ht="58.5" x14ac:dyDescent="0.4">
      <c r="A3" s="56" t="s">
        <v>6</v>
      </c>
      <c r="B3" s="56" t="s">
        <v>8</v>
      </c>
      <c r="C3" s="56"/>
      <c r="D3" s="135" t="s">
        <v>128</v>
      </c>
      <c r="E3" s="135" t="s">
        <v>129</v>
      </c>
      <c r="F3" s="135" t="s">
        <v>130</v>
      </c>
      <c r="G3" s="135" t="s">
        <v>131</v>
      </c>
      <c r="H3" s="56" t="s">
        <v>132</v>
      </c>
      <c r="I3" s="56" t="s">
        <v>133</v>
      </c>
      <c r="J3" s="135" t="s">
        <v>134</v>
      </c>
      <c r="K3" s="135" t="s">
        <v>132</v>
      </c>
      <c r="L3" s="135" t="s">
        <v>132</v>
      </c>
      <c r="M3" s="135" t="s">
        <v>132</v>
      </c>
      <c r="N3" s="135" t="s">
        <v>132</v>
      </c>
      <c r="O3" s="135" t="s">
        <v>132</v>
      </c>
      <c r="P3" s="135" t="s">
        <v>132</v>
      </c>
      <c r="Q3" s="186" t="s">
        <v>135</v>
      </c>
      <c r="R3" s="135" t="s">
        <v>136</v>
      </c>
      <c r="S3" s="135" t="s">
        <v>137</v>
      </c>
      <c r="T3" s="135" t="s">
        <v>138</v>
      </c>
      <c r="U3" s="135" t="s">
        <v>139</v>
      </c>
      <c r="V3" s="135" t="s">
        <v>140</v>
      </c>
      <c r="W3" s="135" t="s">
        <v>132</v>
      </c>
      <c r="X3" s="135" t="s">
        <v>132</v>
      </c>
      <c r="Y3" s="135" t="s">
        <v>132</v>
      </c>
      <c r="Z3" s="61" t="s">
        <v>111</v>
      </c>
      <c r="AA3" s="62" t="s">
        <v>112</v>
      </c>
      <c r="AB3" s="63" t="s">
        <v>113</v>
      </c>
    </row>
    <row r="4" spans="1:28" ht="13" x14ac:dyDescent="0.3">
      <c r="A4" s="14">
        <v>1</v>
      </c>
      <c r="B4" s="15" t="s">
        <v>185</v>
      </c>
      <c r="C4" s="15" t="s">
        <v>187</v>
      </c>
      <c r="D4" s="96" t="s">
        <v>111</v>
      </c>
      <c r="E4" s="96" t="s">
        <v>111</v>
      </c>
      <c r="F4" s="96" t="s">
        <v>111</v>
      </c>
      <c r="G4" s="96" t="s">
        <v>111</v>
      </c>
      <c r="H4" s="96" t="s">
        <v>113</v>
      </c>
      <c r="I4" s="96" t="s">
        <v>111</v>
      </c>
      <c r="J4" s="95"/>
      <c r="K4" s="95"/>
      <c r="L4" s="95"/>
      <c r="M4" s="95"/>
      <c r="N4" s="95"/>
      <c r="O4" s="95"/>
      <c r="P4" s="95"/>
      <c r="Q4" s="187"/>
      <c r="R4" s="96" t="s">
        <v>111</v>
      </c>
      <c r="S4" s="96" t="s">
        <v>111</v>
      </c>
      <c r="T4" s="96" t="s">
        <v>111</v>
      </c>
      <c r="U4" s="96" t="s">
        <v>111</v>
      </c>
      <c r="V4" s="96" t="s">
        <v>111</v>
      </c>
      <c r="W4" s="95"/>
      <c r="X4" s="95"/>
      <c r="Y4" s="95"/>
      <c r="Z4" s="70">
        <f t="shared" ref="Z4:Z10" si="0">COUNTIF(D4:Y4,"+")</f>
        <v>10</v>
      </c>
      <c r="AA4" s="71">
        <f t="shared" ref="AA4:AA10" si="1">COUNTIF(D4:Y4,"~")</f>
        <v>0</v>
      </c>
      <c r="AB4" s="72">
        <f t="shared" ref="AB4:AB10" si="2">COUNTIF(D4:Y4,"-")</f>
        <v>1</v>
      </c>
    </row>
    <row r="5" spans="1:28" ht="13" x14ac:dyDescent="0.3">
      <c r="A5" s="34">
        <v>2</v>
      </c>
      <c r="B5" s="35" t="s">
        <v>188</v>
      </c>
      <c r="C5" s="35" t="s">
        <v>186</v>
      </c>
      <c r="D5" s="97" t="s">
        <v>111</v>
      </c>
      <c r="E5" s="97" t="s">
        <v>111</v>
      </c>
      <c r="F5" s="97" t="s">
        <v>111</v>
      </c>
      <c r="G5" s="97" t="s">
        <v>111</v>
      </c>
      <c r="H5" s="97" t="s">
        <v>111</v>
      </c>
      <c r="I5" s="97" t="s">
        <v>111</v>
      </c>
      <c r="J5" s="35"/>
      <c r="K5" s="35"/>
      <c r="L5" s="35"/>
      <c r="M5" s="35"/>
      <c r="N5" s="35"/>
      <c r="O5" s="35"/>
      <c r="P5" s="35"/>
      <c r="Q5" s="187"/>
      <c r="R5" s="97" t="s">
        <v>111</v>
      </c>
      <c r="S5" s="97" t="s">
        <v>111</v>
      </c>
      <c r="T5" s="97" t="s">
        <v>111</v>
      </c>
      <c r="U5" s="97" t="s">
        <v>111</v>
      </c>
      <c r="V5" s="97" t="s">
        <v>111</v>
      </c>
      <c r="W5" s="35"/>
      <c r="X5" s="35"/>
      <c r="Y5" s="35"/>
      <c r="Z5" s="70">
        <f t="shared" si="0"/>
        <v>11</v>
      </c>
      <c r="AA5" s="71">
        <f t="shared" si="1"/>
        <v>0</v>
      </c>
      <c r="AB5" s="72">
        <f t="shared" si="2"/>
        <v>0</v>
      </c>
    </row>
    <row r="6" spans="1:28" ht="13" x14ac:dyDescent="0.3">
      <c r="A6" s="14">
        <v>3</v>
      </c>
      <c r="B6" s="15" t="s">
        <v>189</v>
      </c>
      <c r="C6" s="15" t="s">
        <v>190</v>
      </c>
      <c r="D6" s="96" t="s">
        <v>111</v>
      </c>
      <c r="E6" s="96" t="s">
        <v>111</v>
      </c>
      <c r="F6" s="96" t="s">
        <v>111</v>
      </c>
      <c r="G6" s="96" t="s">
        <v>111</v>
      </c>
      <c r="H6" s="96" t="s">
        <v>113</v>
      </c>
      <c r="I6" s="96" t="s">
        <v>111</v>
      </c>
      <c r="J6" s="95"/>
      <c r="K6" s="95"/>
      <c r="L6" s="95"/>
      <c r="M6" s="95"/>
      <c r="N6" s="95"/>
      <c r="O6" s="95"/>
      <c r="P6" s="95"/>
      <c r="Q6" s="187"/>
      <c r="R6" s="96" t="s">
        <v>113</v>
      </c>
      <c r="S6" s="96" t="s">
        <v>111</v>
      </c>
      <c r="T6" s="96" t="s">
        <v>111</v>
      </c>
      <c r="U6" s="96" t="s">
        <v>111</v>
      </c>
      <c r="V6" s="96" t="s">
        <v>113</v>
      </c>
      <c r="W6" s="95"/>
      <c r="X6" s="95"/>
      <c r="Y6" s="95"/>
      <c r="Z6" s="70">
        <f t="shared" si="0"/>
        <v>8</v>
      </c>
      <c r="AA6" s="71">
        <f t="shared" si="1"/>
        <v>0</v>
      </c>
      <c r="AB6" s="72">
        <f t="shared" si="2"/>
        <v>3</v>
      </c>
    </row>
    <row r="7" spans="1:28" ht="13" x14ac:dyDescent="0.3">
      <c r="A7" s="34">
        <v>4</v>
      </c>
      <c r="B7" s="35" t="s">
        <v>191</v>
      </c>
      <c r="C7" s="35" t="s">
        <v>192</v>
      </c>
      <c r="D7" s="97" t="s">
        <v>111</v>
      </c>
      <c r="E7" s="97" t="s">
        <v>111</v>
      </c>
      <c r="F7" s="97" t="s">
        <v>111</v>
      </c>
      <c r="G7" s="97" t="s">
        <v>111</v>
      </c>
      <c r="H7" s="97" t="s">
        <v>111</v>
      </c>
      <c r="I7" s="97" t="s">
        <v>111</v>
      </c>
      <c r="J7" s="35"/>
      <c r="K7" s="35"/>
      <c r="L7" s="35"/>
      <c r="M7" s="35"/>
      <c r="N7" s="35"/>
      <c r="O7" s="35"/>
      <c r="P7" s="35"/>
      <c r="Q7" s="187"/>
      <c r="R7" s="97" t="s">
        <v>111</v>
      </c>
      <c r="S7" s="97" t="s">
        <v>112</v>
      </c>
      <c r="T7" s="97" t="s">
        <v>111</v>
      </c>
      <c r="U7" s="97" t="s">
        <v>113</v>
      </c>
      <c r="V7" s="97" t="s">
        <v>113</v>
      </c>
      <c r="W7" s="35"/>
      <c r="X7" s="35"/>
      <c r="Y7" s="35"/>
      <c r="Z7" s="70">
        <f t="shared" si="0"/>
        <v>8</v>
      </c>
      <c r="AA7" s="71">
        <f t="shared" si="1"/>
        <v>1</v>
      </c>
      <c r="AB7" s="72">
        <f t="shared" si="2"/>
        <v>2</v>
      </c>
    </row>
    <row r="8" spans="1:28" ht="13" x14ac:dyDescent="0.3">
      <c r="A8" s="14">
        <v>5</v>
      </c>
      <c r="B8" s="15" t="s">
        <v>193</v>
      </c>
      <c r="C8" s="15" t="s">
        <v>194</v>
      </c>
      <c r="D8" s="96" t="s">
        <v>111</v>
      </c>
      <c r="E8" s="96" t="s">
        <v>111</v>
      </c>
      <c r="F8" s="96" t="s">
        <v>111</v>
      </c>
      <c r="G8" s="96" t="s">
        <v>112</v>
      </c>
      <c r="H8" s="96" t="s">
        <v>111</v>
      </c>
      <c r="I8" s="96" t="s">
        <v>111</v>
      </c>
      <c r="J8" s="95"/>
      <c r="K8" s="95"/>
      <c r="L8" s="95"/>
      <c r="M8" s="95"/>
      <c r="N8" s="95"/>
      <c r="O8" s="95"/>
      <c r="P8" s="95"/>
      <c r="Q8" s="187"/>
      <c r="R8" s="96" t="s">
        <v>111</v>
      </c>
      <c r="S8" s="96" t="s">
        <v>111</v>
      </c>
      <c r="T8" s="96" t="s">
        <v>111</v>
      </c>
      <c r="U8" s="96" t="s">
        <v>111</v>
      </c>
      <c r="V8" s="96" t="s">
        <v>111</v>
      </c>
      <c r="W8" s="95"/>
      <c r="X8" s="95"/>
      <c r="Y8" s="95"/>
      <c r="Z8" s="70">
        <f t="shared" si="0"/>
        <v>10</v>
      </c>
      <c r="AA8" s="71">
        <f t="shared" si="1"/>
        <v>1</v>
      </c>
      <c r="AB8" s="72">
        <f t="shared" si="2"/>
        <v>0</v>
      </c>
    </row>
    <row r="9" spans="1:28" ht="13" x14ac:dyDescent="0.3">
      <c r="A9" s="34">
        <v>6</v>
      </c>
      <c r="B9" s="35" t="s">
        <v>195</v>
      </c>
      <c r="C9" s="35" t="s">
        <v>196</v>
      </c>
      <c r="D9" s="97" t="s">
        <v>111</v>
      </c>
      <c r="E9" s="97" t="s">
        <v>111</v>
      </c>
      <c r="F9" s="97" t="s">
        <v>113</v>
      </c>
      <c r="G9" s="97" t="s">
        <v>111</v>
      </c>
      <c r="H9" s="97" t="s">
        <v>111</v>
      </c>
      <c r="I9" s="97" t="s">
        <v>111</v>
      </c>
      <c r="J9" s="35"/>
      <c r="K9" s="35"/>
      <c r="L9" s="35"/>
      <c r="M9" s="35"/>
      <c r="N9" s="35"/>
      <c r="O9" s="35"/>
      <c r="P9" s="35"/>
      <c r="Q9" s="187"/>
      <c r="R9" s="97" t="s">
        <v>111</v>
      </c>
      <c r="S9" s="97" t="s">
        <v>113</v>
      </c>
      <c r="T9" s="97" t="s">
        <v>111</v>
      </c>
      <c r="U9" s="97" t="s">
        <v>111</v>
      </c>
      <c r="V9" s="97" t="s">
        <v>113</v>
      </c>
      <c r="W9" s="35"/>
      <c r="X9" s="35"/>
      <c r="Y9" s="35"/>
      <c r="Z9" s="70">
        <f t="shared" si="0"/>
        <v>8</v>
      </c>
      <c r="AA9" s="71">
        <f t="shared" si="1"/>
        <v>0</v>
      </c>
      <c r="AB9" s="72">
        <f t="shared" si="2"/>
        <v>3</v>
      </c>
    </row>
    <row r="10" spans="1:28" ht="13" x14ac:dyDescent="0.3">
      <c r="A10" s="14">
        <v>7</v>
      </c>
      <c r="B10" s="15" t="s">
        <v>197</v>
      </c>
      <c r="C10" s="15" t="s">
        <v>198</v>
      </c>
      <c r="D10" s="96" t="s">
        <v>111</v>
      </c>
      <c r="E10" s="96" t="s">
        <v>111</v>
      </c>
      <c r="F10" s="96" t="s">
        <v>111</v>
      </c>
      <c r="G10" s="96" t="s">
        <v>111</v>
      </c>
      <c r="H10" s="96" t="s">
        <v>111</v>
      </c>
      <c r="I10" s="96" t="s">
        <v>111</v>
      </c>
      <c r="J10" s="95"/>
      <c r="K10" s="95"/>
      <c r="L10" s="95"/>
      <c r="M10" s="95"/>
      <c r="N10" s="95"/>
      <c r="O10" s="95"/>
      <c r="P10" s="95"/>
      <c r="Q10" s="187"/>
      <c r="R10" s="96" t="s">
        <v>111</v>
      </c>
      <c r="S10" s="96" t="s">
        <v>111</v>
      </c>
      <c r="T10" s="96" t="s">
        <v>111</v>
      </c>
      <c r="U10" s="96" t="s">
        <v>111</v>
      </c>
      <c r="V10" s="96" t="s">
        <v>111</v>
      </c>
      <c r="W10" s="95"/>
      <c r="X10" s="95"/>
      <c r="Y10" s="95"/>
      <c r="Z10" s="70">
        <f t="shared" si="0"/>
        <v>11</v>
      </c>
      <c r="AA10" s="71">
        <f t="shared" si="1"/>
        <v>0</v>
      </c>
      <c r="AB10" s="72">
        <f t="shared" si="2"/>
        <v>0</v>
      </c>
    </row>
  </sheetData>
  <phoneticPr fontId="14" type="noConversion"/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32E1-1F27-43AD-8948-7CA2BBCECAC9}">
  <sheetPr>
    <outlinePr summaryBelow="0" summaryRight="0"/>
  </sheetPr>
  <dimension ref="A1:X978"/>
  <sheetViews>
    <sheetView workbookViewId="0">
      <pane xSplit="3" topLeftCell="D1" activePane="topRight" state="frozen"/>
      <selection pane="topRight" activeCell="B4" sqref="B4:C10"/>
    </sheetView>
  </sheetViews>
  <sheetFormatPr baseColWidth="10" defaultColWidth="12.54296875" defaultRowHeight="12.5" x14ac:dyDescent="0.25"/>
  <cols>
    <col min="1" max="1" width="3.1796875" bestFit="1" customWidth="1"/>
    <col min="2" max="2" width="14.453125" customWidth="1"/>
    <col min="3" max="3" width="10.1796875" bestFit="1" customWidth="1"/>
    <col min="4" max="4" width="14.453125" bestFit="1" customWidth="1"/>
    <col min="5" max="5" width="19.54296875" bestFit="1" customWidth="1"/>
    <col min="6" max="6" width="9.54296875" customWidth="1"/>
    <col min="7" max="7" width="8" bestFit="1" customWidth="1"/>
    <col min="8" max="8" width="7.26953125" customWidth="1"/>
    <col min="9" max="9" width="4.54296875" customWidth="1"/>
    <col min="10" max="10" width="7.54296875" customWidth="1"/>
    <col min="11" max="11" width="6.1796875" customWidth="1"/>
    <col min="12" max="12" width="8.54296875" customWidth="1"/>
    <col min="13" max="13" width="9.26953125" customWidth="1"/>
    <col min="14" max="14" width="14.26953125" bestFit="1" customWidth="1"/>
    <col min="15" max="15" width="11" bestFit="1" customWidth="1"/>
    <col min="16" max="16" width="20.54296875" bestFit="1" customWidth="1"/>
    <col min="17" max="17" width="3.1796875" bestFit="1" customWidth="1"/>
    <col min="18" max="18" width="14.26953125" bestFit="1" customWidth="1"/>
    <col min="19" max="19" width="9.54296875" style="182" bestFit="1" customWidth="1"/>
    <col min="22" max="22" width="2.1796875" bestFit="1" customWidth="1"/>
    <col min="24" max="24" width="2.1796875" bestFit="1" customWidth="1"/>
  </cols>
  <sheetData>
    <row r="1" spans="1:24" ht="24" x14ac:dyDescent="0.5">
      <c r="A1" s="98"/>
      <c r="B1" s="99" t="s">
        <v>141</v>
      </c>
      <c r="C1" s="98"/>
      <c r="D1" s="100" t="s">
        <v>142</v>
      </c>
      <c r="E1" s="100" t="s">
        <v>142</v>
      </c>
      <c r="F1" s="98"/>
      <c r="G1" s="98"/>
      <c r="H1" s="100" t="s">
        <v>142</v>
      </c>
      <c r="I1" s="101"/>
      <c r="J1" s="101"/>
      <c r="K1" s="101"/>
      <c r="L1" s="100" t="s">
        <v>142</v>
      </c>
      <c r="M1" s="98"/>
      <c r="N1" s="101"/>
    </row>
    <row r="2" spans="1:24" ht="13" x14ac:dyDescent="0.3">
      <c r="A2" s="5"/>
      <c r="B2" s="5"/>
      <c r="C2" s="5"/>
      <c r="D2" s="102">
        <v>5</v>
      </c>
      <c r="E2" s="102">
        <v>11</v>
      </c>
      <c r="F2" s="103" t="s">
        <v>143</v>
      </c>
      <c r="G2" s="5"/>
      <c r="H2" s="102">
        <v>6</v>
      </c>
      <c r="I2" s="180" t="s">
        <v>144</v>
      </c>
      <c r="J2" s="104"/>
      <c r="K2" s="104"/>
      <c r="L2" s="102">
        <v>10</v>
      </c>
      <c r="M2" s="5"/>
      <c r="N2" s="104"/>
    </row>
    <row r="3" spans="1:24" x14ac:dyDescent="0.25">
      <c r="A3" s="105"/>
      <c r="B3" s="105" t="s">
        <v>8</v>
      </c>
      <c r="C3" s="105" t="s">
        <v>7</v>
      </c>
      <c r="D3" s="106" t="s">
        <v>145</v>
      </c>
      <c r="E3" s="106" t="s">
        <v>146</v>
      </c>
      <c r="F3" s="105" t="s">
        <v>147</v>
      </c>
      <c r="G3" s="105" t="s">
        <v>148</v>
      </c>
      <c r="H3" s="106" t="s">
        <v>149</v>
      </c>
      <c r="I3" s="105" t="s">
        <v>150</v>
      </c>
      <c r="J3" s="105" t="s">
        <v>151</v>
      </c>
      <c r="K3" s="105" t="s">
        <v>152</v>
      </c>
      <c r="L3" s="106" t="s">
        <v>149</v>
      </c>
      <c r="M3" s="5" t="s">
        <v>153</v>
      </c>
      <c r="N3" s="104" t="s">
        <v>17</v>
      </c>
      <c r="O3" s="3" t="s">
        <v>16</v>
      </c>
    </row>
    <row r="4" spans="1:24" x14ac:dyDescent="0.25">
      <c r="A4" s="14">
        <v>1</v>
      </c>
      <c r="B4" s="15" t="s">
        <v>185</v>
      </c>
      <c r="C4" s="15" t="s">
        <v>187</v>
      </c>
      <c r="D4" s="107">
        <v>3</v>
      </c>
      <c r="E4" s="108">
        <v>4</v>
      </c>
      <c r="F4" s="109">
        <v>0</v>
      </c>
      <c r="G4" s="109">
        <v>6</v>
      </c>
      <c r="H4" s="110">
        <f>6-(F4+G4)*0.5</f>
        <v>3</v>
      </c>
      <c r="I4" s="111">
        <v>3</v>
      </c>
      <c r="J4" s="111">
        <v>4</v>
      </c>
      <c r="K4" s="111">
        <v>1</v>
      </c>
      <c r="L4" s="112">
        <f>(I4+J4+K4)/15*10</f>
        <v>5.333333333333333</v>
      </c>
      <c r="M4" s="113">
        <f t="shared" ref="M4:M10" si="0">(D4+E4+H4+L4)</f>
        <v>15.333333333333332</v>
      </c>
      <c r="N4" s="181" t="s">
        <v>47</v>
      </c>
      <c r="O4" s="176" t="s">
        <v>45</v>
      </c>
    </row>
    <row r="5" spans="1:24" x14ac:dyDescent="0.25">
      <c r="A5" s="34">
        <v>2</v>
      </c>
      <c r="B5" s="35" t="s">
        <v>188</v>
      </c>
      <c r="C5" s="35" t="s">
        <v>186</v>
      </c>
      <c r="D5" s="107">
        <v>3</v>
      </c>
      <c r="E5" s="108">
        <v>10</v>
      </c>
      <c r="F5" s="109">
        <v>0</v>
      </c>
      <c r="G5" s="109">
        <v>5</v>
      </c>
      <c r="H5" s="110">
        <f t="shared" ref="H5:H10" si="1">6-(F5+G5)*0.5</f>
        <v>3.5</v>
      </c>
      <c r="I5" s="111">
        <v>5</v>
      </c>
      <c r="J5" s="111">
        <v>4</v>
      </c>
      <c r="K5" s="111">
        <v>3</v>
      </c>
      <c r="L5" s="112">
        <f t="shared" ref="L5:L10" si="2">(I5+J5+K5)/15*10</f>
        <v>8</v>
      </c>
      <c r="M5" s="114">
        <f t="shared" si="0"/>
        <v>24.5</v>
      </c>
      <c r="N5" s="129" t="s">
        <v>58</v>
      </c>
      <c r="O5" s="177" t="s">
        <v>45</v>
      </c>
    </row>
    <row r="6" spans="1:24" ht="13" x14ac:dyDescent="0.3">
      <c r="A6" s="14">
        <v>3</v>
      </c>
      <c r="B6" s="15" t="s">
        <v>189</v>
      </c>
      <c r="C6" s="15" t="s">
        <v>190</v>
      </c>
      <c r="D6" s="107">
        <v>4</v>
      </c>
      <c r="E6" s="108">
        <v>2.5</v>
      </c>
      <c r="F6" s="109">
        <v>0</v>
      </c>
      <c r="G6" s="109">
        <v>4</v>
      </c>
      <c r="H6" s="110">
        <f t="shared" si="1"/>
        <v>4</v>
      </c>
      <c r="I6" s="111">
        <v>4</v>
      </c>
      <c r="J6" s="111">
        <v>5</v>
      </c>
      <c r="K6" s="111">
        <v>4</v>
      </c>
      <c r="L6" s="112">
        <f t="shared" si="2"/>
        <v>8.6666666666666679</v>
      </c>
      <c r="M6" s="114">
        <f t="shared" si="0"/>
        <v>19.166666666666668</v>
      </c>
      <c r="N6" s="132" t="s">
        <v>44</v>
      </c>
      <c r="O6" s="179">
        <v>45415</v>
      </c>
      <c r="P6" s="115" t="s">
        <v>154</v>
      </c>
      <c r="Q6" s="116">
        <v>5</v>
      </c>
      <c r="R6" s="116" t="s">
        <v>51</v>
      </c>
      <c r="S6" s="117" t="s">
        <v>155</v>
      </c>
      <c r="U6" s="158" t="s">
        <v>156</v>
      </c>
      <c r="V6" s="159"/>
      <c r="W6" s="159"/>
      <c r="X6" s="159"/>
    </row>
    <row r="7" spans="1:24" x14ac:dyDescent="0.25">
      <c r="A7" s="34">
        <v>4</v>
      </c>
      <c r="B7" s="35" t="s">
        <v>191</v>
      </c>
      <c r="C7" s="35" t="s">
        <v>192</v>
      </c>
      <c r="D7" s="107">
        <v>3</v>
      </c>
      <c r="E7" s="108">
        <v>4</v>
      </c>
      <c r="F7" s="109">
        <v>0</v>
      </c>
      <c r="G7" s="109">
        <v>7</v>
      </c>
      <c r="H7" s="110">
        <f t="shared" si="1"/>
        <v>2.5</v>
      </c>
      <c r="I7" s="111">
        <v>4</v>
      </c>
      <c r="J7" s="111">
        <v>3</v>
      </c>
      <c r="K7" s="111">
        <v>3</v>
      </c>
      <c r="L7" s="112">
        <f t="shared" si="2"/>
        <v>6.6666666666666661</v>
      </c>
      <c r="M7" s="114">
        <f t="shared" si="0"/>
        <v>16.166666666666664</v>
      </c>
      <c r="N7" s="132" t="s">
        <v>44</v>
      </c>
      <c r="O7" s="177" t="s">
        <v>45</v>
      </c>
      <c r="P7" s="118" t="s">
        <v>157</v>
      </c>
      <c r="Q7" s="104">
        <v>11</v>
      </c>
      <c r="R7" s="104" t="s">
        <v>58</v>
      </c>
      <c r="S7" s="119" t="s">
        <v>158</v>
      </c>
      <c r="U7" s="159" t="s">
        <v>159</v>
      </c>
      <c r="V7" s="159"/>
      <c r="W7" s="159" t="s">
        <v>160</v>
      </c>
      <c r="X7" s="159"/>
    </row>
    <row r="8" spans="1:24" x14ac:dyDescent="0.25">
      <c r="A8" s="14">
        <v>5</v>
      </c>
      <c r="B8" s="15" t="s">
        <v>193</v>
      </c>
      <c r="C8" s="15" t="s">
        <v>194</v>
      </c>
      <c r="D8" s="107">
        <v>4</v>
      </c>
      <c r="E8" s="108">
        <v>8.5</v>
      </c>
      <c r="F8" s="109">
        <v>0</v>
      </c>
      <c r="G8" s="109">
        <v>0</v>
      </c>
      <c r="H8" s="110">
        <f t="shared" si="1"/>
        <v>6</v>
      </c>
      <c r="I8" s="111">
        <v>5</v>
      </c>
      <c r="J8" s="111">
        <v>5</v>
      </c>
      <c r="K8" s="111">
        <v>5</v>
      </c>
      <c r="L8" s="112">
        <f t="shared" si="2"/>
        <v>10</v>
      </c>
      <c r="M8" s="114">
        <f t="shared" si="0"/>
        <v>28.5</v>
      </c>
      <c r="N8" s="131" t="s">
        <v>51</v>
      </c>
      <c r="O8" s="177" t="s">
        <v>45</v>
      </c>
      <c r="P8" s="118" t="s">
        <v>143</v>
      </c>
      <c r="Q8" s="104">
        <v>6</v>
      </c>
      <c r="R8" s="104" t="s">
        <v>61</v>
      </c>
      <c r="S8" s="119" t="s">
        <v>161</v>
      </c>
      <c r="U8" s="159" t="s">
        <v>162</v>
      </c>
      <c r="V8" s="159">
        <v>5</v>
      </c>
      <c r="W8" s="159" t="s">
        <v>163</v>
      </c>
      <c r="X8" s="159">
        <v>5</v>
      </c>
    </row>
    <row r="9" spans="1:24" x14ac:dyDescent="0.25">
      <c r="A9" s="34">
        <v>6</v>
      </c>
      <c r="B9" s="35" t="s">
        <v>195</v>
      </c>
      <c r="C9" s="35" t="s">
        <v>196</v>
      </c>
      <c r="D9" s="107">
        <v>4</v>
      </c>
      <c r="E9" s="108">
        <v>6.5</v>
      </c>
      <c r="F9" s="109">
        <v>0</v>
      </c>
      <c r="G9" s="109">
        <v>4</v>
      </c>
      <c r="H9" s="110">
        <f t="shared" si="1"/>
        <v>4</v>
      </c>
      <c r="I9" s="111">
        <v>5</v>
      </c>
      <c r="J9" s="111">
        <v>4</v>
      </c>
      <c r="K9" s="111">
        <v>2</v>
      </c>
      <c r="L9" s="112">
        <f t="shared" si="2"/>
        <v>7.333333333333333</v>
      </c>
      <c r="M9" s="114">
        <f t="shared" si="0"/>
        <v>21.833333333333332</v>
      </c>
      <c r="N9" s="133" t="s">
        <v>61</v>
      </c>
      <c r="O9" s="178" t="s">
        <v>45</v>
      </c>
      <c r="P9" s="120" t="s">
        <v>184</v>
      </c>
      <c r="Q9" s="104">
        <v>10</v>
      </c>
      <c r="R9" s="104" t="s">
        <v>44</v>
      </c>
      <c r="S9" s="119" t="s">
        <v>165</v>
      </c>
      <c r="U9" s="160" t="s">
        <v>166</v>
      </c>
      <c r="V9" s="159">
        <v>4</v>
      </c>
      <c r="W9" s="159" t="s">
        <v>167</v>
      </c>
      <c r="X9" s="159">
        <v>4</v>
      </c>
    </row>
    <row r="10" spans="1:24" ht="13" x14ac:dyDescent="0.3">
      <c r="A10" s="14">
        <v>7</v>
      </c>
      <c r="B10" s="15" t="s">
        <v>197</v>
      </c>
      <c r="C10" s="15" t="s">
        <v>198</v>
      </c>
      <c r="D10" s="107">
        <v>4</v>
      </c>
      <c r="E10" s="108">
        <v>10</v>
      </c>
      <c r="F10" s="109">
        <v>0</v>
      </c>
      <c r="G10" s="109">
        <v>4</v>
      </c>
      <c r="H10" s="110">
        <f t="shared" si="1"/>
        <v>4</v>
      </c>
      <c r="I10" s="111">
        <v>5</v>
      </c>
      <c r="J10" s="111">
        <v>5</v>
      </c>
      <c r="K10" s="111">
        <v>5</v>
      </c>
      <c r="L10" s="112">
        <f t="shared" si="2"/>
        <v>10</v>
      </c>
      <c r="M10" s="114">
        <f t="shared" si="0"/>
        <v>28</v>
      </c>
      <c r="N10" s="129" t="s">
        <v>58</v>
      </c>
      <c r="O10" s="177" t="s">
        <v>45</v>
      </c>
      <c r="P10" s="121"/>
      <c r="Q10" s="120"/>
      <c r="R10" s="104" t="s">
        <v>47</v>
      </c>
      <c r="S10" s="119" t="s">
        <v>168</v>
      </c>
      <c r="U10" s="159" t="s">
        <v>167</v>
      </c>
      <c r="V10" s="159">
        <v>3</v>
      </c>
      <c r="W10" s="159" t="s">
        <v>169</v>
      </c>
      <c r="X10" s="159">
        <v>3</v>
      </c>
    </row>
    <row r="11" spans="1:24" x14ac:dyDescent="0.25">
      <c r="N11" s="122"/>
    </row>
    <row r="12" spans="1:24" x14ac:dyDescent="0.25">
      <c r="N12" s="122"/>
    </row>
    <row r="13" spans="1:24" x14ac:dyDescent="0.25">
      <c r="N13" s="122"/>
    </row>
    <row r="14" spans="1:24" x14ac:dyDescent="0.25">
      <c r="N14" s="122"/>
    </row>
    <row r="15" spans="1:24" x14ac:dyDescent="0.25">
      <c r="N15" s="122"/>
    </row>
    <row r="16" spans="1:24" x14ac:dyDescent="0.25">
      <c r="N16" s="122"/>
    </row>
    <row r="17" spans="14:14" x14ac:dyDescent="0.25">
      <c r="N17" s="122"/>
    </row>
    <row r="18" spans="14:14" x14ac:dyDescent="0.25">
      <c r="N18" s="122"/>
    </row>
    <row r="19" spans="14:14" x14ac:dyDescent="0.25">
      <c r="N19" s="122"/>
    </row>
    <row r="20" spans="14:14" x14ac:dyDescent="0.25">
      <c r="N20" s="122"/>
    </row>
    <row r="21" spans="14:14" x14ac:dyDescent="0.25">
      <c r="N21" s="122"/>
    </row>
    <row r="22" spans="14:14" x14ac:dyDescent="0.25">
      <c r="N22" s="122"/>
    </row>
    <row r="23" spans="14:14" x14ac:dyDescent="0.25">
      <c r="N23" s="122"/>
    </row>
    <row r="24" spans="14:14" x14ac:dyDescent="0.25">
      <c r="N24" s="122"/>
    </row>
    <row r="25" spans="14:14" x14ac:dyDescent="0.25">
      <c r="N25" s="122"/>
    </row>
    <row r="26" spans="14:14" x14ac:dyDescent="0.25">
      <c r="N26" s="122"/>
    </row>
    <row r="27" spans="14:14" x14ac:dyDescent="0.25">
      <c r="N27" s="122"/>
    </row>
    <row r="28" spans="14:14" x14ac:dyDescent="0.25">
      <c r="N28" s="122"/>
    </row>
    <row r="29" spans="14:14" x14ac:dyDescent="0.25">
      <c r="N29" s="122"/>
    </row>
    <row r="30" spans="14:14" x14ac:dyDescent="0.25">
      <c r="N30" s="122"/>
    </row>
    <row r="31" spans="14:14" x14ac:dyDescent="0.25">
      <c r="N31" s="122"/>
    </row>
    <row r="32" spans="14:14" x14ac:dyDescent="0.25">
      <c r="N32" s="122"/>
    </row>
    <row r="33" spans="14:14" x14ac:dyDescent="0.25">
      <c r="N33" s="122"/>
    </row>
    <row r="34" spans="14:14" x14ac:dyDescent="0.25">
      <c r="N34" s="122"/>
    </row>
    <row r="35" spans="14:14" x14ac:dyDescent="0.25">
      <c r="N35" s="122"/>
    </row>
    <row r="36" spans="14:14" x14ac:dyDescent="0.25">
      <c r="N36" s="122"/>
    </row>
    <row r="37" spans="14:14" x14ac:dyDescent="0.25">
      <c r="N37" s="122"/>
    </row>
    <row r="38" spans="14:14" x14ac:dyDescent="0.25">
      <c r="N38" s="122"/>
    </row>
    <row r="39" spans="14:14" x14ac:dyDescent="0.25">
      <c r="N39" s="122"/>
    </row>
    <row r="40" spans="14:14" x14ac:dyDescent="0.25">
      <c r="N40" s="122"/>
    </row>
    <row r="41" spans="14:14" x14ac:dyDescent="0.25">
      <c r="N41" s="122"/>
    </row>
    <row r="42" spans="14:14" x14ac:dyDescent="0.25">
      <c r="N42" s="122"/>
    </row>
    <row r="43" spans="14:14" x14ac:dyDescent="0.25">
      <c r="N43" s="122"/>
    </row>
    <row r="44" spans="14:14" x14ac:dyDescent="0.25">
      <c r="N44" s="122"/>
    </row>
    <row r="45" spans="14:14" x14ac:dyDescent="0.25">
      <c r="N45" s="122"/>
    </row>
    <row r="46" spans="14:14" x14ac:dyDescent="0.25">
      <c r="N46" s="122"/>
    </row>
    <row r="47" spans="14:14" x14ac:dyDescent="0.25">
      <c r="N47" s="122"/>
    </row>
    <row r="48" spans="14:14" x14ac:dyDescent="0.25">
      <c r="N48" s="122"/>
    </row>
    <row r="49" spans="14:14" x14ac:dyDescent="0.25">
      <c r="N49" s="122"/>
    </row>
    <row r="50" spans="14:14" x14ac:dyDescent="0.25">
      <c r="N50" s="122"/>
    </row>
    <row r="51" spans="14:14" x14ac:dyDescent="0.25">
      <c r="N51" s="122"/>
    </row>
    <row r="52" spans="14:14" x14ac:dyDescent="0.25">
      <c r="N52" s="122"/>
    </row>
    <row r="53" spans="14:14" x14ac:dyDescent="0.25">
      <c r="N53" s="122"/>
    </row>
    <row r="54" spans="14:14" x14ac:dyDescent="0.25">
      <c r="N54" s="122"/>
    </row>
    <row r="55" spans="14:14" x14ac:dyDescent="0.25">
      <c r="N55" s="122"/>
    </row>
    <row r="56" spans="14:14" x14ac:dyDescent="0.25">
      <c r="N56" s="122"/>
    </row>
    <row r="57" spans="14:14" x14ac:dyDescent="0.25">
      <c r="N57" s="122"/>
    </row>
    <row r="58" spans="14:14" x14ac:dyDescent="0.25">
      <c r="N58" s="122"/>
    </row>
    <row r="59" spans="14:14" x14ac:dyDescent="0.25">
      <c r="N59" s="122"/>
    </row>
    <row r="60" spans="14:14" x14ac:dyDescent="0.25">
      <c r="N60" s="122"/>
    </row>
    <row r="61" spans="14:14" x14ac:dyDescent="0.25">
      <c r="N61" s="122"/>
    </row>
    <row r="62" spans="14:14" x14ac:dyDescent="0.25">
      <c r="N62" s="122"/>
    </row>
    <row r="63" spans="14:14" x14ac:dyDescent="0.25">
      <c r="N63" s="122"/>
    </row>
    <row r="64" spans="14:14" x14ac:dyDescent="0.25">
      <c r="N64" s="122"/>
    </row>
    <row r="65" spans="14:14" x14ac:dyDescent="0.25">
      <c r="N65" s="122"/>
    </row>
    <row r="66" spans="14:14" x14ac:dyDescent="0.25">
      <c r="N66" s="122"/>
    </row>
    <row r="67" spans="14:14" x14ac:dyDescent="0.25">
      <c r="N67" s="122"/>
    </row>
    <row r="68" spans="14:14" x14ac:dyDescent="0.25">
      <c r="N68" s="122"/>
    </row>
    <row r="69" spans="14:14" x14ac:dyDescent="0.25">
      <c r="N69" s="122"/>
    </row>
    <row r="70" spans="14:14" x14ac:dyDescent="0.25">
      <c r="N70" s="122"/>
    </row>
    <row r="71" spans="14:14" x14ac:dyDescent="0.25">
      <c r="N71" s="122"/>
    </row>
    <row r="72" spans="14:14" x14ac:dyDescent="0.25">
      <c r="N72" s="122"/>
    </row>
    <row r="73" spans="14:14" x14ac:dyDescent="0.25">
      <c r="N73" s="122"/>
    </row>
    <row r="74" spans="14:14" x14ac:dyDescent="0.25">
      <c r="N74" s="122"/>
    </row>
    <row r="75" spans="14:14" x14ac:dyDescent="0.25">
      <c r="N75" s="122"/>
    </row>
    <row r="76" spans="14:14" x14ac:dyDescent="0.25">
      <c r="N76" s="122"/>
    </row>
    <row r="77" spans="14:14" x14ac:dyDescent="0.25">
      <c r="N77" s="122"/>
    </row>
    <row r="78" spans="14:14" x14ac:dyDescent="0.25">
      <c r="N78" s="122"/>
    </row>
    <row r="79" spans="14:14" x14ac:dyDescent="0.25">
      <c r="N79" s="122"/>
    </row>
    <row r="80" spans="14:14" x14ac:dyDescent="0.25">
      <c r="N80" s="122"/>
    </row>
    <row r="81" spans="14:14" x14ac:dyDescent="0.25">
      <c r="N81" s="122"/>
    </row>
    <row r="82" spans="14:14" x14ac:dyDescent="0.25">
      <c r="N82" s="122"/>
    </row>
    <row r="83" spans="14:14" x14ac:dyDescent="0.25">
      <c r="N83" s="122"/>
    </row>
    <row r="84" spans="14:14" x14ac:dyDescent="0.25">
      <c r="N84" s="122"/>
    </row>
    <row r="85" spans="14:14" x14ac:dyDescent="0.25">
      <c r="N85" s="122"/>
    </row>
    <row r="86" spans="14:14" x14ac:dyDescent="0.25">
      <c r="N86" s="122"/>
    </row>
    <row r="87" spans="14:14" x14ac:dyDescent="0.25">
      <c r="N87" s="122"/>
    </row>
    <row r="88" spans="14:14" x14ac:dyDescent="0.25">
      <c r="N88" s="122"/>
    </row>
    <row r="89" spans="14:14" x14ac:dyDescent="0.25">
      <c r="N89" s="122"/>
    </row>
    <row r="90" spans="14:14" x14ac:dyDescent="0.25">
      <c r="N90" s="122"/>
    </row>
    <row r="91" spans="14:14" x14ac:dyDescent="0.25">
      <c r="N91" s="122"/>
    </row>
    <row r="92" spans="14:14" x14ac:dyDescent="0.25">
      <c r="N92" s="122"/>
    </row>
    <row r="93" spans="14:14" x14ac:dyDescent="0.25">
      <c r="N93" s="122"/>
    </row>
    <row r="94" spans="14:14" x14ac:dyDescent="0.25">
      <c r="N94" s="122"/>
    </row>
    <row r="95" spans="14:14" x14ac:dyDescent="0.25">
      <c r="N95" s="122"/>
    </row>
    <row r="96" spans="14:14" x14ac:dyDescent="0.25">
      <c r="N96" s="122"/>
    </row>
    <row r="97" spans="14:14" x14ac:dyDescent="0.25">
      <c r="N97" s="122"/>
    </row>
    <row r="98" spans="14:14" x14ac:dyDescent="0.25">
      <c r="N98" s="122"/>
    </row>
    <row r="99" spans="14:14" x14ac:dyDescent="0.25">
      <c r="N99" s="122"/>
    </row>
    <row r="100" spans="14:14" x14ac:dyDescent="0.25">
      <c r="N100" s="122"/>
    </row>
    <row r="101" spans="14:14" x14ac:dyDescent="0.25">
      <c r="N101" s="122"/>
    </row>
    <row r="102" spans="14:14" x14ac:dyDescent="0.25">
      <c r="N102" s="122"/>
    </row>
    <row r="103" spans="14:14" x14ac:dyDescent="0.25">
      <c r="N103" s="122"/>
    </row>
    <row r="104" spans="14:14" x14ac:dyDescent="0.25">
      <c r="N104" s="122"/>
    </row>
    <row r="105" spans="14:14" x14ac:dyDescent="0.25">
      <c r="N105" s="122"/>
    </row>
    <row r="106" spans="14:14" x14ac:dyDescent="0.25">
      <c r="N106" s="122"/>
    </row>
    <row r="107" spans="14:14" x14ac:dyDescent="0.25">
      <c r="N107" s="122"/>
    </row>
    <row r="108" spans="14:14" x14ac:dyDescent="0.25">
      <c r="N108" s="122"/>
    </row>
    <row r="109" spans="14:14" x14ac:dyDescent="0.25">
      <c r="N109" s="122"/>
    </row>
    <row r="110" spans="14:14" x14ac:dyDescent="0.25">
      <c r="N110" s="122"/>
    </row>
    <row r="111" spans="14:14" x14ac:dyDescent="0.25">
      <c r="N111" s="122"/>
    </row>
    <row r="112" spans="14:14" x14ac:dyDescent="0.25">
      <c r="N112" s="122"/>
    </row>
    <row r="113" spans="14:14" x14ac:dyDescent="0.25">
      <c r="N113" s="122"/>
    </row>
    <row r="114" spans="14:14" x14ac:dyDescent="0.25">
      <c r="N114" s="122"/>
    </row>
    <row r="115" spans="14:14" x14ac:dyDescent="0.25">
      <c r="N115" s="122"/>
    </row>
    <row r="116" spans="14:14" x14ac:dyDescent="0.25">
      <c r="N116" s="122"/>
    </row>
    <row r="117" spans="14:14" x14ac:dyDescent="0.25">
      <c r="N117" s="122"/>
    </row>
    <row r="118" spans="14:14" x14ac:dyDescent="0.25">
      <c r="N118" s="122"/>
    </row>
    <row r="119" spans="14:14" x14ac:dyDescent="0.25">
      <c r="N119" s="122"/>
    </row>
    <row r="120" spans="14:14" x14ac:dyDescent="0.25">
      <c r="N120" s="122"/>
    </row>
    <row r="121" spans="14:14" x14ac:dyDescent="0.25">
      <c r="N121" s="122"/>
    </row>
    <row r="122" spans="14:14" x14ac:dyDescent="0.25">
      <c r="N122" s="122"/>
    </row>
    <row r="123" spans="14:14" x14ac:dyDescent="0.25">
      <c r="N123" s="122"/>
    </row>
    <row r="124" spans="14:14" x14ac:dyDescent="0.25">
      <c r="N124" s="122"/>
    </row>
    <row r="125" spans="14:14" x14ac:dyDescent="0.25">
      <c r="N125" s="122"/>
    </row>
    <row r="126" spans="14:14" x14ac:dyDescent="0.25">
      <c r="N126" s="122"/>
    </row>
    <row r="127" spans="14:14" x14ac:dyDescent="0.25">
      <c r="N127" s="122"/>
    </row>
    <row r="128" spans="14:14" x14ac:dyDescent="0.25">
      <c r="N128" s="122"/>
    </row>
    <row r="129" spans="14:14" x14ac:dyDescent="0.25">
      <c r="N129" s="122"/>
    </row>
    <row r="130" spans="14:14" x14ac:dyDescent="0.25">
      <c r="N130" s="122"/>
    </row>
    <row r="131" spans="14:14" x14ac:dyDescent="0.25">
      <c r="N131" s="122"/>
    </row>
    <row r="132" spans="14:14" x14ac:dyDescent="0.25">
      <c r="N132" s="122"/>
    </row>
    <row r="133" spans="14:14" x14ac:dyDescent="0.25">
      <c r="N133" s="122"/>
    </row>
    <row r="134" spans="14:14" x14ac:dyDescent="0.25">
      <c r="N134" s="122"/>
    </row>
    <row r="135" spans="14:14" x14ac:dyDescent="0.25">
      <c r="N135" s="122"/>
    </row>
    <row r="136" spans="14:14" x14ac:dyDescent="0.25">
      <c r="N136" s="122"/>
    </row>
    <row r="137" spans="14:14" x14ac:dyDescent="0.25">
      <c r="N137" s="122"/>
    </row>
    <row r="138" spans="14:14" x14ac:dyDescent="0.25">
      <c r="N138" s="122"/>
    </row>
    <row r="139" spans="14:14" x14ac:dyDescent="0.25">
      <c r="N139" s="122"/>
    </row>
    <row r="140" spans="14:14" x14ac:dyDescent="0.25">
      <c r="N140" s="122"/>
    </row>
    <row r="141" spans="14:14" x14ac:dyDescent="0.25">
      <c r="N141" s="122"/>
    </row>
    <row r="142" spans="14:14" x14ac:dyDescent="0.25">
      <c r="N142" s="122"/>
    </row>
    <row r="143" spans="14:14" x14ac:dyDescent="0.25">
      <c r="N143" s="122"/>
    </row>
    <row r="144" spans="14:14" x14ac:dyDescent="0.25">
      <c r="N144" s="122"/>
    </row>
    <row r="145" spans="14:14" x14ac:dyDescent="0.25">
      <c r="N145" s="122"/>
    </row>
    <row r="146" spans="14:14" x14ac:dyDescent="0.25">
      <c r="N146" s="122"/>
    </row>
    <row r="147" spans="14:14" x14ac:dyDescent="0.25">
      <c r="N147" s="122"/>
    </row>
    <row r="148" spans="14:14" x14ac:dyDescent="0.25">
      <c r="N148" s="122"/>
    </row>
    <row r="149" spans="14:14" x14ac:dyDescent="0.25">
      <c r="N149" s="122"/>
    </row>
    <row r="150" spans="14:14" x14ac:dyDescent="0.25">
      <c r="N150" s="122"/>
    </row>
    <row r="151" spans="14:14" x14ac:dyDescent="0.25">
      <c r="N151" s="122"/>
    </row>
    <row r="152" spans="14:14" x14ac:dyDescent="0.25">
      <c r="N152" s="122"/>
    </row>
    <row r="153" spans="14:14" x14ac:dyDescent="0.25">
      <c r="N153" s="122"/>
    </row>
    <row r="154" spans="14:14" x14ac:dyDescent="0.25">
      <c r="N154" s="122"/>
    </row>
    <row r="155" spans="14:14" x14ac:dyDescent="0.25">
      <c r="N155" s="122"/>
    </row>
    <row r="156" spans="14:14" x14ac:dyDescent="0.25">
      <c r="N156" s="122"/>
    </row>
    <row r="157" spans="14:14" x14ac:dyDescent="0.25">
      <c r="N157" s="122"/>
    </row>
    <row r="158" spans="14:14" x14ac:dyDescent="0.25">
      <c r="N158" s="122"/>
    </row>
    <row r="159" spans="14:14" x14ac:dyDescent="0.25">
      <c r="N159" s="122"/>
    </row>
    <row r="160" spans="14:14" x14ac:dyDescent="0.25">
      <c r="N160" s="122"/>
    </row>
    <row r="161" spans="14:14" x14ac:dyDescent="0.25">
      <c r="N161" s="122"/>
    </row>
    <row r="162" spans="14:14" x14ac:dyDescent="0.25">
      <c r="N162" s="122"/>
    </row>
    <row r="163" spans="14:14" x14ac:dyDescent="0.25">
      <c r="N163" s="122"/>
    </row>
    <row r="164" spans="14:14" x14ac:dyDescent="0.25">
      <c r="N164" s="122"/>
    </row>
    <row r="165" spans="14:14" x14ac:dyDescent="0.25">
      <c r="N165" s="122"/>
    </row>
    <row r="166" spans="14:14" x14ac:dyDescent="0.25">
      <c r="N166" s="122"/>
    </row>
    <row r="167" spans="14:14" x14ac:dyDescent="0.25">
      <c r="N167" s="122"/>
    </row>
    <row r="168" spans="14:14" x14ac:dyDescent="0.25">
      <c r="N168" s="122"/>
    </row>
    <row r="169" spans="14:14" x14ac:dyDescent="0.25">
      <c r="N169" s="122"/>
    </row>
    <row r="170" spans="14:14" x14ac:dyDescent="0.25">
      <c r="N170" s="122"/>
    </row>
    <row r="171" spans="14:14" x14ac:dyDescent="0.25">
      <c r="N171" s="122"/>
    </row>
    <row r="172" spans="14:14" x14ac:dyDescent="0.25">
      <c r="N172" s="122"/>
    </row>
    <row r="173" spans="14:14" x14ac:dyDescent="0.25">
      <c r="N173" s="122"/>
    </row>
    <row r="174" spans="14:14" x14ac:dyDescent="0.25">
      <c r="N174" s="122"/>
    </row>
    <row r="175" spans="14:14" x14ac:dyDescent="0.25">
      <c r="N175" s="122"/>
    </row>
    <row r="176" spans="14:14" x14ac:dyDescent="0.25">
      <c r="N176" s="122"/>
    </row>
    <row r="177" spans="14:14" x14ac:dyDescent="0.25">
      <c r="N177" s="122"/>
    </row>
    <row r="178" spans="14:14" x14ac:dyDescent="0.25">
      <c r="N178" s="122"/>
    </row>
    <row r="179" spans="14:14" x14ac:dyDescent="0.25">
      <c r="N179" s="122"/>
    </row>
    <row r="180" spans="14:14" x14ac:dyDescent="0.25">
      <c r="N180" s="122"/>
    </row>
    <row r="181" spans="14:14" x14ac:dyDescent="0.25">
      <c r="N181" s="122"/>
    </row>
    <row r="182" spans="14:14" x14ac:dyDescent="0.25">
      <c r="N182" s="122"/>
    </row>
    <row r="183" spans="14:14" x14ac:dyDescent="0.25">
      <c r="N183" s="122"/>
    </row>
    <row r="184" spans="14:14" x14ac:dyDescent="0.25">
      <c r="N184" s="122"/>
    </row>
    <row r="185" spans="14:14" x14ac:dyDescent="0.25">
      <c r="N185" s="122"/>
    </row>
    <row r="186" spans="14:14" x14ac:dyDescent="0.25">
      <c r="N186" s="122"/>
    </row>
    <row r="187" spans="14:14" x14ac:dyDescent="0.25">
      <c r="N187" s="122"/>
    </row>
    <row r="188" spans="14:14" x14ac:dyDescent="0.25">
      <c r="N188" s="122"/>
    </row>
    <row r="189" spans="14:14" x14ac:dyDescent="0.25">
      <c r="N189" s="122"/>
    </row>
    <row r="190" spans="14:14" x14ac:dyDescent="0.25">
      <c r="N190" s="122"/>
    </row>
    <row r="191" spans="14:14" x14ac:dyDescent="0.25">
      <c r="N191" s="122"/>
    </row>
    <row r="192" spans="14:14" x14ac:dyDescent="0.25">
      <c r="N192" s="122"/>
    </row>
    <row r="193" spans="14:14" x14ac:dyDescent="0.25">
      <c r="N193" s="122"/>
    </row>
    <row r="194" spans="14:14" x14ac:dyDescent="0.25">
      <c r="N194" s="122"/>
    </row>
    <row r="195" spans="14:14" x14ac:dyDescent="0.25">
      <c r="N195" s="122"/>
    </row>
    <row r="196" spans="14:14" x14ac:dyDescent="0.25">
      <c r="N196" s="122"/>
    </row>
    <row r="197" spans="14:14" x14ac:dyDescent="0.25">
      <c r="N197" s="122"/>
    </row>
    <row r="198" spans="14:14" x14ac:dyDescent="0.25">
      <c r="N198" s="122"/>
    </row>
    <row r="199" spans="14:14" x14ac:dyDescent="0.25">
      <c r="N199" s="122"/>
    </row>
    <row r="200" spans="14:14" x14ac:dyDescent="0.25">
      <c r="N200" s="122"/>
    </row>
    <row r="201" spans="14:14" x14ac:dyDescent="0.25">
      <c r="N201" s="122"/>
    </row>
    <row r="202" spans="14:14" x14ac:dyDescent="0.25">
      <c r="N202" s="122"/>
    </row>
    <row r="203" spans="14:14" x14ac:dyDescent="0.25">
      <c r="N203" s="122"/>
    </row>
    <row r="204" spans="14:14" x14ac:dyDescent="0.25">
      <c r="N204" s="122"/>
    </row>
    <row r="205" spans="14:14" x14ac:dyDescent="0.25">
      <c r="N205" s="122"/>
    </row>
    <row r="206" spans="14:14" x14ac:dyDescent="0.25">
      <c r="N206" s="122"/>
    </row>
    <row r="207" spans="14:14" x14ac:dyDescent="0.25">
      <c r="N207" s="122"/>
    </row>
    <row r="208" spans="14:14" x14ac:dyDescent="0.25">
      <c r="N208" s="122"/>
    </row>
    <row r="209" spans="14:14" x14ac:dyDescent="0.25">
      <c r="N209" s="122"/>
    </row>
    <row r="210" spans="14:14" x14ac:dyDescent="0.25">
      <c r="N210" s="122"/>
    </row>
    <row r="211" spans="14:14" x14ac:dyDescent="0.25">
      <c r="N211" s="122"/>
    </row>
    <row r="212" spans="14:14" x14ac:dyDescent="0.25">
      <c r="N212" s="122"/>
    </row>
    <row r="213" spans="14:14" x14ac:dyDescent="0.25">
      <c r="N213" s="122"/>
    </row>
    <row r="214" spans="14:14" x14ac:dyDescent="0.25">
      <c r="N214" s="122"/>
    </row>
    <row r="215" spans="14:14" x14ac:dyDescent="0.25">
      <c r="N215" s="122"/>
    </row>
    <row r="216" spans="14:14" x14ac:dyDescent="0.25">
      <c r="N216" s="122"/>
    </row>
    <row r="217" spans="14:14" x14ac:dyDescent="0.25">
      <c r="N217" s="122"/>
    </row>
    <row r="218" spans="14:14" x14ac:dyDescent="0.25">
      <c r="N218" s="122"/>
    </row>
    <row r="219" spans="14:14" x14ac:dyDescent="0.25">
      <c r="N219" s="122"/>
    </row>
    <row r="220" spans="14:14" x14ac:dyDescent="0.25">
      <c r="N220" s="122"/>
    </row>
    <row r="221" spans="14:14" x14ac:dyDescent="0.25">
      <c r="N221" s="122"/>
    </row>
    <row r="222" spans="14:14" x14ac:dyDescent="0.25">
      <c r="N222" s="122"/>
    </row>
    <row r="223" spans="14:14" x14ac:dyDescent="0.25">
      <c r="N223" s="122"/>
    </row>
    <row r="224" spans="14:14" x14ac:dyDescent="0.25">
      <c r="N224" s="122"/>
    </row>
    <row r="225" spans="14:14" x14ac:dyDescent="0.25">
      <c r="N225" s="122"/>
    </row>
    <row r="226" spans="14:14" x14ac:dyDescent="0.25">
      <c r="N226" s="122"/>
    </row>
    <row r="227" spans="14:14" x14ac:dyDescent="0.25">
      <c r="N227" s="122"/>
    </row>
    <row r="228" spans="14:14" x14ac:dyDescent="0.25">
      <c r="N228" s="122"/>
    </row>
    <row r="229" spans="14:14" x14ac:dyDescent="0.25">
      <c r="N229" s="122"/>
    </row>
    <row r="230" spans="14:14" x14ac:dyDescent="0.25">
      <c r="N230" s="122"/>
    </row>
    <row r="231" spans="14:14" x14ac:dyDescent="0.25">
      <c r="N231" s="122"/>
    </row>
    <row r="232" spans="14:14" x14ac:dyDescent="0.25">
      <c r="N232" s="122"/>
    </row>
    <row r="233" spans="14:14" x14ac:dyDescent="0.25">
      <c r="N233" s="122"/>
    </row>
    <row r="234" spans="14:14" x14ac:dyDescent="0.25">
      <c r="N234" s="122"/>
    </row>
    <row r="235" spans="14:14" x14ac:dyDescent="0.25">
      <c r="N235" s="122"/>
    </row>
    <row r="236" spans="14:14" x14ac:dyDescent="0.25">
      <c r="N236" s="122"/>
    </row>
    <row r="237" spans="14:14" x14ac:dyDescent="0.25">
      <c r="N237" s="122"/>
    </row>
    <row r="238" spans="14:14" x14ac:dyDescent="0.25">
      <c r="N238" s="122"/>
    </row>
    <row r="239" spans="14:14" x14ac:dyDescent="0.25">
      <c r="N239" s="122"/>
    </row>
    <row r="240" spans="14:14" x14ac:dyDescent="0.25">
      <c r="N240" s="122"/>
    </row>
    <row r="241" spans="14:14" x14ac:dyDescent="0.25">
      <c r="N241" s="122"/>
    </row>
    <row r="242" spans="14:14" x14ac:dyDescent="0.25">
      <c r="N242" s="122"/>
    </row>
    <row r="243" spans="14:14" x14ac:dyDescent="0.25">
      <c r="N243" s="122"/>
    </row>
    <row r="244" spans="14:14" x14ac:dyDescent="0.25">
      <c r="N244" s="122"/>
    </row>
    <row r="245" spans="14:14" x14ac:dyDescent="0.25">
      <c r="N245" s="122"/>
    </row>
    <row r="246" spans="14:14" x14ac:dyDescent="0.25">
      <c r="N246" s="122"/>
    </row>
    <row r="247" spans="14:14" x14ac:dyDescent="0.25">
      <c r="N247" s="122"/>
    </row>
    <row r="248" spans="14:14" x14ac:dyDescent="0.25">
      <c r="N248" s="122"/>
    </row>
    <row r="249" spans="14:14" x14ac:dyDescent="0.25">
      <c r="N249" s="122"/>
    </row>
    <row r="250" spans="14:14" x14ac:dyDescent="0.25">
      <c r="N250" s="122"/>
    </row>
    <row r="251" spans="14:14" x14ac:dyDescent="0.25">
      <c r="N251" s="122"/>
    </row>
    <row r="252" spans="14:14" x14ac:dyDescent="0.25">
      <c r="N252" s="122"/>
    </row>
    <row r="253" spans="14:14" x14ac:dyDescent="0.25">
      <c r="N253" s="122"/>
    </row>
    <row r="254" spans="14:14" x14ac:dyDescent="0.25">
      <c r="N254" s="122"/>
    </row>
    <row r="255" spans="14:14" x14ac:dyDescent="0.25">
      <c r="N255" s="122"/>
    </row>
    <row r="256" spans="14:14" x14ac:dyDescent="0.25">
      <c r="N256" s="122"/>
    </row>
    <row r="257" spans="14:14" x14ac:dyDescent="0.25">
      <c r="N257" s="122"/>
    </row>
    <row r="258" spans="14:14" x14ac:dyDescent="0.25">
      <c r="N258" s="122"/>
    </row>
    <row r="259" spans="14:14" x14ac:dyDescent="0.25">
      <c r="N259" s="122"/>
    </row>
    <row r="260" spans="14:14" x14ac:dyDescent="0.25">
      <c r="N260" s="122"/>
    </row>
    <row r="261" spans="14:14" x14ac:dyDescent="0.25">
      <c r="N261" s="122"/>
    </row>
    <row r="262" spans="14:14" x14ac:dyDescent="0.25">
      <c r="N262" s="122"/>
    </row>
    <row r="263" spans="14:14" x14ac:dyDescent="0.25">
      <c r="N263" s="122"/>
    </row>
    <row r="264" spans="14:14" x14ac:dyDescent="0.25">
      <c r="N264" s="122"/>
    </row>
    <row r="265" spans="14:14" x14ac:dyDescent="0.25">
      <c r="N265" s="122"/>
    </row>
    <row r="266" spans="14:14" x14ac:dyDescent="0.25">
      <c r="N266" s="122"/>
    </row>
    <row r="267" spans="14:14" x14ac:dyDescent="0.25">
      <c r="N267" s="122"/>
    </row>
    <row r="268" spans="14:14" x14ac:dyDescent="0.25">
      <c r="N268" s="122"/>
    </row>
    <row r="269" spans="14:14" x14ac:dyDescent="0.25">
      <c r="N269" s="122"/>
    </row>
    <row r="270" spans="14:14" x14ac:dyDescent="0.25">
      <c r="N270" s="122"/>
    </row>
    <row r="271" spans="14:14" x14ac:dyDescent="0.25">
      <c r="N271" s="122"/>
    </row>
    <row r="272" spans="14:14" x14ac:dyDescent="0.25">
      <c r="N272" s="122"/>
    </row>
    <row r="273" spans="14:14" x14ac:dyDescent="0.25">
      <c r="N273" s="122"/>
    </row>
    <row r="274" spans="14:14" x14ac:dyDescent="0.25">
      <c r="N274" s="122"/>
    </row>
    <row r="275" spans="14:14" x14ac:dyDescent="0.25">
      <c r="N275" s="122"/>
    </row>
    <row r="276" spans="14:14" x14ac:dyDescent="0.25">
      <c r="N276" s="122"/>
    </row>
    <row r="277" spans="14:14" x14ac:dyDescent="0.25">
      <c r="N277" s="122"/>
    </row>
    <row r="278" spans="14:14" x14ac:dyDescent="0.25">
      <c r="N278" s="122"/>
    </row>
    <row r="279" spans="14:14" x14ac:dyDescent="0.25">
      <c r="N279" s="122"/>
    </row>
    <row r="280" spans="14:14" x14ac:dyDescent="0.25">
      <c r="N280" s="122"/>
    </row>
    <row r="281" spans="14:14" x14ac:dyDescent="0.25">
      <c r="N281" s="122"/>
    </row>
    <row r="282" spans="14:14" x14ac:dyDescent="0.25">
      <c r="N282" s="122"/>
    </row>
    <row r="283" spans="14:14" x14ac:dyDescent="0.25">
      <c r="N283" s="122"/>
    </row>
    <row r="284" spans="14:14" x14ac:dyDescent="0.25">
      <c r="N284" s="122"/>
    </row>
    <row r="285" spans="14:14" x14ac:dyDescent="0.25">
      <c r="N285" s="122"/>
    </row>
    <row r="286" spans="14:14" x14ac:dyDescent="0.25">
      <c r="N286" s="122"/>
    </row>
    <row r="287" spans="14:14" x14ac:dyDescent="0.25">
      <c r="N287" s="122"/>
    </row>
    <row r="288" spans="14:14" x14ac:dyDescent="0.25">
      <c r="N288" s="122"/>
    </row>
    <row r="289" spans="14:14" x14ac:dyDescent="0.25">
      <c r="N289" s="122"/>
    </row>
    <row r="290" spans="14:14" x14ac:dyDescent="0.25">
      <c r="N290" s="122"/>
    </row>
    <row r="291" spans="14:14" x14ac:dyDescent="0.25">
      <c r="N291" s="122"/>
    </row>
    <row r="292" spans="14:14" x14ac:dyDescent="0.25">
      <c r="N292" s="122"/>
    </row>
    <row r="293" spans="14:14" x14ac:dyDescent="0.25">
      <c r="N293" s="122"/>
    </row>
    <row r="294" spans="14:14" x14ac:dyDescent="0.25">
      <c r="N294" s="122"/>
    </row>
    <row r="295" spans="14:14" x14ac:dyDescent="0.25">
      <c r="N295" s="122"/>
    </row>
    <row r="296" spans="14:14" x14ac:dyDescent="0.25">
      <c r="N296" s="122"/>
    </row>
    <row r="297" spans="14:14" x14ac:dyDescent="0.25">
      <c r="N297" s="122"/>
    </row>
    <row r="298" spans="14:14" x14ac:dyDescent="0.25">
      <c r="N298" s="122"/>
    </row>
    <row r="299" spans="14:14" x14ac:dyDescent="0.25">
      <c r="N299" s="122"/>
    </row>
    <row r="300" spans="14:14" x14ac:dyDescent="0.25">
      <c r="N300" s="122"/>
    </row>
    <row r="301" spans="14:14" x14ac:dyDescent="0.25">
      <c r="N301" s="122"/>
    </row>
    <row r="302" spans="14:14" x14ac:dyDescent="0.25">
      <c r="N302" s="122"/>
    </row>
    <row r="303" spans="14:14" x14ac:dyDescent="0.25">
      <c r="N303" s="122"/>
    </row>
    <row r="304" spans="14:14" x14ac:dyDescent="0.25">
      <c r="N304" s="122"/>
    </row>
    <row r="305" spans="14:14" x14ac:dyDescent="0.25">
      <c r="N305" s="122"/>
    </row>
    <row r="306" spans="14:14" x14ac:dyDescent="0.25">
      <c r="N306" s="122"/>
    </row>
    <row r="307" spans="14:14" x14ac:dyDescent="0.25">
      <c r="N307" s="122"/>
    </row>
    <row r="308" spans="14:14" x14ac:dyDescent="0.25">
      <c r="N308" s="122"/>
    </row>
    <row r="309" spans="14:14" x14ac:dyDescent="0.25">
      <c r="N309" s="122"/>
    </row>
    <row r="310" spans="14:14" x14ac:dyDescent="0.25">
      <c r="N310" s="122"/>
    </row>
    <row r="311" spans="14:14" x14ac:dyDescent="0.25">
      <c r="N311" s="122"/>
    </row>
    <row r="312" spans="14:14" x14ac:dyDescent="0.25">
      <c r="N312" s="122"/>
    </row>
    <row r="313" spans="14:14" x14ac:dyDescent="0.25">
      <c r="N313" s="122"/>
    </row>
    <row r="314" spans="14:14" x14ac:dyDescent="0.25">
      <c r="N314" s="122"/>
    </row>
    <row r="315" spans="14:14" x14ac:dyDescent="0.25">
      <c r="N315" s="122"/>
    </row>
    <row r="316" spans="14:14" x14ac:dyDescent="0.25">
      <c r="N316" s="122"/>
    </row>
    <row r="317" spans="14:14" x14ac:dyDescent="0.25">
      <c r="N317" s="122"/>
    </row>
    <row r="318" spans="14:14" x14ac:dyDescent="0.25">
      <c r="N318" s="122"/>
    </row>
    <row r="319" spans="14:14" x14ac:dyDescent="0.25">
      <c r="N319" s="122"/>
    </row>
    <row r="320" spans="14:14" x14ac:dyDescent="0.25">
      <c r="N320" s="122"/>
    </row>
    <row r="321" spans="14:14" x14ac:dyDescent="0.25">
      <c r="N321" s="122"/>
    </row>
    <row r="322" spans="14:14" x14ac:dyDescent="0.25">
      <c r="N322" s="122"/>
    </row>
    <row r="323" spans="14:14" x14ac:dyDescent="0.25">
      <c r="N323" s="122"/>
    </row>
    <row r="324" spans="14:14" x14ac:dyDescent="0.25">
      <c r="N324" s="122"/>
    </row>
    <row r="325" spans="14:14" x14ac:dyDescent="0.25">
      <c r="N325" s="122"/>
    </row>
    <row r="326" spans="14:14" x14ac:dyDescent="0.25">
      <c r="N326" s="122"/>
    </row>
    <row r="327" spans="14:14" x14ac:dyDescent="0.25">
      <c r="N327" s="122"/>
    </row>
    <row r="328" spans="14:14" x14ac:dyDescent="0.25">
      <c r="N328" s="122"/>
    </row>
    <row r="329" spans="14:14" x14ac:dyDescent="0.25">
      <c r="N329" s="122"/>
    </row>
    <row r="330" spans="14:14" x14ac:dyDescent="0.25">
      <c r="N330" s="122"/>
    </row>
    <row r="331" spans="14:14" x14ac:dyDescent="0.25">
      <c r="N331" s="122"/>
    </row>
    <row r="332" spans="14:14" x14ac:dyDescent="0.25">
      <c r="N332" s="122"/>
    </row>
    <row r="333" spans="14:14" x14ac:dyDescent="0.25">
      <c r="N333" s="122"/>
    </row>
    <row r="334" spans="14:14" x14ac:dyDescent="0.25">
      <c r="N334" s="122"/>
    </row>
    <row r="335" spans="14:14" x14ac:dyDescent="0.25">
      <c r="N335" s="122"/>
    </row>
    <row r="336" spans="14:14" x14ac:dyDescent="0.25">
      <c r="N336" s="122"/>
    </row>
    <row r="337" spans="14:14" x14ac:dyDescent="0.25">
      <c r="N337" s="122"/>
    </row>
    <row r="338" spans="14:14" x14ac:dyDescent="0.25">
      <c r="N338" s="122"/>
    </row>
    <row r="339" spans="14:14" x14ac:dyDescent="0.25">
      <c r="N339" s="122"/>
    </row>
    <row r="340" spans="14:14" x14ac:dyDescent="0.25">
      <c r="N340" s="122"/>
    </row>
    <row r="341" spans="14:14" x14ac:dyDescent="0.25">
      <c r="N341" s="122"/>
    </row>
    <row r="342" spans="14:14" x14ac:dyDescent="0.25">
      <c r="N342" s="122"/>
    </row>
    <row r="343" spans="14:14" x14ac:dyDescent="0.25">
      <c r="N343" s="122"/>
    </row>
    <row r="344" spans="14:14" x14ac:dyDescent="0.25">
      <c r="N344" s="122"/>
    </row>
    <row r="345" spans="14:14" x14ac:dyDescent="0.25">
      <c r="N345" s="122"/>
    </row>
    <row r="346" spans="14:14" x14ac:dyDescent="0.25">
      <c r="N346" s="122"/>
    </row>
    <row r="347" spans="14:14" x14ac:dyDescent="0.25">
      <c r="N347" s="122"/>
    </row>
    <row r="348" spans="14:14" x14ac:dyDescent="0.25">
      <c r="N348" s="122"/>
    </row>
    <row r="349" spans="14:14" x14ac:dyDescent="0.25">
      <c r="N349" s="122"/>
    </row>
    <row r="350" spans="14:14" x14ac:dyDescent="0.25">
      <c r="N350" s="122"/>
    </row>
    <row r="351" spans="14:14" x14ac:dyDescent="0.25">
      <c r="N351" s="122"/>
    </row>
    <row r="352" spans="14:14" x14ac:dyDescent="0.25">
      <c r="N352" s="122"/>
    </row>
    <row r="353" spans="14:14" x14ac:dyDescent="0.25">
      <c r="N353" s="122"/>
    </row>
    <row r="354" spans="14:14" x14ac:dyDescent="0.25">
      <c r="N354" s="122"/>
    </row>
    <row r="355" spans="14:14" x14ac:dyDescent="0.25">
      <c r="N355" s="122"/>
    </row>
    <row r="356" spans="14:14" x14ac:dyDescent="0.25">
      <c r="N356" s="122"/>
    </row>
    <row r="357" spans="14:14" x14ac:dyDescent="0.25">
      <c r="N357" s="122"/>
    </row>
    <row r="358" spans="14:14" x14ac:dyDescent="0.25">
      <c r="N358" s="122"/>
    </row>
    <row r="359" spans="14:14" x14ac:dyDescent="0.25">
      <c r="N359" s="122"/>
    </row>
    <row r="360" spans="14:14" x14ac:dyDescent="0.25">
      <c r="N360" s="122"/>
    </row>
    <row r="361" spans="14:14" x14ac:dyDescent="0.25">
      <c r="N361" s="122"/>
    </row>
    <row r="362" spans="14:14" x14ac:dyDescent="0.25">
      <c r="N362" s="122"/>
    </row>
    <row r="363" spans="14:14" x14ac:dyDescent="0.25">
      <c r="N363" s="122"/>
    </row>
    <row r="364" spans="14:14" x14ac:dyDescent="0.25">
      <c r="N364" s="122"/>
    </row>
    <row r="365" spans="14:14" x14ac:dyDescent="0.25">
      <c r="N365" s="122"/>
    </row>
    <row r="366" spans="14:14" x14ac:dyDescent="0.25">
      <c r="N366" s="122"/>
    </row>
    <row r="367" spans="14:14" x14ac:dyDescent="0.25">
      <c r="N367" s="122"/>
    </row>
    <row r="368" spans="14:14" x14ac:dyDescent="0.25">
      <c r="N368" s="122"/>
    </row>
    <row r="369" spans="14:14" x14ac:dyDescent="0.25">
      <c r="N369" s="122"/>
    </row>
    <row r="370" spans="14:14" x14ac:dyDescent="0.25">
      <c r="N370" s="122"/>
    </row>
    <row r="371" spans="14:14" x14ac:dyDescent="0.25">
      <c r="N371" s="122"/>
    </row>
    <row r="372" spans="14:14" x14ac:dyDescent="0.25">
      <c r="N372" s="122"/>
    </row>
    <row r="373" spans="14:14" x14ac:dyDescent="0.25">
      <c r="N373" s="122"/>
    </row>
    <row r="374" spans="14:14" x14ac:dyDescent="0.25">
      <c r="N374" s="122"/>
    </row>
    <row r="375" spans="14:14" x14ac:dyDescent="0.25">
      <c r="N375" s="122"/>
    </row>
    <row r="376" spans="14:14" x14ac:dyDescent="0.25">
      <c r="N376" s="122"/>
    </row>
    <row r="377" spans="14:14" x14ac:dyDescent="0.25">
      <c r="N377" s="122"/>
    </row>
    <row r="378" spans="14:14" x14ac:dyDescent="0.25">
      <c r="N378" s="122"/>
    </row>
    <row r="379" spans="14:14" x14ac:dyDescent="0.25">
      <c r="N379" s="122"/>
    </row>
    <row r="380" spans="14:14" x14ac:dyDescent="0.25">
      <c r="N380" s="122"/>
    </row>
    <row r="381" spans="14:14" x14ac:dyDescent="0.25">
      <c r="N381" s="122"/>
    </row>
    <row r="382" spans="14:14" x14ac:dyDescent="0.25">
      <c r="N382" s="122"/>
    </row>
    <row r="383" spans="14:14" x14ac:dyDescent="0.25">
      <c r="N383" s="122"/>
    </row>
    <row r="384" spans="14:14" x14ac:dyDescent="0.25">
      <c r="N384" s="122"/>
    </row>
    <row r="385" spans="14:14" x14ac:dyDescent="0.25">
      <c r="N385" s="122"/>
    </row>
    <row r="386" spans="14:14" x14ac:dyDescent="0.25">
      <c r="N386" s="122"/>
    </row>
    <row r="387" spans="14:14" x14ac:dyDescent="0.25">
      <c r="N387" s="122"/>
    </row>
    <row r="388" spans="14:14" x14ac:dyDescent="0.25">
      <c r="N388" s="122"/>
    </row>
    <row r="389" spans="14:14" x14ac:dyDescent="0.25">
      <c r="N389" s="122"/>
    </row>
    <row r="390" spans="14:14" x14ac:dyDescent="0.25">
      <c r="N390" s="122"/>
    </row>
    <row r="391" spans="14:14" x14ac:dyDescent="0.25">
      <c r="N391" s="122"/>
    </row>
    <row r="392" spans="14:14" x14ac:dyDescent="0.25">
      <c r="N392" s="122"/>
    </row>
    <row r="393" spans="14:14" x14ac:dyDescent="0.25">
      <c r="N393" s="122"/>
    </row>
    <row r="394" spans="14:14" x14ac:dyDescent="0.25">
      <c r="N394" s="122"/>
    </row>
    <row r="395" spans="14:14" x14ac:dyDescent="0.25">
      <c r="N395" s="122"/>
    </row>
    <row r="396" spans="14:14" x14ac:dyDescent="0.25">
      <c r="N396" s="122"/>
    </row>
    <row r="397" spans="14:14" x14ac:dyDescent="0.25">
      <c r="N397" s="122"/>
    </row>
    <row r="398" spans="14:14" x14ac:dyDescent="0.25">
      <c r="N398" s="122"/>
    </row>
    <row r="399" spans="14:14" x14ac:dyDescent="0.25">
      <c r="N399" s="122"/>
    </row>
    <row r="400" spans="14:14" x14ac:dyDescent="0.25">
      <c r="N400" s="122"/>
    </row>
    <row r="401" spans="14:14" x14ac:dyDescent="0.25">
      <c r="N401" s="122"/>
    </row>
    <row r="402" spans="14:14" x14ac:dyDescent="0.25">
      <c r="N402" s="122"/>
    </row>
    <row r="403" spans="14:14" x14ac:dyDescent="0.25">
      <c r="N403" s="122"/>
    </row>
    <row r="404" spans="14:14" x14ac:dyDescent="0.25">
      <c r="N404" s="122"/>
    </row>
    <row r="405" spans="14:14" x14ac:dyDescent="0.25">
      <c r="N405" s="122"/>
    </row>
    <row r="406" spans="14:14" x14ac:dyDescent="0.25">
      <c r="N406" s="122"/>
    </row>
    <row r="407" spans="14:14" x14ac:dyDescent="0.25">
      <c r="N407" s="122"/>
    </row>
    <row r="408" spans="14:14" x14ac:dyDescent="0.25">
      <c r="N408" s="122"/>
    </row>
    <row r="409" spans="14:14" x14ac:dyDescent="0.25">
      <c r="N409" s="122"/>
    </row>
    <row r="410" spans="14:14" x14ac:dyDescent="0.25">
      <c r="N410" s="122"/>
    </row>
    <row r="411" spans="14:14" x14ac:dyDescent="0.25">
      <c r="N411" s="122"/>
    </row>
    <row r="412" spans="14:14" x14ac:dyDescent="0.25">
      <c r="N412" s="122"/>
    </row>
    <row r="413" spans="14:14" x14ac:dyDescent="0.25">
      <c r="N413" s="122"/>
    </row>
    <row r="414" spans="14:14" x14ac:dyDescent="0.25">
      <c r="N414" s="122"/>
    </row>
    <row r="415" spans="14:14" x14ac:dyDescent="0.25">
      <c r="N415" s="122"/>
    </row>
    <row r="416" spans="14:14" x14ac:dyDescent="0.25">
      <c r="N416" s="122"/>
    </row>
    <row r="417" spans="14:14" x14ac:dyDescent="0.25">
      <c r="N417" s="122"/>
    </row>
    <row r="418" spans="14:14" x14ac:dyDescent="0.25">
      <c r="N418" s="122"/>
    </row>
    <row r="419" spans="14:14" x14ac:dyDescent="0.25">
      <c r="N419" s="122"/>
    </row>
    <row r="420" spans="14:14" x14ac:dyDescent="0.25">
      <c r="N420" s="122"/>
    </row>
    <row r="421" spans="14:14" x14ac:dyDescent="0.25">
      <c r="N421" s="122"/>
    </row>
    <row r="422" spans="14:14" x14ac:dyDescent="0.25">
      <c r="N422" s="122"/>
    </row>
    <row r="423" spans="14:14" x14ac:dyDescent="0.25">
      <c r="N423" s="122"/>
    </row>
    <row r="424" spans="14:14" x14ac:dyDescent="0.25">
      <c r="N424" s="122"/>
    </row>
    <row r="425" spans="14:14" x14ac:dyDescent="0.25">
      <c r="N425" s="122"/>
    </row>
    <row r="426" spans="14:14" x14ac:dyDescent="0.25">
      <c r="N426" s="122"/>
    </row>
    <row r="427" spans="14:14" x14ac:dyDescent="0.25">
      <c r="N427" s="122"/>
    </row>
    <row r="428" spans="14:14" x14ac:dyDescent="0.25">
      <c r="N428" s="122"/>
    </row>
    <row r="429" spans="14:14" x14ac:dyDescent="0.25">
      <c r="N429" s="122"/>
    </row>
    <row r="430" spans="14:14" x14ac:dyDescent="0.25">
      <c r="N430" s="122"/>
    </row>
    <row r="431" spans="14:14" x14ac:dyDescent="0.25">
      <c r="N431" s="122"/>
    </row>
    <row r="432" spans="14:14" x14ac:dyDescent="0.25">
      <c r="N432" s="122"/>
    </row>
    <row r="433" spans="14:14" x14ac:dyDescent="0.25">
      <c r="N433" s="122"/>
    </row>
    <row r="434" spans="14:14" x14ac:dyDescent="0.25">
      <c r="N434" s="122"/>
    </row>
    <row r="435" spans="14:14" x14ac:dyDescent="0.25">
      <c r="N435" s="122"/>
    </row>
    <row r="436" spans="14:14" x14ac:dyDescent="0.25">
      <c r="N436" s="122"/>
    </row>
    <row r="437" spans="14:14" x14ac:dyDescent="0.25">
      <c r="N437" s="122"/>
    </row>
    <row r="438" spans="14:14" x14ac:dyDescent="0.25">
      <c r="N438" s="122"/>
    </row>
    <row r="439" spans="14:14" x14ac:dyDescent="0.25">
      <c r="N439" s="122"/>
    </row>
    <row r="440" spans="14:14" x14ac:dyDescent="0.25">
      <c r="N440" s="122"/>
    </row>
    <row r="441" spans="14:14" x14ac:dyDescent="0.25">
      <c r="N441" s="122"/>
    </row>
    <row r="442" spans="14:14" x14ac:dyDescent="0.25">
      <c r="N442" s="122"/>
    </row>
    <row r="443" spans="14:14" x14ac:dyDescent="0.25">
      <c r="N443" s="122"/>
    </row>
    <row r="444" spans="14:14" x14ac:dyDescent="0.25">
      <c r="N444" s="122"/>
    </row>
    <row r="445" spans="14:14" x14ac:dyDescent="0.25">
      <c r="N445" s="122"/>
    </row>
    <row r="446" spans="14:14" x14ac:dyDescent="0.25">
      <c r="N446" s="122"/>
    </row>
    <row r="447" spans="14:14" x14ac:dyDescent="0.25">
      <c r="N447" s="122"/>
    </row>
    <row r="448" spans="14:14" x14ac:dyDescent="0.25">
      <c r="N448" s="122"/>
    </row>
    <row r="449" spans="14:14" x14ac:dyDescent="0.25">
      <c r="N449" s="122"/>
    </row>
    <row r="450" spans="14:14" x14ac:dyDescent="0.25">
      <c r="N450" s="122"/>
    </row>
    <row r="451" spans="14:14" x14ac:dyDescent="0.25">
      <c r="N451" s="122"/>
    </row>
    <row r="452" spans="14:14" x14ac:dyDescent="0.25">
      <c r="N452" s="122"/>
    </row>
    <row r="453" spans="14:14" x14ac:dyDescent="0.25">
      <c r="N453" s="122"/>
    </row>
    <row r="454" spans="14:14" x14ac:dyDescent="0.25">
      <c r="N454" s="122"/>
    </row>
    <row r="455" spans="14:14" x14ac:dyDescent="0.25">
      <c r="N455" s="122"/>
    </row>
    <row r="456" spans="14:14" x14ac:dyDescent="0.25">
      <c r="N456" s="122"/>
    </row>
    <row r="457" spans="14:14" x14ac:dyDescent="0.25">
      <c r="N457" s="122"/>
    </row>
    <row r="458" spans="14:14" x14ac:dyDescent="0.25">
      <c r="N458" s="122"/>
    </row>
    <row r="459" spans="14:14" x14ac:dyDescent="0.25">
      <c r="N459" s="122"/>
    </row>
    <row r="460" spans="14:14" x14ac:dyDescent="0.25">
      <c r="N460" s="122"/>
    </row>
    <row r="461" spans="14:14" x14ac:dyDescent="0.25">
      <c r="N461" s="122"/>
    </row>
    <row r="462" spans="14:14" x14ac:dyDescent="0.25">
      <c r="N462" s="122"/>
    </row>
    <row r="463" spans="14:14" x14ac:dyDescent="0.25">
      <c r="N463" s="122"/>
    </row>
    <row r="464" spans="14:14" x14ac:dyDescent="0.25">
      <c r="N464" s="122"/>
    </row>
    <row r="465" spans="14:14" x14ac:dyDescent="0.25">
      <c r="N465" s="122"/>
    </row>
    <row r="466" spans="14:14" x14ac:dyDescent="0.25">
      <c r="N466" s="122"/>
    </row>
    <row r="467" spans="14:14" x14ac:dyDescent="0.25">
      <c r="N467" s="122"/>
    </row>
    <row r="468" spans="14:14" x14ac:dyDescent="0.25">
      <c r="N468" s="122"/>
    </row>
    <row r="469" spans="14:14" x14ac:dyDescent="0.25">
      <c r="N469" s="122"/>
    </row>
    <row r="470" spans="14:14" x14ac:dyDescent="0.25">
      <c r="N470" s="122"/>
    </row>
    <row r="471" spans="14:14" x14ac:dyDescent="0.25">
      <c r="N471" s="122"/>
    </row>
    <row r="472" spans="14:14" x14ac:dyDescent="0.25">
      <c r="N472" s="122"/>
    </row>
    <row r="473" spans="14:14" x14ac:dyDescent="0.25">
      <c r="N473" s="122"/>
    </row>
    <row r="474" spans="14:14" x14ac:dyDescent="0.25">
      <c r="N474" s="122"/>
    </row>
    <row r="475" spans="14:14" x14ac:dyDescent="0.25">
      <c r="N475" s="122"/>
    </row>
    <row r="476" spans="14:14" x14ac:dyDescent="0.25">
      <c r="N476" s="122"/>
    </row>
    <row r="477" spans="14:14" x14ac:dyDescent="0.25">
      <c r="N477" s="122"/>
    </row>
    <row r="478" spans="14:14" x14ac:dyDescent="0.25">
      <c r="N478" s="122"/>
    </row>
    <row r="479" spans="14:14" x14ac:dyDescent="0.25">
      <c r="N479" s="122"/>
    </row>
    <row r="480" spans="14:14" x14ac:dyDescent="0.25">
      <c r="N480" s="122"/>
    </row>
    <row r="481" spans="14:14" x14ac:dyDescent="0.25">
      <c r="N481" s="122"/>
    </row>
    <row r="482" spans="14:14" x14ac:dyDescent="0.25">
      <c r="N482" s="122"/>
    </row>
    <row r="483" spans="14:14" x14ac:dyDescent="0.25">
      <c r="N483" s="122"/>
    </row>
    <row r="484" spans="14:14" x14ac:dyDescent="0.25">
      <c r="N484" s="122"/>
    </row>
    <row r="485" spans="14:14" x14ac:dyDescent="0.25">
      <c r="N485" s="122"/>
    </row>
    <row r="486" spans="14:14" x14ac:dyDescent="0.25">
      <c r="N486" s="122"/>
    </row>
    <row r="487" spans="14:14" x14ac:dyDescent="0.25">
      <c r="N487" s="122"/>
    </row>
    <row r="488" spans="14:14" x14ac:dyDescent="0.25">
      <c r="N488" s="122"/>
    </row>
    <row r="489" spans="14:14" x14ac:dyDescent="0.25">
      <c r="N489" s="122"/>
    </row>
    <row r="490" spans="14:14" x14ac:dyDescent="0.25">
      <c r="N490" s="122"/>
    </row>
    <row r="491" spans="14:14" x14ac:dyDescent="0.25">
      <c r="N491" s="122"/>
    </row>
    <row r="492" spans="14:14" x14ac:dyDescent="0.25">
      <c r="N492" s="122"/>
    </row>
    <row r="493" spans="14:14" x14ac:dyDescent="0.25">
      <c r="N493" s="122"/>
    </row>
    <row r="494" spans="14:14" x14ac:dyDescent="0.25">
      <c r="N494" s="122"/>
    </row>
    <row r="495" spans="14:14" x14ac:dyDescent="0.25">
      <c r="N495" s="122"/>
    </row>
    <row r="496" spans="14:14" x14ac:dyDescent="0.25">
      <c r="N496" s="122"/>
    </row>
    <row r="497" spans="14:14" x14ac:dyDescent="0.25">
      <c r="N497" s="122"/>
    </row>
    <row r="498" spans="14:14" x14ac:dyDescent="0.25">
      <c r="N498" s="122"/>
    </row>
    <row r="499" spans="14:14" x14ac:dyDescent="0.25">
      <c r="N499" s="122"/>
    </row>
    <row r="500" spans="14:14" x14ac:dyDescent="0.25">
      <c r="N500" s="122"/>
    </row>
    <row r="501" spans="14:14" x14ac:dyDescent="0.25">
      <c r="N501" s="122"/>
    </row>
    <row r="502" spans="14:14" x14ac:dyDescent="0.25">
      <c r="N502" s="122"/>
    </row>
    <row r="503" spans="14:14" x14ac:dyDescent="0.25">
      <c r="N503" s="122"/>
    </row>
    <row r="504" spans="14:14" x14ac:dyDescent="0.25">
      <c r="N504" s="122"/>
    </row>
    <row r="505" spans="14:14" x14ac:dyDescent="0.25">
      <c r="N505" s="122"/>
    </row>
    <row r="506" spans="14:14" x14ac:dyDescent="0.25">
      <c r="N506" s="122"/>
    </row>
    <row r="507" spans="14:14" x14ac:dyDescent="0.25">
      <c r="N507" s="122"/>
    </row>
    <row r="508" spans="14:14" x14ac:dyDescent="0.25">
      <c r="N508" s="122"/>
    </row>
    <row r="509" spans="14:14" x14ac:dyDescent="0.25">
      <c r="N509" s="122"/>
    </row>
    <row r="510" spans="14:14" x14ac:dyDescent="0.25">
      <c r="N510" s="122"/>
    </row>
    <row r="511" spans="14:14" x14ac:dyDescent="0.25">
      <c r="N511" s="122"/>
    </row>
    <row r="512" spans="14:14" x14ac:dyDescent="0.25">
      <c r="N512" s="122"/>
    </row>
    <row r="513" spans="14:14" x14ac:dyDescent="0.25">
      <c r="N513" s="122"/>
    </row>
    <row r="514" spans="14:14" x14ac:dyDescent="0.25">
      <c r="N514" s="122"/>
    </row>
    <row r="515" spans="14:14" x14ac:dyDescent="0.25">
      <c r="N515" s="122"/>
    </row>
    <row r="516" spans="14:14" x14ac:dyDescent="0.25">
      <c r="N516" s="122"/>
    </row>
    <row r="517" spans="14:14" x14ac:dyDescent="0.25">
      <c r="N517" s="122"/>
    </row>
    <row r="518" spans="14:14" x14ac:dyDescent="0.25">
      <c r="N518" s="122"/>
    </row>
    <row r="519" spans="14:14" x14ac:dyDescent="0.25">
      <c r="N519" s="122"/>
    </row>
    <row r="520" spans="14:14" x14ac:dyDescent="0.25">
      <c r="N520" s="122"/>
    </row>
    <row r="521" spans="14:14" x14ac:dyDescent="0.25">
      <c r="N521" s="122"/>
    </row>
    <row r="522" spans="14:14" x14ac:dyDescent="0.25">
      <c r="N522" s="122"/>
    </row>
    <row r="523" spans="14:14" x14ac:dyDescent="0.25">
      <c r="N523" s="122"/>
    </row>
    <row r="524" spans="14:14" x14ac:dyDescent="0.25">
      <c r="N524" s="122"/>
    </row>
    <row r="525" spans="14:14" x14ac:dyDescent="0.25">
      <c r="N525" s="122"/>
    </row>
    <row r="526" spans="14:14" x14ac:dyDescent="0.25">
      <c r="N526" s="122"/>
    </row>
    <row r="527" spans="14:14" x14ac:dyDescent="0.25">
      <c r="N527" s="122"/>
    </row>
    <row r="528" spans="14:14" x14ac:dyDescent="0.25">
      <c r="N528" s="122"/>
    </row>
    <row r="529" spans="14:14" x14ac:dyDescent="0.25">
      <c r="N529" s="122"/>
    </row>
    <row r="530" spans="14:14" x14ac:dyDescent="0.25">
      <c r="N530" s="122"/>
    </row>
    <row r="531" spans="14:14" x14ac:dyDescent="0.25">
      <c r="N531" s="122"/>
    </row>
    <row r="532" spans="14:14" x14ac:dyDescent="0.25">
      <c r="N532" s="122"/>
    </row>
    <row r="533" spans="14:14" x14ac:dyDescent="0.25">
      <c r="N533" s="122"/>
    </row>
    <row r="534" spans="14:14" x14ac:dyDescent="0.25">
      <c r="N534" s="122"/>
    </row>
    <row r="535" spans="14:14" x14ac:dyDescent="0.25">
      <c r="N535" s="122"/>
    </row>
    <row r="536" spans="14:14" x14ac:dyDescent="0.25">
      <c r="N536" s="122"/>
    </row>
    <row r="537" spans="14:14" x14ac:dyDescent="0.25">
      <c r="N537" s="122"/>
    </row>
    <row r="538" spans="14:14" x14ac:dyDescent="0.25">
      <c r="N538" s="122"/>
    </row>
    <row r="539" spans="14:14" x14ac:dyDescent="0.25">
      <c r="N539" s="122"/>
    </row>
    <row r="540" spans="14:14" x14ac:dyDescent="0.25">
      <c r="N540" s="122"/>
    </row>
    <row r="541" spans="14:14" x14ac:dyDescent="0.25">
      <c r="N541" s="122"/>
    </row>
    <row r="542" spans="14:14" x14ac:dyDescent="0.25">
      <c r="N542" s="122"/>
    </row>
    <row r="543" spans="14:14" x14ac:dyDescent="0.25">
      <c r="N543" s="122"/>
    </row>
    <row r="544" spans="14:14" x14ac:dyDescent="0.25">
      <c r="N544" s="122"/>
    </row>
    <row r="545" spans="14:14" x14ac:dyDescent="0.25">
      <c r="N545" s="122"/>
    </row>
    <row r="546" spans="14:14" x14ac:dyDescent="0.25">
      <c r="N546" s="122"/>
    </row>
    <row r="547" spans="14:14" x14ac:dyDescent="0.25">
      <c r="N547" s="122"/>
    </row>
    <row r="548" spans="14:14" x14ac:dyDescent="0.25">
      <c r="N548" s="122"/>
    </row>
    <row r="549" spans="14:14" x14ac:dyDescent="0.25">
      <c r="N549" s="122"/>
    </row>
    <row r="550" spans="14:14" x14ac:dyDescent="0.25">
      <c r="N550" s="122"/>
    </row>
    <row r="551" spans="14:14" x14ac:dyDescent="0.25">
      <c r="N551" s="122"/>
    </row>
    <row r="552" spans="14:14" x14ac:dyDescent="0.25">
      <c r="N552" s="122"/>
    </row>
    <row r="553" spans="14:14" x14ac:dyDescent="0.25">
      <c r="N553" s="122"/>
    </row>
    <row r="554" spans="14:14" x14ac:dyDescent="0.25">
      <c r="N554" s="122"/>
    </row>
    <row r="555" spans="14:14" x14ac:dyDescent="0.25">
      <c r="N555" s="122"/>
    </row>
    <row r="556" spans="14:14" x14ac:dyDescent="0.25">
      <c r="N556" s="122"/>
    </row>
    <row r="557" spans="14:14" x14ac:dyDescent="0.25">
      <c r="N557" s="122"/>
    </row>
    <row r="558" spans="14:14" x14ac:dyDescent="0.25">
      <c r="N558" s="122"/>
    </row>
    <row r="559" spans="14:14" x14ac:dyDescent="0.25">
      <c r="N559" s="122"/>
    </row>
    <row r="560" spans="14:14" x14ac:dyDescent="0.25">
      <c r="N560" s="122"/>
    </row>
    <row r="561" spans="14:14" x14ac:dyDescent="0.25">
      <c r="N561" s="122"/>
    </row>
    <row r="562" spans="14:14" x14ac:dyDescent="0.25">
      <c r="N562" s="122"/>
    </row>
    <row r="563" spans="14:14" x14ac:dyDescent="0.25">
      <c r="N563" s="122"/>
    </row>
    <row r="564" spans="14:14" x14ac:dyDescent="0.25">
      <c r="N564" s="122"/>
    </row>
    <row r="565" spans="14:14" x14ac:dyDescent="0.25">
      <c r="N565" s="122"/>
    </row>
    <row r="566" spans="14:14" x14ac:dyDescent="0.25">
      <c r="N566" s="122"/>
    </row>
    <row r="567" spans="14:14" x14ac:dyDescent="0.25">
      <c r="N567" s="122"/>
    </row>
    <row r="568" spans="14:14" x14ac:dyDescent="0.25">
      <c r="N568" s="122"/>
    </row>
    <row r="569" spans="14:14" x14ac:dyDescent="0.25">
      <c r="N569" s="122"/>
    </row>
    <row r="570" spans="14:14" x14ac:dyDescent="0.25">
      <c r="N570" s="122"/>
    </row>
    <row r="571" spans="14:14" x14ac:dyDescent="0.25">
      <c r="N571" s="122"/>
    </row>
    <row r="572" spans="14:14" x14ac:dyDescent="0.25">
      <c r="N572" s="122"/>
    </row>
    <row r="573" spans="14:14" x14ac:dyDescent="0.25">
      <c r="N573" s="122"/>
    </row>
    <row r="574" spans="14:14" x14ac:dyDescent="0.25">
      <c r="N574" s="122"/>
    </row>
    <row r="575" spans="14:14" x14ac:dyDescent="0.25">
      <c r="N575" s="122"/>
    </row>
    <row r="576" spans="14:14" x14ac:dyDescent="0.25">
      <c r="N576" s="122"/>
    </row>
    <row r="577" spans="14:14" x14ac:dyDescent="0.25">
      <c r="N577" s="122"/>
    </row>
    <row r="578" spans="14:14" x14ac:dyDescent="0.25">
      <c r="N578" s="122"/>
    </row>
    <row r="579" spans="14:14" x14ac:dyDescent="0.25">
      <c r="N579" s="122"/>
    </row>
    <row r="580" spans="14:14" x14ac:dyDescent="0.25">
      <c r="N580" s="122"/>
    </row>
    <row r="581" spans="14:14" x14ac:dyDescent="0.25">
      <c r="N581" s="122"/>
    </row>
    <row r="582" spans="14:14" x14ac:dyDescent="0.25">
      <c r="N582" s="122"/>
    </row>
    <row r="583" spans="14:14" x14ac:dyDescent="0.25">
      <c r="N583" s="122"/>
    </row>
    <row r="584" spans="14:14" x14ac:dyDescent="0.25">
      <c r="N584" s="122"/>
    </row>
    <row r="585" spans="14:14" x14ac:dyDescent="0.25">
      <c r="N585" s="122"/>
    </row>
    <row r="586" spans="14:14" x14ac:dyDescent="0.25">
      <c r="N586" s="122"/>
    </row>
    <row r="587" spans="14:14" x14ac:dyDescent="0.25">
      <c r="N587" s="122"/>
    </row>
    <row r="588" spans="14:14" x14ac:dyDescent="0.25">
      <c r="N588" s="122"/>
    </row>
    <row r="589" spans="14:14" x14ac:dyDescent="0.25">
      <c r="N589" s="122"/>
    </row>
    <row r="590" spans="14:14" x14ac:dyDescent="0.25">
      <c r="N590" s="122"/>
    </row>
    <row r="591" spans="14:14" x14ac:dyDescent="0.25">
      <c r="N591" s="122"/>
    </row>
    <row r="592" spans="14:14" x14ac:dyDescent="0.25">
      <c r="N592" s="122"/>
    </row>
    <row r="593" spans="14:14" x14ac:dyDescent="0.25">
      <c r="N593" s="122"/>
    </row>
    <row r="594" spans="14:14" x14ac:dyDescent="0.25">
      <c r="N594" s="122"/>
    </row>
    <row r="595" spans="14:14" x14ac:dyDescent="0.25">
      <c r="N595" s="122"/>
    </row>
    <row r="596" spans="14:14" x14ac:dyDescent="0.25">
      <c r="N596" s="122"/>
    </row>
    <row r="597" spans="14:14" x14ac:dyDescent="0.25">
      <c r="N597" s="122"/>
    </row>
    <row r="598" spans="14:14" x14ac:dyDescent="0.25">
      <c r="N598" s="122"/>
    </row>
    <row r="599" spans="14:14" x14ac:dyDescent="0.25">
      <c r="N599" s="122"/>
    </row>
    <row r="600" spans="14:14" x14ac:dyDescent="0.25">
      <c r="N600" s="122"/>
    </row>
    <row r="601" spans="14:14" x14ac:dyDescent="0.25">
      <c r="N601" s="122"/>
    </row>
    <row r="602" spans="14:14" x14ac:dyDescent="0.25">
      <c r="N602" s="122"/>
    </row>
    <row r="603" spans="14:14" x14ac:dyDescent="0.25">
      <c r="N603" s="122"/>
    </row>
    <row r="604" spans="14:14" x14ac:dyDescent="0.25">
      <c r="N604" s="122"/>
    </row>
    <row r="605" spans="14:14" x14ac:dyDescent="0.25">
      <c r="N605" s="122"/>
    </row>
    <row r="606" spans="14:14" x14ac:dyDescent="0.25">
      <c r="N606" s="122"/>
    </row>
    <row r="607" spans="14:14" x14ac:dyDescent="0.25">
      <c r="N607" s="122"/>
    </row>
    <row r="608" spans="14:14" x14ac:dyDescent="0.25">
      <c r="N608" s="122"/>
    </row>
    <row r="609" spans="14:14" x14ac:dyDescent="0.25">
      <c r="N609" s="122"/>
    </row>
    <row r="610" spans="14:14" x14ac:dyDescent="0.25">
      <c r="N610" s="122"/>
    </row>
    <row r="611" spans="14:14" x14ac:dyDescent="0.25">
      <c r="N611" s="122"/>
    </row>
    <row r="612" spans="14:14" x14ac:dyDescent="0.25">
      <c r="N612" s="122"/>
    </row>
    <row r="613" spans="14:14" x14ac:dyDescent="0.25">
      <c r="N613" s="122"/>
    </row>
    <row r="614" spans="14:14" x14ac:dyDescent="0.25">
      <c r="N614" s="122"/>
    </row>
    <row r="615" spans="14:14" x14ac:dyDescent="0.25">
      <c r="N615" s="122"/>
    </row>
    <row r="616" spans="14:14" x14ac:dyDescent="0.25">
      <c r="N616" s="122"/>
    </row>
    <row r="617" spans="14:14" x14ac:dyDescent="0.25">
      <c r="N617" s="122"/>
    </row>
    <row r="618" spans="14:14" x14ac:dyDescent="0.25">
      <c r="N618" s="122"/>
    </row>
    <row r="619" spans="14:14" x14ac:dyDescent="0.25">
      <c r="N619" s="122"/>
    </row>
    <row r="620" spans="14:14" x14ac:dyDescent="0.25">
      <c r="N620" s="122"/>
    </row>
    <row r="621" spans="14:14" x14ac:dyDescent="0.25">
      <c r="N621" s="122"/>
    </row>
    <row r="622" spans="14:14" x14ac:dyDescent="0.25">
      <c r="N622" s="122"/>
    </row>
    <row r="623" spans="14:14" x14ac:dyDescent="0.25">
      <c r="N623" s="122"/>
    </row>
    <row r="624" spans="14:14" x14ac:dyDescent="0.25">
      <c r="N624" s="122"/>
    </row>
    <row r="625" spans="14:14" x14ac:dyDescent="0.25">
      <c r="N625" s="122"/>
    </row>
    <row r="626" spans="14:14" x14ac:dyDescent="0.25">
      <c r="N626" s="122"/>
    </row>
    <row r="627" spans="14:14" x14ac:dyDescent="0.25">
      <c r="N627" s="122"/>
    </row>
    <row r="628" spans="14:14" x14ac:dyDescent="0.25">
      <c r="N628" s="122"/>
    </row>
    <row r="629" spans="14:14" x14ac:dyDescent="0.25">
      <c r="N629" s="122"/>
    </row>
    <row r="630" spans="14:14" x14ac:dyDescent="0.25">
      <c r="N630" s="122"/>
    </row>
    <row r="631" spans="14:14" x14ac:dyDescent="0.25">
      <c r="N631" s="122"/>
    </row>
    <row r="632" spans="14:14" x14ac:dyDescent="0.25">
      <c r="N632" s="122"/>
    </row>
    <row r="633" spans="14:14" x14ac:dyDescent="0.25">
      <c r="N633" s="122"/>
    </row>
    <row r="634" spans="14:14" x14ac:dyDescent="0.25">
      <c r="N634" s="122"/>
    </row>
    <row r="635" spans="14:14" x14ac:dyDescent="0.25">
      <c r="N635" s="122"/>
    </row>
    <row r="636" spans="14:14" x14ac:dyDescent="0.25">
      <c r="N636" s="122"/>
    </row>
    <row r="637" spans="14:14" x14ac:dyDescent="0.25">
      <c r="N637" s="122"/>
    </row>
    <row r="638" spans="14:14" x14ac:dyDescent="0.25">
      <c r="N638" s="122"/>
    </row>
    <row r="639" spans="14:14" x14ac:dyDescent="0.25">
      <c r="N639" s="122"/>
    </row>
    <row r="640" spans="14:14" x14ac:dyDescent="0.25">
      <c r="N640" s="122"/>
    </row>
    <row r="641" spans="14:14" x14ac:dyDescent="0.25">
      <c r="N641" s="122"/>
    </row>
    <row r="642" spans="14:14" x14ac:dyDescent="0.25">
      <c r="N642" s="122"/>
    </row>
    <row r="643" spans="14:14" x14ac:dyDescent="0.25">
      <c r="N643" s="122"/>
    </row>
    <row r="644" spans="14:14" x14ac:dyDescent="0.25">
      <c r="N644" s="122"/>
    </row>
    <row r="645" spans="14:14" x14ac:dyDescent="0.25">
      <c r="N645" s="122"/>
    </row>
    <row r="646" spans="14:14" x14ac:dyDescent="0.25">
      <c r="N646" s="122"/>
    </row>
    <row r="647" spans="14:14" x14ac:dyDescent="0.25">
      <c r="N647" s="122"/>
    </row>
    <row r="648" spans="14:14" x14ac:dyDescent="0.25">
      <c r="N648" s="122"/>
    </row>
    <row r="649" spans="14:14" x14ac:dyDescent="0.25">
      <c r="N649" s="122"/>
    </row>
    <row r="650" spans="14:14" x14ac:dyDescent="0.25">
      <c r="N650" s="122"/>
    </row>
    <row r="651" spans="14:14" x14ac:dyDescent="0.25">
      <c r="N651" s="122"/>
    </row>
    <row r="652" spans="14:14" x14ac:dyDescent="0.25">
      <c r="N652" s="122"/>
    </row>
    <row r="653" spans="14:14" x14ac:dyDescent="0.25">
      <c r="N653" s="122"/>
    </row>
    <row r="654" spans="14:14" x14ac:dyDescent="0.25">
      <c r="N654" s="122"/>
    </row>
    <row r="655" spans="14:14" x14ac:dyDescent="0.25">
      <c r="N655" s="122"/>
    </row>
    <row r="656" spans="14:14" x14ac:dyDescent="0.25">
      <c r="N656" s="122"/>
    </row>
    <row r="657" spans="14:14" x14ac:dyDescent="0.25">
      <c r="N657" s="122"/>
    </row>
    <row r="658" spans="14:14" x14ac:dyDescent="0.25">
      <c r="N658" s="122"/>
    </row>
    <row r="659" spans="14:14" x14ac:dyDescent="0.25">
      <c r="N659" s="122"/>
    </row>
    <row r="660" spans="14:14" x14ac:dyDescent="0.25">
      <c r="N660" s="122"/>
    </row>
    <row r="661" spans="14:14" x14ac:dyDescent="0.25">
      <c r="N661" s="122"/>
    </row>
    <row r="662" spans="14:14" x14ac:dyDescent="0.25">
      <c r="N662" s="122"/>
    </row>
    <row r="663" spans="14:14" x14ac:dyDescent="0.25">
      <c r="N663" s="122"/>
    </row>
    <row r="664" spans="14:14" x14ac:dyDescent="0.25">
      <c r="N664" s="122"/>
    </row>
    <row r="665" spans="14:14" x14ac:dyDescent="0.25">
      <c r="N665" s="122"/>
    </row>
    <row r="666" spans="14:14" x14ac:dyDescent="0.25">
      <c r="N666" s="122"/>
    </row>
    <row r="667" spans="14:14" x14ac:dyDescent="0.25">
      <c r="N667" s="122"/>
    </row>
    <row r="668" spans="14:14" x14ac:dyDescent="0.25">
      <c r="N668" s="122"/>
    </row>
    <row r="669" spans="14:14" x14ac:dyDescent="0.25">
      <c r="N669" s="122"/>
    </row>
    <row r="670" spans="14:14" x14ac:dyDescent="0.25">
      <c r="N670" s="122"/>
    </row>
    <row r="671" spans="14:14" x14ac:dyDescent="0.25">
      <c r="N671" s="122"/>
    </row>
    <row r="672" spans="14:14" x14ac:dyDescent="0.25">
      <c r="N672" s="122"/>
    </row>
    <row r="673" spans="14:14" x14ac:dyDescent="0.25">
      <c r="N673" s="122"/>
    </row>
    <row r="674" spans="14:14" x14ac:dyDescent="0.25">
      <c r="N674" s="122"/>
    </row>
    <row r="675" spans="14:14" x14ac:dyDescent="0.25">
      <c r="N675" s="122"/>
    </row>
    <row r="676" spans="14:14" x14ac:dyDescent="0.25">
      <c r="N676" s="122"/>
    </row>
    <row r="677" spans="14:14" x14ac:dyDescent="0.25">
      <c r="N677" s="122"/>
    </row>
    <row r="678" spans="14:14" x14ac:dyDescent="0.25">
      <c r="N678" s="122"/>
    </row>
    <row r="679" spans="14:14" x14ac:dyDescent="0.25">
      <c r="N679" s="122"/>
    </row>
    <row r="680" spans="14:14" x14ac:dyDescent="0.25">
      <c r="N680" s="122"/>
    </row>
    <row r="681" spans="14:14" x14ac:dyDescent="0.25">
      <c r="N681" s="122"/>
    </row>
    <row r="682" spans="14:14" x14ac:dyDescent="0.25">
      <c r="N682" s="122"/>
    </row>
    <row r="683" spans="14:14" x14ac:dyDescent="0.25">
      <c r="N683" s="122"/>
    </row>
    <row r="684" spans="14:14" x14ac:dyDescent="0.25">
      <c r="N684" s="122"/>
    </row>
    <row r="685" spans="14:14" x14ac:dyDescent="0.25">
      <c r="N685" s="122"/>
    </row>
    <row r="686" spans="14:14" x14ac:dyDescent="0.25">
      <c r="N686" s="122"/>
    </row>
    <row r="687" spans="14:14" x14ac:dyDescent="0.25">
      <c r="N687" s="122"/>
    </row>
    <row r="688" spans="14:14" x14ac:dyDescent="0.25">
      <c r="N688" s="122"/>
    </row>
    <row r="689" spans="14:14" x14ac:dyDescent="0.25">
      <c r="N689" s="122"/>
    </row>
    <row r="690" spans="14:14" x14ac:dyDescent="0.25">
      <c r="N690" s="122"/>
    </row>
    <row r="691" spans="14:14" x14ac:dyDescent="0.25">
      <c r="N691" s="122"/>
    </row>
    <row r="692" spans="14:14" x14ac:dyDescent="0.25">
      <c r="N692" s="122"/>
    </row>
    <row r="693" spans="14:14" x14ac:dyDescent="0.25">
      <c r="N693" s="122"/>
    </row>
    <row r="694" spans="14:14" x14ac:dyDescent="0.25">
      <c r="N694" s="122"/>
    </row>
    <row r="695" spans="14:14" x14ac:dyDescent="0.25">
      <c r="N695" s="122"/>
    </row>
    <row r="696" spans="14:14" x14ac:dyDescent="0.25">
      <c r="N696" s="122"/>
    </row>
    <row r="697" spans="14:14" x14ac:dyDescent="0.25">
      <c r="N697" s="122"/>
    </row>
    <row r="698" spans="14:14" x14ac:dyDescent="0.25">
      <c r="N698" s="122"/>
    </row>
    <row r="699" spans="14:14" x14ac:dyDescent="0.25">
      <c r="N699" s="122"/>
    </row>
    <row r="700" spans="14:14" x14ac:dyDescent="0.25">
      <c r="N700" s="122"/>
    </row>
    <row r="701" spans="14:14" x14ac:dyDescent="0.25">
      <c r="N701" s="122"/>
    </row>
    <row r="702" spans="14:14" x14ac:dyDescent="0.25">
      <c r="N702" s="122"/>
    </row>
    <row r="703" spans="14:14" x14ac:dyDescent="0.25">
      <c r="N703" s="122"/>
    </row>
    <row r="704" spans="14:14" x14ac:dyDescent="0.25">
      <c r="N704" s="122"/>
    </row>
    <row r="705" spans="14:14" x14ac:dyDescent="0.25">
      <c r="N705" s="122"/>
    </row>
    <row r="706" spans="14:14" x14ac:dyDescent="0.25">
      <c r="N706" s="122"/>
    </row>
    <row r="707" spans="14:14" x14ac:dyDescent="0.25">
      <c r="N707" s="122"/>
    </row>
    <row r="708" spans="14:14" x14ac:dyDescent="0.25">
      <c r="N708" s="122"/>
    </row>
    <row r="709" spans="14:14" x14ac:dyDescent="0.25">
      <c r="N709" s="122"/>
    </row>
    <row r="710" spans="14:14" x14ac:dyDescent="0.25">
      <c r="N710" s="122"/>
    </row>
    <row r="711" spans="14:14" x14ac:dyDescent="0.25">
      <c r="N711" s="122"/>
    </row>
    <row r="712" spans="14:14" x14ac:dyDescent="0.25">
      <c r="N712" s="122"/>
    </row>
    <row r="713" spans="14:14" x14ac:dyDescent="0.25">
      <c r="N713" s="122"/>
    </row>
    <row r="714" spans="14:14" x14ac:dyDescent="0.25">
      <c r="N714" s="122"/>
    </row>
    <row r="715" spans="14:14" x14ac:dyDescent="0.25">
      <c r="N715" s="122"/>
    </row>
    <row r="716" spans="14:14" x14ac:dyDescent="0.25">
      <c r="N716" s="122"/>
    </row>
    <row r="717" spans="14:14" x14ac:dyDescent="0.25">
      <c r="N717" s="122"/>
    </row>
    <row r="718" spans="14:14" x14ac:dyDescent="0.25">
      <c r="N718" s="122"/>
    </row>
    <row r="719" spans="14:14" x14ac:dyDescent="0.25">
      <c r="N719" s="122"/>
    </row>
    <row r="720" spans="14:14" x14ac:dyDescent="0.25">
      <c r="N720" s="122"/>
    </row>
    <row r="721" spans="14:14" x14ac:dyDescent="0.25">
      <c r="N721" s="122"/>
    </row>
    <row r="722" spans="14:14" x14ac:dyDescent="0.25">
      <c r="N722" s="122"/>
    </row>
    <row r="723" spans="14:14" x14ac:dyDescent="0.25">
      <c r="N723" s="122"/>
    </row>
    <row r="724" spans="14:14" x14ac:dyDescent="0.25">
      <c r="N724" s="122"/>
    </row>
    <row r="725" spans="14:14" x14ac:dyDescent="0.25">
      <c r="N725" s="122"/>
    </row>
    <row r="726" spans="14:14" x14ac:dyDescent="0.25">
      <c r="N726" s="122"/>
    </row>
    <row r="727" spans="14:14" x14ac:dyDescent="0.25">
      <c r="N727" s="122"/>
    </row>
    <row r="728" spans="14:14" x14ac:dyDescent="0.25">
      <c r="N728" s="122"/>
    </row>
    <row r="729" spans="14:14" x14ac:dyDescent="0.25">
      <c r="N729" s="122"/>
    </row>
    <row r="730" spans="14:14" x14ac:dyDescent="0.25">
      <c r="N730" s="122"/>
    </row>
    <row r="731" spans="14:14" x14ac:dyDescent="0.25">
      <c r="N731" s="122"/>
    </row>
    <row r="732" spans="14:14" x14ac:dyDescent="0.25">
      <c r="N732" s="122"/>
    </row>
    <row r="733" spans="14:14" x14ac:dyDescent="0.25">
      <c r="N733" s="122"/>
    </row>
    <row r="734" spans="14:14" x14ac:dyDescent="0.25">
      <c r="N734" s="122"/>
    </row>
    <row r="735" spans="14:14" x14ac:dyDescent="0.25">
      <c r="N735" s="122"/>
    </row>
    <row r="736" spans="14:14" x14ac:dyDescent="0.25">
      <c r="N736" s="122"/>
    </row>
    <row r="737" spans="14:14" x14ac:dyDescent="0.25">
      <c r="N737" s="122"/>
    </row>
    <row r="738" spans="14:14" x14ac:dyDescent="0.25">
      <c r="N738" s="122"/>
    </row>
    <row r="739" spans="14:14" x14ac:dyDescent="0.25">
      <c r="N739" s="122"/>
    </row>
    <row r="740" spans="14:14" x14ac:dyDescent="0.25">
      <c r="N740" s="122"/>
    </row>
    <row r="741" spans="14:14" x14ac:dyDescent="0.25">
      <c r="N741" s="122"/>
    </row>
    <row r="742" spans="14:14" x14ac:dyDescent="0.25">
      <c r="N742" s="122"/>
    </row>
    <row r="743" spans="14:14" x14ac:dyDescent="0.25">
      <c r="N743" s="122"/>
    </row>
    <row r="744" spans="14:14" x14ac:dyDescent="0.25">
      <c r="N744" s="122"/>
    </row>
    <row r="745" spans="14:14" x14ac:dyDescent="0.25">
      <c r="N745" s="122"/>
    </row>
    <row r="746" spans="14:14" x14ac:dyDescent="0.25">
      <c r="N746" s="122"/>
    </row>
    <row r="747" spans="14:14" x14ac:dyDescent="0.25">
      <c r="N747" s="122"/>
    </row>
    <row r="748" spans="14:14" x14ac:dyDescent="0.25">
      <c r="N748" s="122"/>
    </row>
    <row r="749" spans="14:14" x14ac:dyDescent="0.25">
      <c r="N749" s="122"/>
    </row>
    <row r="750" spans="14:14" x14ac:dyDescent="0.25">
      <c r="N750" s="122"/>
    </row>
    <row r="751" spans="14:14" x14ac:dyDescent="0.25">
      <c r="N751" s="122"/>
    </row>
    <row r="752" spans="14:14" x14ac:dyDescent="0.25">
      <c r="N752" s="122"/>
    </row>
    <row r="753" spans="14:14" x14ac:dyDescent="0.25">
      <c r="N753" s="122"/>
    </row>
    <row r="754" spans="14:14" x14ac:dyDescent="0.25">
      <c r="N754" s="122"/>
    </row>
    <row r="755" spans="14:14" x14ac:dyDescent="0.25">
      <c r="N755" s="122"/>
    </row>
    <row r="756" spans="14:14" x14ac:dyDescent="0.25">
      <c r="N756" s="122"/>
    </row>
    <row r="757" spans="14:14" x14ac:dyDescent="0.25">
      <c r="N757" s="122"/>
    </row>
    <row r="758" spans="14:14" x14ac:dyDescent="0.25">
      <c r="N758" s="122"/>
    </row>
    <row r="759" spans="14:14" x14ac:dyDescent="0.25">
      <c r="N759" s="122"/>
    </row>
    <row r="760" spans="14:14" x14ac:dyDescent="0.25">
      <c r="N760" s="122"/>
    </row>
    <row r="761" spans="14:14" x14ac:dyDescent="0.25">
      <c r="N761" s="122"/>
    </row>
    <row r="762" spans="14:14" x14ac:dyDescent="0.25">
      <c r="N762" s="122"/>
    </row>
    <row r="763" spans="14:14" x14ac:dyDescent="0.25">
      <c r="N763" s="122"/>
    </row>
    <row r="764" spans="14:14" x14ac:dyDescent="0.25">
      <c r="N764" s="122"/>
    </row>
    <row r="765" spans="14:14" x14ac:dyDescent="0.25">
      <c r="N765" s="122"/>
    </row>
    <row r="766" spans="14:14" x14ac:dyDescent="0.25">
      <c r="N766" s="122"/>
    </row>
    <row r="767" spans="14:14" x14ac:dyDescent="0.25">
      <c r="N767" s="122"/>
    </row>
    <row r="768" spans="14:14" x14ac:dyDescent="0.25">
      <c r="N768" s="122"/>
    </row>
    <row r="769" spans="14:14" x14ac:dyDescent="0.25">
      <c r="N769" s="122"/>
    </row>
    <row r="770" spans="14:14" x14ac:dyDescent="0.25">
      <c r="N770" s="122"/>
    </row>
    <row r="771" spans="14:14" x14ac:dyDescent="0.25">
      <c r="N771" s="122"/>
    </row>
    <row r="772" spans="14:14" x14ac:dyDescent="0.25">
      <c r="N772" s="122"/>
    </row>
    <row r="773" spans="14:14" x14ac:dyDescent="0.25">
      <c r="N773" s="122"/>
    </row>
    <row r="774" spans="14:14" x14ac:dyDescent="0.25">
      <c r="N774" s="122"/>
    </row>
    <row r="775" spans="14:14" x14ac:dyDescent="0.25">
      <c r="N775" s="122"/>
    </row>
    <row r="776" spans="14:14" x14ac:dyDescent="0.25">
      <c r="N776" s="122"/>
    </row>
    <row r="777" spans="14:14" x14ac:dyDescent="0.25">
      <c r="N777" s="122"/>
    </row>
    <row r="778" spans="14:14" x14ac:dyDescent="0.25">
      <c r="N778" s="122"/>
    </row>
    <row r="779" spans="14:14" x14ac:dyDescent="0.25">
      <c r="N779" s="122"/>
    </row>
    <row r="780" spans="14:14" x14ac:dyDescent="0.25">
      <c r="N780" s="122"/>
    </row>
    <row r="781" spans="14:14" x14ac:dyDescent="0.25">
      <c r="N781" s="122"/>
    </row>
    <row r="782" spans="14:14" x14ac:dyDescent="0.25">
      <c r="N782" s="122"/>
    </row>
    <row r="783" spans="14:14" x14ac:dyDescent="0.25">
      <c r="N783" s="122"/>
    </row>
    <row r="784" spans="14:14" x14ac:dyDescent="0.25">
      <c r="N784" s="122"/>
    </row>
    <row r="785" spans="14:14" x14ac:dyDescent="0.25">
      <c r="N785" s="122"/>
    </row>
    <row r="786" spans="14:14" x14ac:dyDescent="0.25">
      <c r="N786" s="122"/>
    </row>
    <row r="787" spans="14:14" x14ac:dyDescent="0.25">
      <c r="N787" s="122"/>
    </row>
    <row r="788" spans="14:14" x14ac:dyDescent="0.25">
      <c r="N788" s="122"/>
    </row>
    <row r="789" spans="14:14" x14ac:dyDescent="0.25">
      <c r="N789" s="122"/>
    </row>
    <row r="790" spans="14:14" x14ac:dyDescent="0.25">
      <c r="N790" s="122"/>
    </row>
    <row r="791" spans="14:14" x14ac:dyDescent="0.25">
      <c r="N791" s="122"/>
    </row>
    <row r="792" spans="14:14" x14ac:dyDescent="0.25">
      <c r="N792" s="122"/>
    </row>
    <row r="793" spans="14:14" x14ac:dyDescent="0.25">
      <c r="N793" s="122"/>
    </row>
    <row r="794" spans="14:14" x14ac:dyDescent="0.25">
      <c r="N794" s="122"/>
    </row>
    <row r="795" spans="14:14" x14ac:dyDescent="0.25">
      <c r="N795" s="122"/>
    </row>
    <row r="796" spans="14:14" x14ac:dyDescent="0.25">
      <c r="N796" s="122"/>
    </row>
    <row r="797" spans="14:14" x14ac:dyDescent="0.25">
      <c r="N797" s="122"/>
    </row>
    <row r="798" spans="14:14" x14ac:dyDescent="0.25">
      <c r="N798" s="122"/>
    </row>
    <row r="799" spans="14:14" x14ac:dyDescent="0.25">
      <c r="N799" s="122"/>
    </row>
    <row r="800" spans="14:14" x14ac:dyDescent="0.25">
      <c r="N800" s="122"/>
    </row>
    <row r="801" spans="14:14" x14ac:dyDescent="0.25">
      <c r="N801" s="122"/>
    </row>
    <row r="802" spans="14:14" x14ac:dyDescent="0.25">
      <c r="N802" s="122"/>
    </row>
    <row r="803" spans="14:14" x14ac:dyDescent="0.25">
      <c r="N803" s="122"/>
    </row>
    <row r="804" spans="14:14" x14ac:dyDescent="0.25">
      <c r="N804" s="122"/>
    </row>
    <row r="805" spans="14:14" x14ac:dyDescent="0.25">
      <c r="N805" s="122"/>
    </row>
    <row r="806" spans="14:14" x14ac:dyDescent="0.25">
      <c r="N806" s="122"/>
    </row>
    <row r="807" spans="14:14" x14ac:dyDescent="0.25">
      <c r="N807" s="122"/>
    </row>
    <row r="808" spans="14:14" x14ac:dyDescent="0.25">
      <c r="N808" s="122"/>
    </row>
    <row r="809" spans="14:14" x14ac:dyDescent="0.25">
      <c r="N809" s="122"/>
    </row>
    <row r="810" spans="14:14" x14ac:dyDescent="0.25">
      <c r="N810" s="122"/>
    </row>
    <row r="811" spans="14:14" x14ac:dyDescent="0.25">
      <c r="N811" s="122"/>
    </row>
    <row r="812" spans="14:14" x14ac:dyDescent="0.25">
      <c r="N812" s="122"/>
    </row>
    <row r="813" spans="14:14" x14ac:dyDescent="0.25">
      <c r="N813" s="122"/>
    </row>
    <row r="814" spans="14:14" x14ac:dyDescent="0.25">
      <c r="N814" s="122"/>
    </row>
    <row r="815" spans="14:14" x14ac:dyDescent="0.25">
      <c r="N815" s="122"/>
    </row>
    <row r="816" spans="14:14" x14ac:dyDescent="0.25">
      <c r="N816" s="122"/>
    </row>
    <row r="817" spans="14:14" x14ac:dyDescent="0.25">
      <c r="N817" s="122"/>
    </row>
    <row r="818" spans="14:14" x14ac:dyDescent="0.25">
      <c r="N818" s="122"/>
    </row>
    <row r="819" spans="14:14" x14ac:dyDescent="0.25">
      <c r="N819" s="122"/>
    </row>
    <row r="820" spans="14:14" x14ac:dyDescent="0.25">
      <c r="N820" s="122"/>
    </row>
    <row r="821" spans="14:14" x14ac:dyDescent="0.25">
      <c r="N821" s="122"/>
    </row>
    <row r="822" spans="14:14" x14ac:dyDescent="0.25">
      <c r="N822" s="122"/>
    </row>
    <row r="823" spans="14:14" x14ac:dyDescent="0.25">
      <c r="N823" s="122"/>
    </row>
    <row r="824" spans="14:14" x14ac:dyDescent="0.25">
      <c r="N824" s="122"/>
    </row>
    <row r="825" spans="14:14" x14ac:dyDescent="0.25">
      <c r="N825" s="122"/>
    </row>
    <row r="826" spans="14:14" x14ac:dyDescent="0.25">
      <c r="N826" s="122"/>
    </row>
    <row r="827" spans="14:14" x14ac:dyDescent="0.25">
      <c r="N827" s="122"/>
    </row>
    <row r="828" spans="14:14" x14ac:dyDescent="0.25">
      <c r="N828" s="122"/>
    </row>
    <row r="829" spans="14:14" x14ac:dyDescent="0.25">
      <c r="N829" s="122"/>
    </row>
    <row r="830" spans="14:14" x14ac:dyDescent="0.25">
      <c r="N830" s="122"/>
    </row>
    <row r="831" spans="14:14" x14ac:dyDescent="0.25">
      <c r="N831" s="122"/>
    </row>
    <row r="832" spans="14:14" x14ac:dyDescent="0.25">
      <c r="N832" s="122"/>
    </row>
    <row r="833" spans="14:14" x14ac:dyDescent="0.25">
      <c r="N833" s="122"/>
    </row>
    <row r="834" spans="14:14" x14ac:dyDescent="0.25">
      <c r="N834" s="122"/>
    </row>
    <row r="835" spans="14:14" x14ac:dyDescent="0.25">
      <c r="N835" s="122"/>
    </row>
    <row r="836" spans="14:14" x14ac:dyDescent="0.25">
      <c r="N836" s="122"/>
    </row>
    <row r="837" spans="14:14" x14ac:dyDescent="0.25">
      <c r="N837" s="122"/>
    </row>
    <row r="838" spans="14:14" x14ac:dyDescent="0.25">
      <c r="N838" s="122"/>
    </row>
    <row r="839" spans="14:14" x14ac:dyDescent="0.25">
      <c r="N839" s="122"/>
    </row>
    <row r="840" spans="14:14" x14ac:dyDescent="0.25">
      <c r="N840" s="122"/>
    </row>
    <row r="841" spans="14:14" x14ac:dyDescent="0.25">
      <c r="N841" s="122"/>
    </row>
    <row r="842" spans="14:14" x14ac:dyDescent="0.25">
      <c r="N842" s="122"/>
    </row>
    <row r="843" spans="14:14" x14ac:dyDescent="0.25">
      <c r="N843" s="122"/>
    </row>
    <row r="844" spans="14:14" x14ac:dyDescent="0.25">
      <c r="N844" s="122"/>
    </row>
    <row r="845" spans="14:14" x14ac:dyDescent="0.25">
      <c r="N845" s="122"/>
    </row>
    <row r="846" spans="14:14" x14ac:dyDescent="0.25">
      <c r="N846" s="122"/>
    </row>
    <row r="847" spans="14:14" x14ac:dyDescent="0.25">
      <c r="N847" s="122"/>
    </row>
    <row r="848" spans="14:14" x14ac:dyDescent="0.25">
      <c r="N848" s="122"/>
    </row>
    <row r="849" spans="14:14" x14ac:dyDescent="0.25">
      <c r="N849" s="122"/>
    </row>
    <row r="850" spans="14:14" x14ac:dyDescent="0.25">
      <c r="N850" s="122"/>
    </row>
    <row r="851" spans="14:14" x14ac:dyDescent="0.25">
      <c r="N851" s="122"/>
    </row>
    <row r="852" spans="14:14" x14ac:dyDescent="0.25">
      <c r="N852" s="122"/>
    </row>
    <row r="853" spans="14:14" x14ac:dyDescent="0.25">
      <c r="N853" s="122"/>
    </row>
    <row r="854" spans="14:14" x14ac:dyDescent="0.25">
      <c r="N854" s="122"/>
    </row>
    <row r="855" spans="14:14" x14ac:dyDescent="0.25">
      <c r="N855" s="122"/>
    </row>
    <row r="856" spans="14:14" x14ac:dyDescent="0.25">
      <c r="N856" s="122"/>
    </row>
    <row r="857" spans="14:14" x14ac:dyDescent="0.25">
      <c r="N857" s="122"/>
    </row>
    <row r="858" spans="14:14" x14ac:dyDescent="0.25">
      <c r="N858" s="122"/>
    </row>
    <row r="859" spans="14:14" x14ac:dyDescent="0.25">
      <c r="N859" s="122"/>
    </row>
    <row r="860" spans="14:14" x14ac:dyDescent="0.25">
      <c r="N860" s="122"/>
    </row>
    <row r="861" spans="14:14" x14ac:dyDescent="0.25">
      <c r="N861" s="122"/>
    </row>
    <row r="862" spans="14:14" x14ac:dyDescent="0.25">
      <c r="N862" s="122"/>
    </row>
    <row r="863" spans="14:14" x14ac:dyDescent="0.25">
      <c r="N863" s="122"/>
    </row>
    <row r="864" spans="14:14" x14ac:dyDescent="0.25">
      <c r="N864" s="122"/>
    </row>
    <row r="865" spans="14:14" x14ac:dyDescent="0.25">
      <c r="N865" s="122"/>
    </row>
    <row r="866" spans="14:14" x14ac:dyDescent="0.25">
      <c r="N866" s="122"/>
    </row>
    <row r="867" spans="14:14" x14ac:dyDescent="0.25">
      <c r="N867" s="122"/>
    </row>
    <row r="868" spans="14:14" x14ac:dyDescent="0.25">
      <c r="N868" s="122"/>
    </row>
    <row r="869" spans="14:14" x14ac:dyDescent="0.25">
      <c r="N869" s="122"/>
    </row>
    <row r="870" spans="14:14" x14ac:dyDescent="0.25">
      <c r="N870" s="122"/>
    </row>
    <row r="871" spans="14:14" x14ac:dyDescent="0.25">
      <c r="N871" s="122"/>
    </row>
    <row r="872" spans="14:14" x14ac:dyDescent="0.25">
      <c r="N872" s="122"/>
    </row>
    <row r="873" spans="14:14" x14ac:dyDescent="0.25">
      <c r="N873" s="122"/>
    </row>
    <row r="874" spans="14:14" x14ac:dyDescent="0.25">
      <c r="N874" s="122"/>
    </row>
    <row r="875" spans="14:14" x14ac:dyDescent="0.25">
      <c r="N875" s="122"/>
    </row>
    <row r="876" spans="14:14" x14ac:dyDescent="0.25">
      <c r="N876" s="122"/>
    </row>
    <row r="877" spans="14:14" x14ac:dyDescent="0.25">
      <c r="N877" s="122"/>
    </row>
    <row r="878" spans="14:14" x14ac:dyDescent="0.25">
      <c r="N878" s="122"/>
    </row>
    <row r="879" spans="14:14" x14ac:dyDescent="0.25">
      <c r="N879" s="122"/>
    </row>
    <row r="880" spans="14:14" x14ac:dyDescent="0.25">
      <c r="N880" s="122"/>
    </row>
    <row r="881" spans="14:14" x14ac:dyDescent="0.25">
      <c r="N881" s="122"/>
    </row>
    <row r="882" spans="14:14" x14ac:dyDescent="0.25">
      <c r="N882" s="122"/>
    </row>
    <row r="883" spans="14:14" x14ac:dyDescent="0.25">
      <c r="N883" s="122"/>
    </row>
    <row r="884" spans="14:14" x14ac:dyDescent="0.25">
      <c r="N884" s="122"/>
    </row>
    <row r="885" spans="14:14" x14ac:dyDescent="0.25">
      <c r="N885" s="122"/>
    </row>
    <row r="886" spans="14:14" x14ac:dyDescent="0.25">
      <c r="N886" s="122"/>
    </row>
    <row r="887" spans="14:14" x14ac:dyDescent="0.25">
      <c r="N887" s="122"/>
    </row>
    <row r="888" spans="14:14" x14ac:dyDescent="0.25">
      <c r="N888" s="122"/>
    </row>
    <row r="889" spans="14:14" x14ac:dyDescent="0.25">
      <c r="N889" s="122"/>
    </row>
    <row r="890" spans="14:14" x14ac:dyDescent="0.25">
      <c r="N890" s="122"/>
    </row>
    <row r="891" spans="14:14" x14ac:dyDescent="0.25">
      <c r="N891" s="122"/>
    </row>
    <row r="892" spans="14:14" x14ac:dyDescent="0.25">
      <c r="N892" s="122"/>
    </row>
    <row r="893" spans="14:14" x14ac:dyDescent="0.25">
      <c r="N893" s="122"/>
    </row>
    <row r="894" spans="14:14" x14ac:dyDescent="0.25">
      <c r="N894" s="122"/>
    </row>
    <row r="895" spans="14:14" x14ac:dyDescent="0.25">
      <c r="N895" s="122"/>
    </row>
    <row r="896" spans="14:14" x14ac:dyDescent="0.25">
      <c r="N896" s="122"/>
    </row>
    <row r="897" spans="14:14" x14ac:dyDescent="0.25">
      <c r="N897" s="122"/>
    </row>
    <row r="898" spans="14:14" x14ac:dyDescent="0.25">
      <c r="N898" s="122"/>
    </row>
    <row r="899" spans="14:14" x14ac:dyDescent="0.25">
      <c r="N899" s="122"/>
    </row>
    <row r="900" spans="14:14" x14ac:dyDescent="0.25">
      <c r="N900" s="122"/>
    </row>
    <row r="901" spans="14:14" x14ac:dyDescent="0.25">
      <c r="N901" s="122"/>
    </row>
    <row r="902" spans="14:14" x14ac:dyDescent="0.25">
      <c r="N902" s="122"/>
    </row>
    <row r="903" spans="14:14" x14ac:dyDescent="0.25">
      <c r="N903" s="122"/>
    </row>
    <row r="904" spans="14:14" x14ac:dyDescent="0.25">
      <c r="N904" s="122"/>
    </row>
    <row r="905" spans="14:14" x14ac:dyDescent="0.25">
      <c r="N905" s="122"/>
    </row>
    <row r="906" spans="14:14" x14ac:dyDescent="0.25">
      <c r="N906" s="122"/>
    </row>
    <row r="907" spans="14:14" x14ac:dyDescent="0.25">
      <c r="N907" s="122"/>
    </row>
    <row r="908" spans="14:14" x14ac:dyDescent="0.25">
      <c r="N908" s="122"/>
    </row>
    <row r="909" spans="14:14" x14ac:dyDescent="0.25">
      <c r="N909" s="122"/>
    </row>
    <row r="910" spans="14:14" x14ac:dyDescent="0.25">
      <c r="N910" s="122"/>
    </row>
    <row r="911" spans="14:14" x14ac:dyDescent="0.25">
      <c r="N911" s="122"/>
    </row>
    <row r="912" spans="14:14" x14ac:dyDescent="0.25">
      <c r="N912" s="122"/>
    </row>
    <row r="913" spans="14:14" x14ac:dyDescent="0.25">
      <c r="N913" s="122"/>
    </row>
    <row r="914" spans="14:14" x14ac:dyDescent="0.25">
      <c r="N914" s="122"/>
    </row>
    <row r="915" spans="14:14" x14ac:dyDescent="0.25">
      <c r="N915" s="122"/>
    </row>
    <row r="916" spans="14:14" x14ac:dyDescent="0.25">
      <c r="N916" s="122"/>
    </row>
    <row r="917" spans="14:14" x14ac:dyDescent="0.25">
      <c r="N917" s="122"/>
    </row>
    <row r="918" spans="14:14" x14ac:dyDescent="0.25">
      <c r="N918" s="122"/>
    </row>
    <row r="919" spans="14:14" x14ac:dyDescent="0.25">
      <c r="N919" s="122"/>
    </row>
    <row r="920" spans="14:14" x14ac:dyDescent="0.25">
      <c r="N920" s="122"/>
    </row>
    <row r="921" spans="14:14" x14ac:dyDescent="0.25">
      <c r="N921" s="122"/>
    </row>
    <row r="922" spans="14:14" x14ac:dyDescent="0.25">
      <c r="N922" s="122"/>
    </row>
    <row r="923" spans="14:14" x14ac:dyDescent="0.25">
      <c r="N923" s="122"/>
    </row>
    <row r="924" spans="14:14" x14ac:dyDescent="0.25">
      <c r="N924" s="122"/>
    </row>
    <row r="925" spans="14:14" x14ac:dyDescent="0.25">
      <c r="N925" s="122"/>
    </row>
    <row r="926" spans="14:14" x14ac:dyDescent="0.25">
      <c r="N926" s="122"/>
    </row>
    <row r="927" spans="14:14" x14ac:dyDescent="0.25">
      <c r="N927" s="122"/>
    </row>
    <row r="928" spans="14:14" x14ac:dyDescent="0.25">
      <c r="N928" s="122"/>
    </row>
    <row r="929" spans="14:14" x14ac:dyDescent="0.25">
      <c r="N929" s="122"/>
    </row>
    <row r="930" spans="14:14" x14ac:dyDescent="0.25">
      <c r="N930" s="122"/>
    </row>
    <row r="931" spans="14:14" x14ac:dyDescent="0.25">
      <c r="N931" s="122"/>
    </row>
    <row r="932" spans="14:14" x14ac:dyDescent="0.25">
      <c r="N932" s="122"/>
    </row>
    <row r="933" spans="14:14" x14ac:dyDescent="0.25">
      <c r="N933" s="122"/>
    </row>
    <row r="934" spans="14:14" x14ac:dyDescent="0.25">
      <c r="N934" s="122"/>
    </row>
    <row r="935" spans="14:14" x14ac:dyDescent="0.25">
      <c r="N935" s="122"/>
    </row>
    <row r="936" spans="14:14" x14ac:dyDescent="0.25">
      <c r="N936" s="122"/>
    </row>
    <row r="937" spans="14:14" x14ac:dyDescent="0.25">
      <c r="N937" s="122"/>
    </row>
    <row r="938" spans="14:14" x14ac:dyDescent="0.25">
      <c r="N938" s="122"/>
    </row>
    <row r="939" spans="14:14" x14ac:dyDescent="0.25">
      <c r="N939" s="122"/>
    </row>
    <row r="940" spans="14:14" x14ac:dyDescent="0.25">
      <c r="N940" s="122"/>
    </row>
    <row r="941" spans="14:14" x14ac:dyDescent="0.25">
      <c r="N941" s="122"/>
    </row>
    <row r="942" spans="14:14" x14ac:dyDescent="0.25">
      <c r="N942" s="122"/>
    </row>
    <row r="943" spans="14:14" x14ac:dyDescent="0.25">
      <c r="N943" s="122"/>
    </row>
    <row r="944" spans="14:14" x14ac:dyDescent="0.25">
      <c r="N944" s="122"/>
    </row>
    <row r="945" spans="14:14" x14ac:dyDescent="0.25">
      <c r="N945" s="122"/>
    </row>
    <row r="946" spans="14:14" x14ac:dyDescent="0.25">
      <c r="N946" s="122"/>
    </row>
    <row r="947" spans="14:14" x14ac:dyDescent="0.25">
      <c r="N947" s="122"/>
    </row>
    <row r="948" spans="14:14" x14ac:dyDescent="0.25">
      <c r="N948" s="122"/>
    </row>
    <row r="949" spans="14:14" x14ac:dyDescent="0.25">
      <c r="N949" s="122"/>
    </row>
    <row r="950" spans="14:14" x14ac:dyDescent="0.25">
      <c r="N950" s="122"/>
    </row>
    <row r="951" spans="14:14" x14ac:dyDescent="0.25">
      <c r="N951" s="122"/>
    </row>
    <row r="952" spans="14:14" x14ac:dyDescent="0.25">
      <c r="N952" s="122"/>
    </row>
    <row r="953" spans="14:14" x14ac:dyDescent="0.25">
      <c r="N953" s="122"/>
    </row>
    <row r="954" spans="14:14" x14ac:dyDescent="0.25">
      <c r="N954" s="122"/>
    </row>
    <row r="955" spans="14:14" x14ac:dyDescent="0.25">
      <c r="N955" s="122"/>
    </row>
    <row r="956" spans="14:14" x14ac:dyDescent="0.25">
      <c r="N956" s="122"/>
    </row>
    <row r="957" spans="14:14" x14ac:dyDescent="0.25">
      <c r="N957" s="122"/>
    </row>
    <row r="958" spans="14:14" x14ac:dyDescent="0.25">
      <c r="N958" s="122"/>
    </row>
    <row r="959" spans="14:14" x14ac:dyDescent="0.25">
      <c r="N959" s="122"/>
    </row>
    <row r="960" spans="14:14" x14ac:dyDescent="0.25">
      <c r="N960" s="122"/>
    </row>
    <row r="961" spans="14:14" x14ac:dyDescent="0.25">
      <c r="N961" s="122"/>
    </row>
    <row r="962" spans="14:14" x14ac:dyDescent="0.25">
      <c r="N962" s="122"/>
    </row>
    <row r="963" spans="14:14" x14ac:dyDescent="0.25">
      <c r="N963" s="122"/>
    </row>
    <row r="964" spans="14:14" x14ac:dyDescent="0.25">
      <c r="N964" s="122"/>
    </row>
    <row r="965" spans="14:14" x14ac:dyDescent="0.25">
      <c r="N965" s="122"/>
    </row>
    <row r="966" spans="14:14" x14ac:dyDescent="0.25">
      <c r="N966" s="122"/>
    </row>
    <row r="967" spans="14:14" x14ac:dyDescent="0.25">
      <c r="N967" s="122"/>
    </row>
    <row r="968" spans="14:14" x14ac:dyDescent="0.25">
      <c r="N968" s="122"/>
    </row>
    <row r="969" spans="14:14" x14ac:dyDescent="0.25">
      <c r="N969" s="122"/>
    </row>
    <row r="970" spans="14:14" x14ac:dyDescent="0.25">
      <c r="N970" s="122"/>
    </row>
    <row r="971" spans="14:14" x14ac:dyDescent="0.25">
      <c r="N971" s="122"/>
    </row>
    <row r="972" spans="14:14" x14ac:dyDescent="0.25">
      <c r="N972" s="122"/>
    </row>
    <row r="973" spans="14:14" x14ac:dyDescent="0.25">
      <c r="N973" s="122"/>
    </row>
    <row r="974" spans="14:14" x14ac:dyDescent="0.25">
      <c r="N974" s="122"/>
    </row>
    <row r="975" spans="14:14" x14ac:dyDescent="0.25">
      <c r="N975" s="122"/>
    </row>
    <row r="976" spans="14:14" x14ac:dyDescent="0.25">
      <c r="N976" s="122"/>
    </row>
    <row r="977" spans="14:14" x14ac:dyDescent="0.25">
      <c r="N977" s="122"/>
    </row>
    <row r="978" spans="14:14" x14ac:dyDescent="0.25">
      <c r="N978" s="122"/>
    </row>
  </sheetData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978"/>
  <sheetViews>
    <sheetView workbookViewId="0">
      <pane xSplit="3" topLeftCell="D1" activePane="topRight" state="frozen"/>
      <selection pane="topRight" activeCell="B16" sqref="B16"/>
    </sheetView>
  </sheetViews>
  <sheetFormatPr baseColWidth="10" defaultColWidth="12.54296875" defaultRowHeight="12.5" x14ac:dyDescent="0.25"/>
  <cols>
    <col min="1" max="1" width="3.1796875" bestFit="1" customWidth="1"/>
    <col min="2" max="2" width="14.453125" customWidth="1"/>
    <col min="3" max="3" width="10.1796875" bestFit="1" customWidth="1"/>
    <col min="4" max="4" width="14.453125" bestFit="1" customWidth="1"/>
    <col min="5" max="5" width="19.54296875" bestFit="1" customWidth="1"/>
    <col min="6" max="6" width="4.453125" customWidth="1"/>
    <col min="7" max="7" width="3.453125" bestFit="1" customWidth="1"/>
    <col min="8" max="8" width="7.81640625" customWidth="1"/>
    <col min="9" max="9" width="6.54296875" customWidth="1"/>
    <col min="10" max="10" width="7.26953125" customWidth="1"/>
    <col min="11" max="11" width="4.54296875" customWidth="1"/>
    <col min="12" max="12" width="3.453125" bestFit="1" customWidth="1"/>
    <col min="13" max="13" width="7.54296875" customWidth="1"/>
    <col min="14" max="14" width="6.1796875" customWidth="1"/>
    <col min="15" max="15" width="8.54296875" customWidth="1"/>
    <col min="16" max="16" width="6.26953125" bestFit="1" customWidth="1"/>
    <col min="17" max="18" width="14.26953125" bestFit="1" customWidth="1"/>
    <col min="19" max="19" width="17.54296875" bestFit="1" customWidth="1"/>
    <col min="20" max="20" width="3.1796875" bestFit="1" customWidth="1"/>
    <col min="21" max="21" width="14.26953125" bestFit="1" customWidth="1"/>
    <col min="22" max="22" width="9.54296875" bestFit="1" customWidth="1"/>
  </cols>
  <sheetData>
    <row r="1" spans="1:27" ht="24" x14ac:dyDescent="0.5">
      <c r="A1" s="98"/>
      <c r="B1" s="99" t="s">
        <v>141</v>
      </c>
      <c r="C1" s="98"/>
      <c r="D1" s="100" t="s">
        <v>142</v>
      </c>
      <c r="E1" s="100" t="s">
        <v>142</v>
      </c>
      <c r="F1" s="98"/>
      <c r="G1" s="98"/>
      <c r="H1" s="98"/>
      <c r="I1" s="98"/>
      <c r="J1" s="100" t="s">
        <v>142</v>
      </c>
      <c r="K1" s="101"/>
      <c r="L1" s="101"/>
      <c r="M1" s="101"/>
      <c r="N1" s="101"/>
      <c r="O1" s="100" t="s">
        <v>142</v>
      </c>
      <c r="P1" s="98"/>
      <c r="Q1" s="101"/>
    </row>
    <row r="2" spans="1:27" ht="13" x14ac:dyDescent="0.3">
      <c r="A2" s="5"/>
      <c r="B2" s="5"/>
      <c r="C2" s="5"/>
      <c r="D2" s="102">
        <v>5</v>
      </c>
      <c r="E2" s="102">
        <v>13</v>
      </c>
      <c r="F2" s="103" t="s">
        <v>170</v>
      </c>
      <c r="G2" s="5"/>
      <c r="H2" s="5"/>
      <c r="I2" s="5"/>
      <c r="J2" s="102">
        <v>8</v>
      </c>
      <c r="K2" s="104" t="s">
        <v>164</v>
      </c>
      <c r="L2" s="104"/>
      <c r="M2" s="104"/>
      <c r="N2" s="104"/>
      <c r="O2" s="102">
        <v>10</v>
      </c>
      <c r="P2" s="5"/>
      <c r="Q2" s="104"/>
    </row>
    <row r="3" spans="1:27" x14ac:dyDescent="0.25">
      <c r="A3" s="105"/>
      <c r="B3" s="105" t="s">
        <v>8</v>
      </c>
      <c r="C3" s="105" t="s">
        <v>7</v>
      </c>
      <c r="D3" s="106" t="s">
        <v>145</v>
      </c>
      <c r="E3" s="106" t="s">
        <v>171</v>
      </c>
      <c r="F3" s="105" t="s">
        <v>172</v>
      </c>
      <c r="G3" s="105" t="s">
        <v>173</v>
      </c>
      <c r="H3" s="105" t="s">
        <v>151</v>
      </c>
      <c r="I3" s="105" t="s">
        <v>152</v>
      </c>
      <c r="J3" s="106" t="s">
        <v>149</v>
      </c>
      <c r="K3" s="105" t="s">
        <v>172</v>
      </c>
      <c r="L3" s="105" t="s">
        <v>173</v>
      </c>
      <c r="M3" s="105" t="s">
        <v>151</v>
      </c>
      <c r="N3" s="105" t="s">
        <v>152</v>
      </c>
      <c r="O3" s="106" t="s">
        <v>149</v>
      </c>
      <c r="P3" s="5" t="s">
        <v>153</v>
      </c>
      <c r="Q3" s="104" t="s">
        <v>17</v>
      </c>
      <c r="R3" s="3" t="s">
        <v>16</v>
      </c>
    </row>
    <row r="4" spans="1:27" x14ac:dyDescent="0.25">
      <c r="A4" s="14">
        <v>1</v>
      </c>
      <c r="B4" s="15" t="s">
        <v>185</v>
      </c>
      <c r="C4" s="15" t="s">
        <v>187</v>
      </c>
      <c r="D4" s="107">
        <v>2</v>
      </c>
      <c r="E4" s="108">
        <v>6</v>
      </c>
      <c r="F4" s="109">
        <v>0</v>
      </c>
      <c r="G4" s="109">
        <v>0</v>
      </c>
      <c r="H4" s="109">
        <v>2</v>
      </c>
      <c r="I4" s="109">
        <v>2</v>
      </c>
      <c r="J4" s="110">
        <f>(F4+G4+H4+I4)</f>
        <v>4</v>
      </c>
      <c r="K4" s="111">
        <v>0</v>
      </c>
      <c r="L4" s="111">
        <v>0</v>
      </c>
      <c r="M4" s="111">
        <v>2</v>
      </c>
      <c r="N4" s="111">
        <v>3</v>
      </c>
      <c r="O4" s="112">
        <f>(K4+L4+M4+N4)</f>
        <v>5</v>
      </c>
      <c r="P4" s="113">
        <f t="shared" ref="P4:P10" si="0">(D4+E4+J4+O4)</f>
        <v>17</v>
      </c>
      <c r="Q4" s="134" t="s">
        <v>47</v>
      </c>
      <c r="R4" s="136" t="s">
        <v>45</v>
      </c>
    </row>
    <row r="5" spans="1:27" x14ac:dyDescent="0.25">
      <c r="A5" s="34">
        <v>2</v>
      </c>
      <c r="B5" s="35" t="s">
        <v>188</v>
      </c>
      <c r="C5" s="35" t="s">
        <v>186</v>
      </c>
      <c r="D5" s="107">
        <v>2</v>
      </c>
      <c r="E5" s="108">
        <v>11.5</v>
      </c>
      <c r="F5" s="109">
        <v>0</v>
      </c>
      <c r="G5" s="109">
        <v>0</v>
      </c>
      <c r="H5" s="109">
        <v>3</v>
      </c>
      <c r="I5" s="109">
        <v>3</v>
      </c>
      <c r="J5" s="110">
        <f t="shared" ref="J5:J10" si="1">(F5+G5+H5+I5)</f>
        <v>6</v>
      </c>
      <c r="K5" s="111">
        <v>0</v>
      </c>
      <c r="L5" s="111">
        <v>0</v>
      </c>
      <c r="M5" s="111">
        <v>4</v>
      </c>
      <c r="N5" s="111">
        <v>4</v>
      </c>
      <c r="O5" s="112">
        <f t="shared" ref="O5:O10" si="2">(K5+L5+M5+N5)</f>
        <v>8</v>
      </c>
      <c r="P5" s="114">
        <f t="shared" si="0"/>
        <v>27.5</v>
      </c>
      <c r="Q5" s="129" t="s">
        <v>58</v>
      </c>
      <c r="R5" s="137" t="s">
        <v>45</v>
      </c>
    </row>
    <row r="6" spans="1:27" ht="13" x14ac:dyDescent="0.3">
      <c r="A6" s="14">
        <v>3</v>
      </c>
      <c r="B6" s="15" t="s">
        <v>189</v>
      </c>
      <c r="C6" s="15" t="s">
        <v>190</v>
      </c>
      <c r="D6" s="107">
        <v>4</v>
      </c>
      <c r="E6" s="108">
        <v>7</v>
      </c>
      <c r="F6" s="109">
        <v>0</v>
      </c>
      <c r="G6" s="109">
        <v>0</v>
      </c>
      <c r="H6" s="109">
        <v>2</v>
      </c>
      <c r="I6" s="109">
        <v>3</v>
      </c>
      <c r="J6" s="110">
        <f t="shared" si="1"/>
        <v>5</v>
      </c>
      <c r="K6" s="111">
        <v>0</v>
      </c>
      <c r="L6" s="111">
        <v>0</v>
      </c>
      <c r="M6" s="111">
        <v>4</v>
      </c>
      <c r="N6" s="111">
        <v>3</v>
      </c>
      <c r="O6" s="112">
        <f t="shared" si="2"/>
        <v>7</v>
      </c>
      <c r="P6" s="114">
        <f t="shared" si="0"/>
        <v>23</v>
      </c>
      <c r="Q6" s="133" t="s">
        <v>61</v>
      </c>
      <c r="R6" s="138" t="s">
        <v>45</v>
      </c>
      <c r="S6" s="115" t="s">
        <v>154</v>
      </c>
      <c r="T6" s="116">
        <v>6</v>
      </c>
      <c r="U6" s="116" t="s">
        <v>51</v>
      </c>
      <c r="V6" s="117" t="s">
        <v>174</v>
      </c>
      <c r="X6" s="158" t="s">
        <v>156</v>
      </c>
      <c r="Y6" s="159"/>
      <c r="Z6" s="159"/>
      <c r="AA6" s="159"/>
    </row>
    <row r="7" spans="1:27" x14ac:dyDescent="0.25">
      <c r="A7" s="34">
        <v>4</v>
      </c>
      <c r="B7" s="35" t="s">
        <v>191</v>
      </c>
      <c r="C7" s="35" t="s">
        <v>192</v>
      </c>
      <c r="D7" s="107">
        <v>2</v>
      </c>
      <c r="E7" s="108">
        <v>9</v>
      </c>
      <c r="F7" s="109">
        <v>0</v>
      </c>
      <c r="G7" s="109">
        <v>0</v>
      </c>
      <c r="H7" s="109">
        <v>3</v>
      </c>
      <c r="I7" s="109">
        <v>2</v>
      </c>
      <c r="J7" s="110">
        <f t="shared" si="1"/>
        <v>5</v>
      </c>
      <c r="K7" s="111">
        <v>0</v>
      </c>
      <c r="L7" s="111">
        <v>0</v>
      </c>
      <c r="M7" s="111">
        <v>4</v>
      </c>
      <c r="N7" s="111">
        <v>2</v>
      </c>
      <c r="O7" s="112">
        <f t="shared" si="2"/>
        <v>6</v>
      </c>
      <c r="P7" s="114">
        <f t="shared" si="0"/>
        <v>22</v>
      </c>
      <c r="Q7" s="132" t="s">
        <v>44</v>
      </c>
      <c r="R7" s="137" t="s">
        <v>45</v>
      </c>
      <c r="S7" s="118" t="s">
        <v>175</v>
      </c>
      <c r="T7" s="104">
        <v>8</v>
      </c>
      <c r="U7" s="104" t="s">
        <v>58</v>
      </c>
      <c r="V7" s="119" t="s">
        <v>176</v>
      </c>
      <c r="X7" s="159" t="s">
        <v>159</v>
      </c>
      <c r="Y7" s="159"/>
      <c r="Z7" s="159" t="s">
        <v>160</v>
      </c>
      <c r="AA7" s="159"/>
    </row>
    <row r="8" spans="1:27" x14ac:dyDescent="0.25">
      <c r="A8" s="14">
        <v>5</v>
      </c>
      <c r="B8" s="15" t="s">
        <v>193</v>
      </c>
      <c r="C8" s="15" t="s">
        <v>194</v>
      </c>
      <c r="D8" s="107">
        <v>4</v>
      </c>
      <c r="E8" s="108">
        <v>10.5</v>
      </c>
      <c r="F8" s="109">
        <v>0</v>
      </c>
      <c r="G8" s="109">
        <v>0</v>
      </c>
      <c r="H8" s="109">
        <v>4</v>
      </c>
      <c r="I8" s="109">
        <v>3</v>
      </c>
      <c r="J8" s="110">
        <f t="shared" si="1"/>
        <v>7</v>
      </c>
      <c r="K8" s="111">
        <v>0</v>
      </c>
      <c r="L8" s="111">
        <v>0</v>
      </c>
      <c r="M8" s="111">
        <v>5</v>
      </c>
      <c r="N8" s="111">
        <v>5</v>
      </c>
      <c r="O8" s="112">
        <f t="shared" si="2"/>
        <v>10</v>
      </c>
      <c r="P8" s="114">
        <f t="shared" si="0"/>
        <v>31.5</v>
      </c>
      <c r="Q8" s="129" t="s">
        <v>58</v>
      </c>
      <c r="R8" s="137" t="s">
        <v>45</v>
      </c>
      <c r="S8" s="118" t="s">
        <v>177</v>
      </c>
      <c r="T8" s="104">
        <v>12</v>
      </c>
      <c r="U8" s="104" t="s">
        <v>61</v>
      </c>
      <c r="V8" s="119" t="s">
        <v>178</v>
      </c>
      <c r="X8" s="159">
        <v>0</v>
      </c>
      <c r="Y8" s="159">
        <v>5</v>
      </c>
      <c r="Z8" s="159" t="s">
        <v>163</v>
      </c>
      <c r="AA8" s="159">
        <v>5</v>
      </c>
    </row>
    <row r="9" spans="1:27" x14ac:dyDescent="0.25">
      <c r="A9" s="34">
        <v>6</v>
      </c>
      <c r="B9" s="35" t="s">
        <v>195</v>
      </c>
      <c r="C9" s="35" t="s">
        <v>196</v>
      </c>
      <c r="D9" s="107">
        <v>5</v>
      </c>
      <c r="E9" s="108">
        <v>9.5</v>
      </c>
      <c r="F9" s="109">
        <v>0</v>
      </c>
      <c r="G9" s="109">
        <v>0</v>
      </c>
      <c r="H9" s="109">
        <v>3</v>
      </c>
      <c r="I9" s="109">
        <v>2</v>
      </c>
      <c r="J9" s="110">
        <f t="shared" si="1"/>
        <v>5</v>
      </c>
      <c r="K9" s="111">
        <v>0</v>
      </c>
      <c r="L9" s="111">
        <v>0</v>
      </c>
      <c r="M9" s="111">
        <v>5</v>
      </c>
      <c r="N9" s="111">
        <v>3</v>
      </c>
      <c r="O9" s="112">
        <f t="shared" si="2"/>
        <v>8</v>
      </c>
      <c r="P9" s="114">
        <f t="shared" si="0"/>
        <v>27.5</v>
      </c>
      <c r="Q9" s="130" t="s">
        <v>58</v>
      </c>
      <c r="R9" s="138" t="s">
        <v>45</v>
      </c>
      <c r="S9" s="120" t="s">
        <v>164</v>
      </c>
      <c r="T9" s="104">
        <v>20</v>
      </c>
      <c r="U9" s="104" t="s">
        <v>44</v>
      </c>
      <c r="V9" s="119" t="s">
        <v>179</v>
      </c>
      <c r="X9" s="160" t="s">
        <v>180</v>
      </c>
      <c r="Y9" s="159">
        <v>4</v>
      </c>
      <c r="Z9" s="159" t="s">
        <v>181</v>
      </c>
      <c r="AA9" s="159">
        <v>4</v>
      </c>
    </row>
    <row r="10" spans="1:27" ht="13" x14ac:dyDescent="0.3">
      <c r="A10" s="14">
        <v>7</v>
      </c>
      <c r="B10" s="15" t="s">
        <v>197</v>
      </c>
      <c r="C10" s="15" t="s">
        <v>198</v>
      </c>
      <c r="D10" s="107">
        <v>5</v>
      </c>
      <c r="E10" s="108">
        <v>12.5</v>
      </c>
      <c r="F10" s="109">
        <v>0</v>
      </c>
      <c r="G10" s="109">
        <v>0</v>
      </c>
      <c r="H10" s="109">
        <v>4</v>
      </c>
      <c r="I10" s="109">
        <v>3</v>
      </c>
      <c r="J10" s="110">
        <f t="shared" si="1"/>
        <v>7</v>
      </c>
      <c r="K10" s="111">
        <v>0</v>
      </c>
      <c r="L10" s="111">
        <v>0</v>
      </c>
      <c r="M10" s="111">
        <v>5</v>
      </c>
      <c r="N10" s="111">
        <v>5</v>
      </c>
      <c r="O10" s="112">
        <f t="shared" si="2"/>
        <v>10</v>
      </c>
      <c r="P10" s="114">
        <f t="shared" si="0"/>
        <v>34.5</v>
      </c>
      <c r="Q10" s="131" t="s">
        <v>51</v>
      </c>
      <c r="R10" s="137" t="s">
        <v>45</v>
      </c>
      <c r="S10" s="121"/>
      <c r="T10" s="120"/>
      <c r="U10" s="104" t="s">
        <v>47</v>
      </c>
      <c r="V10" s="119" t="s">
        <v>182</v>
      </c>
      <c r="X10" s="159" t="s">
        <v>167</v>
      </c>
      <c r="Y10" s="159">
        <v>3</v>
      </c>
      <c r="Z10" s="159" t="s">
        <v>183</v>
      </c>
      <c r="AA10" s="159">
        <v>3</v>
      </c>
    </row>
    <row r="11" spans="1:27" x14ac:dyDescent="0.25">
      <c r="Q11" s="122"/>
    </row>
    <row r="12" spans="1:27" x14ac:dyDescent="0.25">
      <c r="Q12" s="122"/>
    </row>
    <row r="13" spans="1:27" x14ac:dyDescent="0.25">
      <c r="Q13" s="122"/>
    </row>
    <row r="14" spans="1:27" x14ac:dyDescent="0.25">
      <c r="Q14" s="122"/>
    </row>
    <row r="15" spans="1:27" x14ac:dyDescent="0.25">
      <c r="Q15" s="122"/>
    </row>
    <row r="16" spans="1:27" x14ac:dyDescent="0.25">
      <c r="Q16" s="122"/>
    </row>
    <row r="17" spans="17:17" x14ac:dyDescent="0.25">
      <c r="Q17" s="122"/>
    </row>
    <row r="18" spans="17:17" x14ac:dyDescent="0.25">
      <c r="Q18" s="122"/>
    </row>
    <row r="19" spans="17:17" x14ac:dyDescent="0.25">
      <c r="Q19" s="122"/>
    </row>
    <row r="20" spans="17:17" x14ac:dyDescent="0.25">
      <c r="Q20" s="122"/>
    </row>
    <row r="21" spans="17:17" x14ac:dyDescent="0.25">
      <c r="Q21" s="122"/>
    </row>
    <row r="22" spans="17:17" x14ac:dyDescent="0.25">
      <c r="Q22" s="122"/>
    </row>
    <row r="23" spans="17:17" x14ac:dyDescent="0.25">
      <c r="Q23" s="122"/>
    </row>
    <row r="24" spans="17:17" x14ac:dyDescent="0.25">
      <c r="Q24" s="122"/>
    </row>
    <row r="25" spans="17:17" x14ac:dyDescent="0.25">
      <c r="Q25" s="122"/>
    </row>
    <row r="26" spans="17:17" x14ac:dyDescent="0.25">
      <c r="Q26" s="122"/>
    </row>
    <row r="27" spans="17:17" x14ac:dyDescent="0.25">
      <c r="Q27" s="122"/>
    </row>
    <row r="28" spans="17:17" x14ac:dyDescent="0.25">
      <c r="Q28" s="122"/>
    </row>
    <row r="29" spans="17:17" x14ac:dyDescent="0.25">
      <c r="Q29" s="122"/>
    </row>
    <row r="30" spans="17:17" x14ac:dyDescent="0.25">
      <c r="Q30" s="122"/>
    </row>
    <row r="31" spans="17:17" x14ac:dyDescent="0.25">
      <c r="Q31" s="122"/>
    </row>
    <row r="32" spans="17:17" x14ac:dyDescent="0.25">
      <c r="Q32" s="122"/>
    </row>
    <row r="33" spans="17:17" x14ac:dyDescent="0.25">
      <c r="Q33" s="122"/>
    </row>
    <row r="34" spans="17:17" x14ac:dyDescent="0.25">
      <c r="Q34" s="122"/>
    </row>
    <row r="35" spans="17:17" x14ac:dyDescent="0.25">
      <c r="Q35" s="122"/>
    </row>
    <row r="36" spans="17:17" x14ac:dyDescent="0.25">
      <c r="Q36" s="122"/>
    </row>
    <row r="37" spans="17:17" x14ac:dyDescent="0.25">
      <c r="Q37" s="122"/>
    </row>
    <row r="38" spans="17:17" x14ac:dyDescent="0.25">
      <c r="Q38" s="122"/>
    </row>
    <row r="39" spans="17:17" x14ac:dyDescent="0.25">
      <c r="Q39" s="122"/>
    </row>
    <row r="40" spans="17:17" x14ac:dyDescent="0.25">
      <c r="Q40" s="122"/>
    </row>
    <row r="41" spans="17:17" x14ac:dyDescent="0.25">
      <c r="Q41" s="122"/>
    </row>
    <row r="42" spans="17:17" x14ac:dyDescent="0.25">
      <c r="Q42" s="122"/>
    </row>
    <row r="43" spans="17:17" x14ac:dyDescent="0.25">
      <c r="Q43" s="122"/>
    </row>
    <row r="44" spans="17:17" x14ac:dyDescent="0.25">
      <c r="Q44" s="122"/>
    </row>
    <row r="45" spans="17:17" x14ac:dyDescent="0.25">
      <c r="Q45" s="122"/>
    </row>
    <row r="46" spans="17:17" x14ac:dyDescent="0.25">
      <c r="Q46" s="122"/>
    </row>
    <row r="47" spans="17:17" x14ac:dyDescent="0.25">
      <c r="Q47" s="122"/>
    </row>
    <row r="48" spans="17:17" x14ac:dyDescent="0.25">
      <c r="Q48" s="122"/>
    </row>
    <row r="49" spans="17:17" x14ac:dyDescent="0.25">
      <c r="Q49" s="122"/>
    </row>
    <row r="50" spans="17:17" x14ac:dyDescent="0.25">
      <c r="Q50" s="122"/>
    </row>
    <row r="51" spans="17:17" x14ac:dyDescent="0.25">
      <c r="Q51" s="122"/>
    </row>
    <row r="52" spans="17:17" x14ac:dyDescent="0.25">
      <c r="Q52" s="122"/>
    </row>
    <row r="53" spans="17:17" x14ac:dyDescent="0.25">
      <c r="Q53" s="122"/>
    </row>
    <row r="54" spans="17:17" x14ac:dyDescent="0.25">
      <c r="Q54" s="122"/>
    </row>
    <row r="55" spans="17:17" x14ac:dyDescent="0.25">
      <c r="Q55" s="122"/>
    </row>
    <row r="56" spans="17:17" x14ac:dyDescent="0.25">
      <c r="Q56" s="122"/>
    </row>
    <row r="57" spans="17:17" x14ac:dyDescent="0.25">
      <c r="Q57" s="122"/>
    </row>
    <row r="58" spans="17:17" x14ac:dyDescent="0.25">
      <c r="Q58" s="122"/>
    </row>
    <row r="59" spans="17:17" x14ac:dyDescent="0.25">
      <c r="Q59" s="122"/>
    </row>
    <row r="60" spans="17:17" x14ac:dyDescent="0.25">
      <c r="Q60" s="122"/>
    </row>
    <row r="61" spans="17:17" x14ac:dyDescent="0.25">
      <c r="Q61" s="122"/>
    </row>
    <row r="62" spans="17:17" x14ac:dyDescent="0.25">
      <c r="Q62" s="122"/>
    </row>
    <row r="63" spans="17:17" x14ac:dyDescent="0.25">
      <c r="Q63" s="122"/>
    </row>
    <row r="64" spans="17:17" x14ac:dyDescent="0.25">
      <c r="Q64" s="122"/>
    </row>
    <row r="65" spans="17:17" x14ac:dyDescent="0.25">
      <c r="Q65" s="122"/>
    </row>
    <row r="66" spans="17:17" x14ac:dyDescent="0.25">
      <c r="Q66" s="122"/>
    </row>
    <row r="67" spans="17:17" x14ac:dyDescent="0.25">
      <c r="Q67" s="122"/>
    </row>
    <row r="68" spans="17:17" x14ac:dyDescent="0.25">
      <c r="Q68" s="122"/>
    </row>
    <row r="69" spans="17:17" x14ac:dyDescent="0.25">
      <c r="Q69" s="122"/>
    </row>
    <row r="70" spans="17:17" x14ac:dyDescent="0.25">
      <c r="Q70" s="122"/>
    </row>
    <row r="71" spans="17:17" x14ac:dyDescent="0.25">
      <c r="Q71" s="122"/>
    </row>
    <row r="72" spans="17:17" x14ac:dyDescent="0.25">
      <c r="Q72" s="122"/>
    </row>
    <row r="73" spans="17:17" x14ac:dyDescent="0.25">
      <c r="Q73" s="122"/>
    </row>
    <row r="74" spans="17:17" x14ac:dyDescent="0.25">
      <c r="Q74" s="122"/>
    </row>
    <row r="75" spans="17:17" x14ac:dyDescent="0.25">
      <c r="Q75" s="122"/>
    </row>
    <row r="76" spans="17:17" x14ac:dyDescent="0.25">
      <c r="Q76" s="122"/>
    </row>
    <row r="77" spans="17:17" x14ac:dyDescent="0.25">
      <c r="Q77" s="122"/>
    </row>
    <row r="78" spans="17:17" x14ac:dyDescent="0.25">
      <c r="Q78" s="122"/>
    </row>
    <row r="79" spans="17:17" x14ac:dyDescent="0.25">
      <c r="Q79" s="122"/>
    </row>
    <row r="80" spans="17:17" x14ac:dyDescent="0.25">
      <c r="Q80" s="122"/>
    </row>
    <row r="81" spans="17:17" x14ac:dyDescent="0.25">
      <c r="Q81" s="122"/>
    </row>
    <row r="82" spans="17:17" x14ac:dyDescent="0.25">
      <c r="Q82" s="122"/>
    </row>
    <row r="83" spans="17:17" x14ac:dyDescent="0.25">
      <c r="Q83" s="122"/>
    </row>
    <row r="84" spans="17:17" x14ac:dyDescent="0.25">
      <c r="Q84" s="122"/>
    </row>
    <row r="85" spans="17:17" x14ac:dyDescent="0.25">
      <c r="Q85" s="122"/>
    </row>
    <row r="86" spans="17:17" x14ac:dyDescent="0.25">
      <c r="Q86" s="122"/>
    </row>
    <row r="87" spans="17:17" x14ac:dyDescent="0.25">
      <c r="Q87" s="122"/>
    </row>
    <row r="88" spans="17:17" x14ac:dyDescent="0.25">
      <c r="Q88" s="122"/>
    </row>
    <row r="89" spans="17:17" x14ac:dyDescent="0.25">
      <c r="Q89" s="122"/>
    </row>
    <row r="90" spans="17:17" x14ac:dyDescent="0.25">
      <c r="Q90" s="122"/>
    </row>
    <row r="91" spans="17:17" x14ac:dyDescent="0.25">
      <c r="Q91" s="122"/>
    </row>
    <row r="92" spans="17:17" x14ac:dyDescent="0.25">
      <c r="Q92" s="122"/>
    </row>
    <row r="93" spans="17:17" x14ac:dyDescent="0.25">
      <c r="Q93" s="122"/>
    </row>
    <row r="94" spans="17:17" x14ac:dyDescent="0.25">
      <c r="Q94" s="122"/>
    </row>
    <row r="95" spans="17:17" x14ac:dyDescent="0.25">
      <c r="Q95" s="122"/>
    </row>
    <row r="96" spans="17:17" x14ac:dyDescent="0.25">
      <c r="Q96" s="122"/>
    </row>
    <row r="97" spans="17:17" x14ac:dyDescent="0.25">
      <c r="Q97" s="122"/>
    </row>
    <row r="98" spans="17:17" x14ac:dyDescent="0.25">
      <c r="Q98" s="122"/>
    </row>
    <row r="99" spans="17:17" x14ac:dyDescent="0.25">
      <c r="Q99" s="122"/>
    </row>
    <row r="100" spans="17:17" x14ac:dyDescent="0.25">
      <c r="Q100" s="122"/>
    </row>
    <row r="101" spans="17:17" x14ac:dyDescent="0.25">
      <c r="Q101" s="122"/>
    </row>
    <row r="102" spans="17:17" x14ac:dyDescent="0.25">
      <c r="Q102" s="122"/>
    </row>
    <row r="103" spans="17:17" x14ac:dyDescent="0.25">
      <c r="Q103" s="122"/>
    </row>
    <row r="104" spans="17:17" x14ac:dyDescent="0.25">
      <c r="Q104" s="122"/>
    </row>
    <row r="105" spans="17:17" x14ac:dyDescent="0.25">
      <c r="Q105" s="122"/>
    </row>
    <row r="106" spans="17:17" x14ac:dyDescent="0.25">
      <c r="Q106" s="122"/>
    </row>
    <row r="107" spans="17:17" x14ac:dyDescent="0.25">
      <c r="Q107" s="122"/>
    </row>
    <row r="108" spans="17:17" x14ac:dyDescent="0.25">
      <c r="Q108" s="122"/>
    </row>
    <row r="109" spans="17:17" x14ac:dyDescent="0.25">
      <c r="Q109" s="122"/>
    </row>
    <row r="110" spans="17:17" x14ac:dyDescent="0.25">
      <c r="Q110" s="122"/>
    </row>
    <row r="111" spans="17:17" x14ac:dyDescent="0.25">
      <c r="Q111" s="122"/>
    </row>
    <row r="112" spans="17:17" x14ac:dyDescent="0.25">
      <c r="Q112" s="122"/>
    </row>
    <row r="113" spans="17:17" x14ac:dyDescent="0.25">
      <c r="Q113" s="122"/>
    </row>
    <row r="114" spans="17:17" x14ac:dyDescent="0.25">
      <c r="Q114" s="122"/>
    </row>
    <row r="115" spans="17:17" x14ac:dyDescent="0.25">
      <c r="Q115" s="122"/>
    </row>
    <row r="116" spans="17:17" x14ac:dyDescent="0.25">
      <c r="Q116" s="122"/>
    </row>
    <row r="117" spans="17:17" x14ac:dyDescent="0.25">
      <c r="Q117" s="122"/>
    </row>
    <row r="118" spans="17:17" x14ac:dyDescent="0.25">
      <c r="Q118" s="122"/>
    </row>
    <row r="119" spans="17:17" x14ac:dyDescent="0.25">
      <c r="Q119" s="122"/>
    </row>
    <row r="120" spans="17:17" x14ac:dyDescent="0.25">
      <c r="Q120" s="122"/>
    </row>
    <row r="121" spans="17:17" x14ac:dyDescent="0.25">
      <c r="Q121" s="122"/>
    </row>
    <row r="122" spans="17:17" x14ac:dyDescent="0.25">
      <c r="Q122" s="122"/>
    </row>
    <row r="123" spans="17:17" x14ac:dyDescent="0.25">
      <c r="Q123" s="122"/>
    </row>
    <row r="124" spans="17:17" x14ac:dyDescent="0.25">
      <c r="Q124" s="122"/>
    </row>
    <row r="125" spans="17:17" x14ac:dyDescent="0.25">
      <c r="Q125" s="122"/>
    </row>
    <row r="126" spans="17:17" x14ac:dyDescent="0.25">
      <c r="Q126" s="122"/>
    </row>
    <row r="127" spans="17:17" x14ac:dyDescent="0.25">
      <c r="Q127" s="122"/>
    </row>
    <row r="128" spans="17:17" x14ac:dyDescent="0.25">
      <c r="Q128" s="122"/>
    </row>
    <row r="129" spans="17:17" x14ac:dyDescent="0.25">
      <c r="Q129" s="122"/>
    </row>
    <row r="130" spans="17:17" x14ac:dyDescent="0.25">
      <c r="Q130" s="122"/>
    </row>
    <row r="131" spans="17:17" x14ac:dyDescent="0.25">
      <c r="Q131" s="122"/>
    </row>
    <row r="132" spans="17:17" x14ac:dyDescent="0.25">
      <c r="Q132" s="122"/>
    </row>
    <row r="133" spans="17:17" x14ac:dyDescent="0.25">
      <c r="Q133" s="122"/>
    </row>
    <row r="134" spans="17:17" x14ac:dyDescent="0.25">
      <c r="Q134" s="122"/>
    </row>
    <row r="135" spans="17:17" x14ac:dyDescent="0.25">
      <c r="Q135" s="122"/>
    </row>
    <row r="136" spans="17:17" x14ac:dyDescent="0.25">
      <c r="Q136" s="122"/>
    </row>
    <row r="137" spans="17:17" x14ac:dyDescent="0.25">
      <c r="Q137" s="122"/>
    </row>
    <row r="138" spans="17:17" x14ac:dyDescent="0.25">
      <c r="Q138" s="122"/>
    </row>
    <row r="139" spans="17:17" x14ac:dyDescent="0.25">
      <c r="Q139" s="122"/>
    </row>
    <row r="140" spans="17:17" x14ac:dyDescent="0.25">
      <c r="Q140" s="122"/>
    </row>
    <row r="141" spans="17:17" x14ac:dyDescent="0.25">
      <c r="Q141" s="122"/>
    </row>
    <row r="142" spans="17:17" x14ac:dyDescent="0.25">
      <c r="Q142" s="122"/>
    </row>
    <row r="143" spans="17:17" x14ac:dyDescent="0.25">
      <c r="Q143" s="122"/>
    </row>
    <row r="144" spans="17:17" x14ac:dyDescent="0.25">
      <c r="Q144" s="122"/>
    </row>
    <row r="145" spans="17:17" x14ac:dyDescent="0.25">
      <c r="Q145" s="122"/>
    </row>
    <row r="146" spans="17:17" x14ac:dyDescent="0.25">
      <c r="Q146" s="122"/>
    </row>
    <row r="147" spans="17:17" x14ac:dyDescent="0.25">
      <c r="Q147" s="122"/>
    </row>
    <row r="148" spans="17:17" x14ac:dyDescent="0.25">
      <c r="Q148" s="122"/>
    </row>
    <row r="149" spans="17:17" x14ac:dyDescent="0.25">
      <c r="Q149" s="122"/>
    </row>
    <row r="150" spans="17:17" x14ac:dyDescent="0.25">
      <c r="Q150" s="122"/>
    </row>
    <row r="151" spans="17:17" x14ac:dyDescent="0.25">
      <c r="Q151" s="122"/>
    </row>
    <row r="152" spans="17:17" x14ac:dyDescent="0.25">
      <c r="Q152" s="122"/>
    </row>
    <row r="153" spans="17:17" x14ac:dyDescent="0.25">
      <c r="Q153" s="122"/>
    </row>
    <row r="154" spans="17:17" x14ac:dyDescent="0.25">
      <c r="Q154" s="122"/>
    </row>
    <row r="155" spans="17:17" x14ac:dyDescent="0.25">
      <c r="Q155" s="122"/>
    </row>
    <row r="156" spans="17:17" x14ac:dyDescent="0.25">
      <c r="Q156" s="122"/>
    </row>
    <row r="157" spans="17:17" x14ac:dyDescent="0.25">
      <c r="Q157" s="122"/>
    </row>
    <row r="158" spans="17:17" x14ac:dyDescent="0.25">
      <c r="Q158" s="122"/>
    </row>
    <row r="159" spans="17:17" x14ac:dyDescent="0.25">
      <c r="Q159" s="122"/>
    </row>
    <row r="160" spans="17:17" x14ac:dyDescent="0.25">
      <c r="Q160" s="122"/>
    </row>
    <row r="161" spans="17:17" x14ac:dyDescent="0.25">
      <c r="Q161" s="122"/>
    </row>
    <row r="162" spans="17:17" x14ac:dyDescent="0.25">
      <c r="Q162" s="122"/>
    </row>
    <row r="163" spans="17:17" x14ac:dyDescent="0.25">
      <c r="Q163" s="122"/>
    </row>
    <row r="164" spans="17:17" x14ac:dyDescent="0.25">
      <c r="Q164" s="122"/>
    </row>
    <row r="165" spans="17:17" x14ac:dyDescent="0.25">
      <c r="Q165" s="122"/>
    </row>
    <row r="166" spans="17:17" x14ac:dyDescent="0.25">
      <c r="Q166" s="122"/>
    </row>
    <row r="167" spans="17:17" x14ac:dyDescent="0.25">
      <c r="Q167" s="122"/>
    </row>
    <row r="168" spans="17:17" x14ac:dyDescent="0.25">
      <c r="Q168" s="122"/>
    </row>
    <row r="169" spans="17:17" x14ac:dyDescent="0.25">
      <c r="Q169" s="122"/>
    </row>
    <row r="170" spans="17:17" x14ac:dyDescent="0.25">
      <c r="Q170" s="122"/>
    </row>
    <row r="171" spans="17:17" x14ac:dyDescent="0.25">
      <c r="Q171" s="122"/>
    </row>
    <row r="172" spans="17:17" x14ac:dyDescent="0.25">
      <c r="Q172" s="122"/>
    </row>
    <row r="173" spans="17:17" x14ac:dyDescent="0.25">
      <c r="Q173" s="122"/>
    </row>
    <row r="174" spans="17:17" x14ac:dyDescent="0.25">
      <c r="Q174" s="122"/>
    </row>
    <row r="175" spans="17:17" x14ac:dyDescent="0.25">
      <c r="Q175" s="122"/>
    </row>
    <row r="176" spans="17:17" x14ac:dyDescent="0.25">
      <c r="Q176" s="122"/>
    </row>
    <row r="177" spans="17:17" x14ac:dyDescent="0.25">
      <c r="Q177" s="122"/>
    </row>
    <row r="178" spans="17:17" x14ac:dyDescent="0.25">
      <c r="Q178" s="122"/>
    </row>
    <row r="179" spans="17:17" x14ac:dyDescent="0.25">
      <c r="Q179" s="122"/>
    </row>
    <row r="180" spans="17:17" x14ac:dyDescent="0.25">
      <c r="Q180" s="122"/>
    </row>
    <row r="181" spans="17:17" x14ac:dyDescent="0.25">
      <c r="Q181" s="122"/>
    </row>
    <row r="182" spans="17:17" x14ac:dyDescent="0.25">
      <c r="Q182" s="122"/>
    </row>
    <row r="183" spans="17:17" x14ac:dyDescent="0.25">
      <c r="Q183" s="122"/>
    </row>
    <row r="184" spans="17:17" x14ac:dyDescent="0.25">
      <c r="Q184" s="122"/>
    </row>
    <row r="185" spans="17:17" x14ac:dyDescent="0.25">
      <c r="Q185" s="122"/>
    </row>
    <row r="186" spans="17:17" x14ac:dyDescent="0.25">
      <c r="Q186" s="122"/>
    </row>
    <row r="187" spans="17:17" x14ac:dyDescent="0.25">
      <c r="Q187" s="122"/>
    </row>
    <row r="188" spans="17:17" x14ac:dyDescent="0.25">
      <c r="Q188" s="122"/>
    </row>
    <row r="189" spans="17:17" x14ac:dyDescent="0.25">
      <c r="Q189" s="122"/>
    </row>
    <row r="190" spans="17:17" x14ac:dyDescent="0.25">
      <c r="Q190" s="122"/>
    </row>
    <row r="191" spans="17:17" x14ac:dyDescent="0.25">
      <c r="Q191" s="122"/>
    </row>
    <row r="192" spans="17:17" x14ac:dyDescent="0.25">
      <c r="Q192" s="122"/>
    </row>
    <row r="193" spans="17:17" x14ac:dyDescent="0.25">
      <c r="Q193" s="122"/>
    </row>
    <row r="194" spans="17:17" x14ac:dyDescent="0.25">
      <c r="Q194" s="122"/>
    </row>
    <row r="195" spans="17:17" x14ac:dyDescent="0.25">
      <c r="Q195" s="122"/>
    </row>
    <row r="196" spans="17:17" x14ac:dyDescent="0.25">
      <c r="Q196" s="122"/>
    </row>
    <row r="197" spans="17:17" x14ac:dyDescent="0.25">
      <c r="Q197" s="122"/>
    </row>
    <row r="198" spans="17:17" x14ac:dyDescent="0.25">
      <c r="Q198" s="122"/>
    </row>
    <row r="199" spans="17:17" x14ac:dyDescent="0.25">
      <c r="Q199" s="122"/>
    </row>
    <row r="200" spans="17:17" x14ac:dyDescent="0.25">
      <c r="Q200" s="122"/>
    </row>
    <row r="201" spans="17:17" x14ac:dyDescent="0.25">
      <c r="Q201" s="122"/>
    </row>
    <row r="202" spans="17:17" x14ac:dyDescent="0.25">
      <c r="Q202" s="122"/>
    </row>
    <row r="203" spans="17:17" x14ac:dyDescent="0.25">
      <c r="Q203" s="122"/>
    </row>
    <row r="204" spans="17:17" x14ac:dyDescent="0.25">
      <c r="Q204" s="122"/>
    </row>
    <row r="205" spans="17:17" x14ac:dyDescent="0.25">
      <c r="Q205" s="122"/>
    </row>
    <row r="206" spans="17:17" x14ac:dyDescent="0.25">
      <c r="Q206" s="122"/>
    </row>
    <row r="207" spans="17:17" x14ac:dyDescent="0.25">
      <c r="Q207" s="122"/>
    </row>
    <row r="208" spans="17:17" x14ac:dyDescent="0.25">
      <c r="Q208" s="122"/>
    </row>
    <row r="209" spans="17:17" x14ac:dyDescent="0.25">
      <c r="Q209" s="122"/>
    </row>
    <row r="210" spans="17:17" x14ac:dyDescent="0.25">
      <c r="Q210" s="122"/>
    </row>
    <row r="211" spans="17:17" x14ac:dyDescent="0.25">
      <c r="Q211" s="122"/>
    </row>
    <row r="212" spans="17:17" x14ac:dyDescent="0.25">
      <c r="Q212" s="122"/>
    </row>
    <row r="213" spans="17:17" x14ac:dyDescent="0.25">
      <c r="Q213" s="122"/>
    </row>
    <row r="214" spans="17:17" x14ac:dyDescent="0.25">
      <c r="Q214" s="122"/>
    </row>
    <row r="215" spans="17:17" x14ac:dyDescent="0.25">
      <c r="Q215" s="122"/>
    </row>
    <row r="216" spans="17:17" x14ac:dyDescent="0.25">
      <c r="Q216" s="122"/>
    </row>
    <row r="217" spans="17:17" x14ac:dyDescent="0.25">
      <c r="Q217" s="122"/>
    </row>
    <row r="218" spans="17:17" x14ac:dyDescent="0.25">
      <c r="Q218" s="122"/>
    </row>
    <row r="219" spans="17:17" x14ac:dyDescent="0.25">
      <c r="Q219" s="122"/>
    </row>
    <row r="220" spans="17:17" x14ac:dyDescent="0.25">
      <c r="Q220" s="122"/>
    </row>
    <row r="221" spans="17:17" x14ac:dyDescent="0.25">
      <c r="Q221" s="122"/>
    </row>
    <row r="222" spans="17:17" x14ac:dyDescent="0.25">
      <c r="Q222" s="122"/>
    </row>
    <row r="223" spans="17:17" x14ac:dyDescent="0.25">
      <c r="Q223" s="122"/>
    </row>
    <row r="224" spans="17:17" x14ac:dyDescent="0.25">
      <c r="Q224" s="122"/>
    </row>
    <row r="225" spans="17:17" x14ac:dyDescent="0.25">
      <c r="Q225" s="122"/>
    </row>
    <row r="226" spans="17:17" x14ac:dyDescent="0.25">
      <c r="Q226" s="122"/>
    </row>
    <row r="227" spans="17:17" x14ac:dyDescent="0.25">
      <c r="Q227" s="122"/>
    </row>
    <row r="228" spans="17:17" x14ac:dyDescent="0.25">
      <c r="Q228" s="122"/>
    </row>
    <row r="229" spans="17:17" x14ac:dyDescent="0.25">
      <c r="Q229" s="122"/>
    </row>
    <row r="230" spans="17:17" x14ac:dyDescent="0.25">
      <c r="Q230" s="122"/>
    </row>
    <row r="231" spans="17:17" x14ac:dyDescent="0.25">
      <c r="Q231" s="122"/>
    </row>
    <row r="232" spans="17:17" x14ac:dyDescent="0.25">
      <c r="Q232" s="122"/>
    </row>
    <row r="233" spans="17:17" x14ac:dyDescent="0.25">
      <c r="Q233" s="122"/>
    </row>
    <row r="234" spans="17:17" x14ac:dyDescent="0.25">
      <c r="Q234" s="122"/>
    </row>
    <row r="235" spans="17:17" x14ac:dyDescent="0.25">
      <c r="Q235" s="122"/>
    </row>
    <row r="236" spans="17:17" x14ac:dyDescent="0.25">
      <c r="Q236" s="122"/>
    </row>
    <row r="237" spans="17:17" x14ac:dyDescent="0.25">
      <c r="Q237" s="122"/>
    </row>
    <row r="238" spans="17:17" x14ac:dyDescent="0.25">
      <c r="Q238" s="122"/>
    </row>
    <row r="239" spans="17:17" x14ac:dyDescent="0.25">
      <c r="Q239" s="122"/>
    </row>
    <row r="240" spans="17:17" x14ac:dyDescent="0.25">
      <c r="Q240" s="122"/>
    </row>
    <row r="241" spans="17:17" x14ac:dyDescent="0.25">
      <c r="Q241" s="122"/>
    </row>
    <row r="242" spans="17:17" x14ac:dyDescent="0.25">
      <c r="Q242" s="122"/>
    </row>
    <row r="243" spans="17:17" x14ac:dyDescent="0.25">
      <c r="Q243" s="122"/>
    </row>
    <row r="244" spans="17:17" x14ac:dyDescent="0.25">
      <c r="Q244" s="122"/>
    </row>
    <row r="245" spans="17:17" x14ac:dyDescent="0.25">
      <c r="Q245" s="122"/>
    </row>
    <row r="246" spans="17:17" x14ac:dyDescent="0.25">
      <c r="Q246" s="122"/>
    </row>
    <row r="247" spans="17:17" x14ac:dyDescent="0.25">
      <c r="Q247" s="122"/>
    </row>
    <row r="248" spans="17:17" x14ac:dyDescent="0.25">
      <c r="Q248" s="122"/>
    </row>
    <row r="249" spans="17:17" x14ac:dyDescent="0.25">
      <c r="Q249" s="122"/>
    </row>
    <row r="250" spans="17:17" x14ac:dyDescent="0.25">
      <c r="Q250" s="122"/>
    </row>
    <row r="251" spans="17:17" x14ac:dyDescent="0.25">
      <c r="Q251" s="122"/>
    </row>
    <row r="252" spans="17:17" x14ac:dyDescent="0.25">
      <c r="Q252" s="122"/>
    </row>
    <row r="253" spans="17:17" x14ac:dyDescent="0.25">
      <c r="Q253" s="122"/>
    </row>
    <row r="254" spans="17:17" x14ac:dyDescent="0.25">
      <c r="Q254" s="122"/>
    </row>
    <row r="255" spans="17:17" x14ac:dyDescent="0.25">
      <c r="Q255" s="122"/>
    </row>
    <row r="256" spans="17:17" x14ac:dyDescent="0.25">
      <c r="Q256" s="122"/>
    </row>
    <row r="257" spans="17:17" x14ac:dyDescent="0.25">
      <c r="Q257" s="122"/>
    </row>
    <row r="258" spans="17:17" x14ac:dyDescent="0.25">
      <c r="Q258" s="122"/>
    </row>
    <row r="259" spans="17:17" x14ac:dyDescent="0.25">
      <c r="Q259" s="122"/>
    </row>
    <row r="260" spans="17:17" x14ac:dyDescent="0.25">
      <c r="Q260" s="122"/>
    </row>
    <row r="261" spans="17:17" x14ac:dyDescent="0.25">
      <c r="Q261" s="122"/>
    </row>
    <row r="262" spans="17:17" x14ac:dyDescent="0.25">
      <c r="Q262" s="122"/>
    </row>
    <row r="263" spans="17:17" x14ac:dyDescent="0.25">
      <c r="Q263" s="122"/>
    </row>
    <row r="264" spans="17:17" x14ac:dyDescent="0.25">
      <c r="Q264" s="122"/>
    </row>
    <row r="265" spans="17:17" x14ac:dyDescent="0.25">
      <c r="Q265" s="122"/>
    </row>
    <row r="266" spans="17:17" x14ac:dyDescent="0.25">
      <c r="Q266" s="122"/>
    </row>
    <row r="267" spans="17:17" x14ac:dyDescent="0.25">
      <c r="Q267" s="122"/>
    </row>
    <row r="268" spans="17:17" x14ac:dyDescent="0.25">
      <c r="Q268" s="122"/>
    </row>
    <row r="269" spans="17:17" x14ac:dyDescent="0.25">
      <c r="Q269" s="122"/>
    </row>
    <row r="270" spans="17:17" x14ac:dyDescent="0.25">
      <c r="Q270" s="122"/>
    </row>
    <row r="271" spans="17:17" x14ac:dyDescent="0.25">
      <c r="Q271" s="122"/>
    </row>
    <row r="272" spans="17:17" x14ac:dyDescent="0.25">
      <c r="Q272" s="122"/>
    </row>
    <row r="273" spans="17:17" x14ac:dyDescent="0.25">
      <c r="Q273" s="122"/>
    </row>
    <row r="274" spans="17:17" x14ac:dyDescent="0.25">
      <c r="Q274" s="122"/>
    </row>
    <row r="275" spans="17:17" x14ac:dyDescent="0.25">
      <c r="Q275" s="122"/>
    </row>
    <row r="276" spans="17:17" x14ac:dyDescent="0.25">
      <c r="Q276" s="122"/>
    </row>
    <row r="277" spans="17:17" x14ac:dyDescent="0.25">
      <c r="Q277" s="122"/>
    </row>
    <row r="278" spans="17:17" x14ac:dyDescent="0.25">
      <c r="Q278" s="122"/>
    </row>
    <row r="279" spans="17:17" x14ac:dyDescent="0.25">
      <c r="Q279" s="122"/>
    </row>
    <row r="280" spans="17:17" x14ac:dyDescent="0.25">
      <c r="Q280" s="122"/>
    </row>
    <row r="281" spans="17:17" x14ac:dyDescent="0.25">
      <c r="Q281" s="122"/>
    </row>
    <row r="282" spans="17:17" x14ac:dyDescent="0.25">
      <c r="Q282" s="122"/>
    </row>
    <row r="283" spans="17:17" x14ac:dyDescent="0.25">
      <c r="Q283" s="122"/>
    </row>
    <row r="284" spans="17:17" x14ac:dyDescent="0.25">
      <c r="Q284" s="122"/>
    </row>
    <row r="285" spans="17:17" x14ac:dyDescent="0.25">
      <c r="Q285" s="122"/>
    </row>
    <row r="286" spans="17:17" x14ac:dyDescent="0.25">
      <c r="Q286" s="122"/>
    </row>
    <row r="287" spans="17:17" x14ac:dyDescent="0.25">
      <c r="Q287" s="122"/>
    </row>
    <row r="288" spans="17:17" x14ac:dyDescent="0.25">
      <c r="Q288" s="122"/>
    </row>
    <row r="289" spans="17:17" x14ac:dyDescent="0.25">
      <c r="Q289" s="122"/>
    </row>
    <row r="290" spans="17:17" x14ac:dyDescent="0.25">
      <c r="Q290" s="122"/>
    </row>
    <row r="291" spans="17:17" x14ac:dyDescent="0.25">
      <c r="Q291" s="122"/>
    </row>
    <row r="292" spans="17:17" x14ac:dyDescent="0.25">
      <c r="Q292" s="122"/>
    </row>
    <row r="293" spans="17:17" x14ac:dyDescent="0.25">
      <c r="Q293" s="122"/>
    </row>
    <row r="294" spans="17:17" x14ac:dyDescent="0.25">
      <c r="Q294" s="122"/>
    </row>
    <row r="295" spans="17:17" x14ac:dyDescent="0.25">
      <c r="Q295" s="122"/>
    </row>
    <row r="296" spans="17:17" x14ac:dyDescent="0.25">
      <c r="Q296" s="122"/>
    </row>
    <row r="297" spans="17:17" x14ac:dyDescent="0.25">
      <c r="Q297" s="122"/>
    </row>
    <row r="298" spans="17:17" x14ac:dyDescent="0.25">
      <c r="Q298" s="122"/>
    </row>
    <row r="299" spans="17:17" x14ac:dyDescent="0.25">
      <c r="Q299" s="122"/>
    </row>
    <row r="300" spans="17:17" x14ac:dyDescent="0.25">
      <c r="Q300" s="122"/>
    </row>
    <row r="301" spans="17:17" x14ac:dyDescent="0.25">
      <c r="Q301" s="122"/>
    </row>
    <row r="302" spans="17:17" x14ac:dyDescent="0.25">
      <c r="Q302" s="122"/>
    </row>
    <row r="303" spans="17:17" x14ac:dyDescent="0.25">
      <c r="Q303" s="122"/>
    </row>
    <row r="304" spans="17:17" x14ac:dyDescent="0.25">
      <c r="Q304" s="122"/>
    </row>
    <row r="305" spans="17:17" x14ac:dyDescent="0.25">
      <c r="Q305" s="122"/>
    </row>
    <row r="306" spans="17:17" x14ac:dyDescent="0.25">
      <c r="Q306" s="122"/>
    </row>
    <row r="307" spans="17:17" x14ac:dyDescent="0.25">
      <c r="Q307" s="122"/>
    </row>
    <row r="308" spans="17:17" x14ac:dyDescent="0.25">
      <c r="Q308" s="122"/>
    </row>
    <row r="309" spans="17:17" x14ac:dyDescent="0.25">
      <c r="Q309" s="122"/>
    </row>
    <row r="310" spans="17:17" x14ac:dyDescent="0.25">
      <c r="Q310" s="122"/>
    </row>
    <row r="311" spans="17:17" x14ac:dyDescent="0.25">
      <c r="Q311" s="122"/>
    </row>
    <row r="312" spans="17:17" x14ac:dyDescent="0.25">
      <c r="Q312" s="122"/>
    </row>
    <row r="313" spans="17:17" x14ac:dyDescent="0.25">
      <c r="Q313" s="122"/>
    </row>
    <row r="314" spans="17:17" x14ac:dyDescent="0.25">
      <c r="Q314" s="122"/>
    </row>
    <row r="315" spans="17:17" x14ac:dyDescent="0.25">
      <c r="Q315" s="122"/>
    </row>
    <row r="316" spans="17:17" x14ac:dyDescent="0.25">
      <c r="Q316" s="122"/>
    </row>
    <row r="317" spans="17:17" x14ac:dyDescent="0.25">
      <c r="Q317" s="122"/>
    </row>
    <row r="318" spans="17:17" x14ac:dyDescent="0.25">
      <c r="Q318" s="122"/>
    </row>
    <row r="319" spans="17:17" x14ac:dyDescent="0.25">
      <c r="Q319" s="122"/>
    </row>
    <row r="320" spans="17:17" x14ac:dyDescent="0.25">
      <c r="Q320" s="122"/>
    </row>
    <row r="321" spans="17:17" x14ac:dyDescent="0.25">
      <c r="Q321" s="122"/>
    </row>
    <row r="322" spans="17:17" x14ac:dyDescent="0.25">
      <c r="Q322" s="122"/>
    </row>
    <row r="323" spans="17:17" x14ac:dyDescent="0.25">
      <c r="Q323" s="122"/>
    </row>
    <row r="324" spans="17:17" x14ac:dyDescent="0.25">
      <c r="Q324" s="122"/>
    </row>
    <row r="325" spans="17:17" x14ac:dyDescent="0.25">
      <c r="Q325" s="122"/>
    </row>
    <row r="326" spans="17:17" x14ac:dyDescent="0.25">
      <c r="Q326" s="122"/>
    </row>
    <row r="327" spans="17:17" x14ac:dyDescent="0.25">
      <c r="Q327" s="122"/>
    </row>
    <row r="328" spans="17:17" x14ac:dyDescent="0.25">
      <c r="Q328" s="122"/>
    </row>
    <row r="329" spans="17:17" x14ac:dyDescent="0.25">
      <c r="Q329" s="122"/>
    </row>
    <row r="330" spans="17:17" x14ac:dyDescent="0.25">
      <c r="Q330" s="122"/>
    </row>
    <row r="331" spans="17:17" x14ac:dyDescent="0.25">
      <c r="Q331" s="122"/>
    </row>
    <row r="332" spans="17:17" x14ac:dyDescent="0.25">
      <c r="Q332" s="122"/>
    </row>
    <row r="333" spans="17:17" x14ac:dyDescent="0.25">
      <c r="Q333" s="122"/>
    </row>
    <row r="334" spans="17:17" x14ac:dyDescent="0.25">
      <c r="Q334" s="122"/>
    </row>
    <row r="335" spans="17:17" x14ac:dyDescent="0.25">
      <c r="Q335" s="122"/>
    </row>
    <row r="336" spans="17:17" x14ac:dyDescent="0.25">
      <c r="Q336" s="122"/>
    </row>
    <row r="337" spans="17:17" x14ac:dyDescent="0.25">
      <c r="Q337" s="122"/>
    </row>
    <row r="338" spans="17:17" x14ac:dyDescent="0.25">
      <c r="Q338" s="122"/>
    </row>
    <row r="339" spans="17:17" x14ac:dyDescent="0.25">
      <c r="Q339" s="122"/>
    </row>
    <row r="340" spans="17:17" x14ac:dyDescent="0.25">
      <c r="Q340" s="122"/>
    </row>
    <row r="341" spans="17:17" x14ac:dyDescent="0.25">
      <c r="Q341" s="122"/>
    </row>
    <row r="342" spans="17:17" x14ac:dyDescent="0.25">
      <c r="Q342" s="122"/>
    </row>
    <row r="343" spans="17:17" x14ac:dyDescent="0.25">
      <c r="Q343" s="122"/>
    </row>
    <row r="344" spans="17:17" x14ac:dyDescent="0.25">
      <c r="Q344" s="122"/>
    </row>
    <row r="345" spans="17:17" x14ac:dyDescent="0.25">
      <c r="Q345" s="122"/>
    </row>
    <row r="346" spans="17:17" x14ac:dyDescent="0.25">
      <c r="Q346" s="122"/>
    </row>
    <row r="347" spans="17:17" x14ac:dyDescent="0.25">
      <c r="Q347" s="122"/>
    </row>
    <row r="348" spans="17:17" x14ac:dyDescent="0.25">
      <c r="Q348" s="122"/>
    </row>
    <row r="349" spans="17:17" x14ac:dyDescent="0.25">
      <c r="Q349" s="122"/>
    </row>
    <row r="350" spans="17:17" x14ac:dyDescent="0.25">
      <c r="Q350" s="122"/>
    </row>
    <row r="351" spans="17:17" x14ac:dyDescent="0.25">
      <c r="Q351" s="122"/>
    </row>
    <row r="352" spans="17:17" x14ac:dyDescent="0.25">
      <c r="Q352" s="122"/>
    </row>
    <row r="353" spans="17:17" x14ac:dyDescent="0.25">
      <c r="Q353" s="122"/>
    </row>
    <row r="354" spans="17:17" x14ac:dyDescent="0.25">
      <c r="Q354" s="122"/>
    </row>
    <row r="355" spans="17:17" x14ac:dyDescent="0.25">
      <c r="Q355" s="122"/>
    </row>
    <row r="356" spans="17:17" x14ac:dyDescent="0.25">
      <c r="Q356" s="122"/>
    </row>
    <row r="357" spans="17:17" x14ac:dyDescent="0.25">
      <c r="Q357" s="122"/>
    </row>
    <row r="358" spans="17:17" x14ac:dyDescent="0.25">
      <c r="Q358" s="122"/>
    </row>
    <row r="359" spans="17:17" x14ac:dyDescent="0.25">
      <c r="Q359" s="122"/>
    </row>
    <row r="360" spans="17:17" x14ac:dyDescent="0.25">
      <c r="Q360" s="122"/>
    </row>
    <row r="361" spans="17:17" x14ac:dyDescent="0.25">
      <c r="Q361" s="122"/>
    </row>
    <row r="362" spans="17:17" x14ac:dyDescent="0.25">
      <c r="Q362" s="122"/>
    </row>
    <row r="363" spans="17:17" x14ac:dyDescent="0.25">
      <c r="Q363" s="122"/>
    </row>
    <row r="364" spans="17:17" x14ac:dyDescent="0.25">
      <c r="Q364" s="122"/>
    </row>
    <row r="365" spans="17:17" x14ac:dyDescent="0.25">
      <c r="Q365" s="122"/>
    </row>
    <row r="366" spans="17:17" x14ac:dyDescent="0.25">
      <c r="Q366" s="122"/>
    </row>
    <row r="367" spans="17:17" x14ac:dyDescent="0.25">
      <c r="Q367" s="122"/>
    </row>
    <row r="368" spans="17:17" x14ac:dyDescent="0.25">
      <c r="Q368" s="122"/>
    </row>
    <row r="369" spans="17:17" x14ac:dyDescent="0.25">
      <c r="Q369" s="122"/>
    </row>
    <row r="370" spans="17:17" x14ac:dyDescent="0.25">
      <c r="Q370" s="122"/>
    </row>
    <row r="371" spans="17:17" x14ac:dyDescent="0.25">
      <c r="Q371" s="122"/>
    </row>
    <row r="372" spans="17:17" x14ac:dyDescent="0.25">
      <c r="Q372" s="122"/>
    </row>
    <row r="373" spans="17:17" x14ac:dyDescent="0.25">
      <c r="Q373" s="122"/>
    </row>
    <row r="374" spans="17:17" x14ac:dyDescent="0.25">
      <c r="Q374" s="122"/>
    </row>
    <row r="375" spans="17:17" x14ac:dyDescent="0.25">
      <c r="Q375" s="122"/>
    </row>
    <row r="376" spans="17:17" x14ac:dyDescent="0.25">
      <c r="Q376" s="122"/>
    </row>
    <row r="377" spans="17:17" x14ac:dyDescent="0.25">
      <c r="Q377" s="122"/>
    </row>
    <row r="378" spans="17:17" x14ac:dyDescent="0.25">
      <c r="Q378" s="122"/>
    </row>
    <row r="379" spans="17:17" x14ac:dyDescent="0.25">
      <c r="Q379" s="122"/>
    </row>
    <row r="380" spans="17:17" x14ac:dyDescent="0.25">
      <c r="Q380" s="122"/>
    </row>
    <row r="381" spans="17:17" x14ac:dyDescent="0.25">
      <c r="Q381" s="122"/>
    </row>
    <row r="382" spans="17:17" x14ac:dyDescent="0.25">
      <c r="Q382" s="122"/>
    </row>
    <row r="383" spans="17:17" x14ac:dyDescent="0.25">
      <c r="Q383" s="122"/>
    </row>
    <row r="384" spans="17:17" x14ac:dyDescent="0.25">
      <c r="Q384" s="122"/>
    </row>
    <row r="385" spans="17:17" x14ac:dyDescent="0.25">
      <c r="Q385" s="122"/>
    </row>
    <row r="386" spans="17:17" x14ac:dyDescent="0.25">
      <c r="Q386" s="122"/>
    </row>
    <row r="387" spans="17:17" x14ac:dyDescent="0.25">
      <c r="Q387" s="122"/>
    </row>
    <row r="388" spans="17:17" x14ac:dyDescent="0.25">
      <c r="Q388" s="122"/>
    </row>
    <row r="389" spans="17:17" x14ac:dyDescent="0.25">
      <c r="Q389" s="122"/>
    </row>
    <row r="390" spans="17:17" x14ac:dyDescent="0.25">
      <c r="Q390" s="122"/>
    </row>
    <row r="391" spans="17:17" x14ac:dyDescent="0.25">
      <c r="Q391" s="122"/>
    </row>
    <row r="392" spans="17:17" x14ac:dyDescent="0.25">
      <c r="Q392" s="122"/>
    </row>
    <row r="393" spans="17:17" x14ac:dyDescent="0.25">
      <c r="Q393" s="122"/>
    </row>
    <row r="394" spans="17:17" x14ac:dyDescent="0.25">
      <c r="Q394" s="122"/>
    </row>
    <row r="395" spans="17:17" x14ac:dyDescent="0.25">
      <c r="Q395" s="122"/>
    </row>
    <row r="396" spans="17:17" x14ac:dyDescent="0.25">
      <c r="Q396" s="122"/>
    </row>
    <row r="397" spans="17:17" x14ac:dyDescent="0.25">
      <c r="Q397" s="122"/>
    </row>
    <row r="398" spans="17:17" x14ac:dyDescent="0.25">
      <c r="Q398" s="122"/>
    </row>
    <row r="399" spans="17:17" x14ac:dyDescent="0.25">
      <c r="Q399" s="122"/>
    </row>
    <row r="400" spans="17:17" x14ac:dyDescent="0.25">
      <c r="Q400" s="122"/>
    </row>
    <row r="401" spans="17:17" x14ac:dyDescent="0.25">
      <c r="Q401" s="122"/>
    </row>
    <row r="402" spans="17:17" x14ac:dyDescent="0.25">
      <c r="Q402" s="122"/>
    </row>
    <row r="403" spans="17:17" x14ac:dyDescent="0.25">
      <c r="Q403" s="122"/>
    </row>
    <row r="404" spans="17:17" x14ac:dyDescent="0.25">
      <c r="Q404" s="122"/>
    </row>
    <row r="405" spans="17:17" x14ac:dyDescent="0.25">
      <c r="Q405" s="122"/>
    </row>
    <row r="406" spans="17:17" x14ac:dyDescent="0.25">
      <c r="Q406" s="122"/>
    </row>
    <row r="407" spans="17:17" x14ac:dyDescent="0.25">
      <c r="Q407" s="122"/>
    </row>
    <row r="408" spans="17:17" x14ac:dyDescent="0.25">
      <c r="Q408" s="122"/>
    </row>
    <row r="409" spans="17:17" x14ac:dyDescent="0.25">
      <c r="Q409" s="122"/>
    </row>
    <row r="410" spans="17:17" x14ac:dyDescent="0.25">
      <c r="Q410" s="122"/>
    </row>
    <row r="411" spans="17:17" x14ac:dyDescent="0.25">
      <c r="Q411" s="122"/>
    </row>
    <row r="412" spans="17:17" x14ac:dyDescent="0.25">
      <c r="Q412" s="122"/>
    </row>
    <row r="413" spans="17:17" x14ac:dyDescent="0.25">
      <c r="Q413" s="122"/>
    </row>
    <row r="414" spans="17:17" x14ac:dyDescent="0.25">
      <c r="Q414" s="122"/>
    </row>
    <row r="415" spans="17:17" x14ac:dyDescent="0.25">
      <c r="Q415" s="122"/>
    </row>
    <row r="416" spans="17:17" x14ac:dyDescent="0.25">
      <c r="Q416" s="122"/>
    </row>
    <row r="417" spans="17:17" x14ac:dyDescent="0.25">
      <c r="Q417" s="122"/>
    </row>
    <row r="418" spans="17:17" x14ac:dyDescent="0.25">
      <c r="Q418" s="122"/>
    </row>
    <row r="419" spans="17:17" x14ac:dyDescent="0.25">
      <c r="Q419" s="122"/>
    </row>
    <row r="420" spans="17:17" x14ac:dyDescent="0.25">
      <c r="Q420" s="122"/>
    </row>
    <row r="421" spans="17:17" x14ac:dyDescent="0.25">
      <c r="Q421" s="122"/>
    </row>
    <row r="422" spans="17:17" x14ac:dyDescent="0.25">
      <c r="Q422" s="122"/>
    </row>
    <row r="423" spans="17:17" x14ac:dyDescent="0.25">
      <c r="Q423" s="122"/>
    </row>
    <row r="424" spans="17:17" x14ac:dyDescent="0.25">
      <c r="Q424" s="122"/>
    </row>
    <row r="425" spans="17:17" x14ac:dyDescent="0.25">
      <c r="Q425" s="122"/>
    </row>
    <row r="426" spans="17:17" x14ac:dyDescent="0.25">
      <c r="Q426" s="122"/>
    </row>
    <row r="427" spans="17:17" x14ac:dyDescent="0.25">
      <c r="Q427" s="122"/>
    </row>
    <row r="428" spans="17:17" x14ac:dyDescent="0.25">
      <c r="Q428" s="122"/>
    </row>
    <row r="429" spans="17:17" x14ac:dyDescent="0.25">
      <c r="Q429" s="122"/>
    </row>
    <row r="430" spans="17:17" x14ac:dyDescent="0.25">
      <c r="Q430" s="122"/>
    </row>
    <row r="431" spans="17:17" x14ac:dyDescent="0.25">
      <c r="Q431" s="122"/>
    </row>
    <row r="432" spans="17:17" x14ac:dyDescent="0.25">
      <c r="Q432" s="122"/>
    </row>
    <row r="433" spans="17:17" x14ac:dyDescent="0.25">
      <c r="Q433" s="122"/>
    </row>
    <row r="434" spans="17:17" x14ac:dyDescent="0.25">
      <c r="Q434" s="122"/>
    </row>
    <row r="435" spans="17:17" x14ac:dyDescent="0.25">
      <c r="Q435" s="122"/>
    </row>
    <row r="436" spans="17:17" x14ac:dyDescent="0.25">
      <c r="Q436" s="122"/>
    </row>
    <row r="437" spans="17:17" x14ac:dyDescent="0.25">
      <c r="Q437" s="122"/>
    </row>
    <row r="438" spans="17:17" x14ac:dyDescent="0.25">
      <c r="Q438" s="122"/>
    </row>
    <row r="439" spans="17:17" x14ac:dyDescent="0.25">
      <c r="Q439" s="122"/>
    </row>
    <row r="440" spans="17:17" x14ac:dyDescent="0.25">
      <c r="Q440" s="122"/>
    </row>
    <row r="441" spans="17:17" x14ac:dyDescent="0.25">
      <c r="Q441" s="122"/>
    </row>
    <row r="442" spans="17:17" x14ac:dyDescent="0.25">
      <c r="Q442" s="122"/>
    </row>
    <row r="443" spans="17:17" x14ac:dyDescent="0.25">
      <c r="Q443" s="122"/>
    </row>
    <row r="444" spans="17:17" x14ac:dyDescent="0.25">
      <c r="Q444" s="122"/>
    </row>
    <row r="445" spans="17:17" x14ac:dyDescent="0.25">
      <c r="Q445" s="122"/>
    </row>
    <row r="446" spans="17:17" x14ac:dyDescent="0.25">
      <c r="Q446" s="122"/>
    </row>
    <row r="447" spans="17:17" x14ac:dyDescent="0.25">
      <c r="Q447" s="122"/>
    </row>
    <row r="448" spans="17:17" x14ac:dyDescent="0.25">
      <c r="Q448" s="122"/>
    </row>
    <row r="449" spans="17:17" x14ac:dyDescent="0.25">
      <c r="Q449" s="122"/>
    </row>
    <row r="450" spans="17:17" x14ac:dyDescent="0.25">
      <c r="Q450" s="122"/>
    </row>
    <row r="451" spans="17:17" x14ac:dyDescent="0.25">
      <c r="Q451" s="122"/>
    </row>
    <row r="452" spans="17:17" x14ac:dyDescent="0.25">
      <c r="Q452" s="122"/>
    </row>
    <row r="453" spans="17:17" x14ac:dyDescent="0.25">
      <c r="Q453" s="122"/>
    </row>
    <row r="454" spans="17:17" x14ac:dyDescent="0.25">
      <c r="Q454" s="122"/>
    </row>
    <row r="455" spans="17:17" x14ac:dyDescent="0.25">
      <c r="Q455" s="122"/>
    </row>
    <row r="456" spans="17:17" x14ac:dyDescent="0.25">
      <c r="Q456" s="122"/>
    </row>
    <row r="457" spans="17:17" x14ac:dyDescent="0.25">
      <c r="Q457" s="122"/>
    </row>
    <row r="458" spans="17:17" x14ac:dyDescent="0.25">
      <c r="Q458" s="122"/>
    </row>
    <row r="459" spans="17:17" x14ac:dyDescent="0.25">
      <c r="Q459" s="122"/>
    </row>
    <row r="460" spans="17:17" x14ac:dyDescent="0.25">
      <c r="Q460" s="122"/>
    </row>
    <row r="461" spans="17:17" x14ac:dyDescent="0.25">
      <c r="Q461" s="122"/>
    </row>
    <row r="462" spans="17:17" x14ac:dyDescent="0.25">
      <c r="Q462" s="122"/>
    </row>
    <row r="463" spans="17:17" x14ac:dyDescent="0.25">
      <c r="Q463" s="122"/>
    </row>
    <row r="464" spans="17:17" x14ac:dyDescent="0.25">
      <c r="Q464" s="122"/>
    </row>
    <row r="465" spans="17:17" x14ac:dyDescent="0.25">
      <c r="Q465" s="122"/>
    </row>
    <row r="466" spans="17:17" x14ac:dyDescent="0.25">
      <c r="Q466" s="122"/>
    </row>
    <row r="467" spans="17:17" x14ac:dyDescent="0.25">
      <c r="Q467" s="122"/>
    </row>
    <row r="468" spans="17:17" x14ac:dyDescent="0.25">
      <c r="Q468" s="122"/>
    </row>
    <row r="469" spans="17:17" x14ac:dyDescent="0.25">
      <c r="Q469" s="122"/>
    </row>
    <row r="470" spans="17:17" x14ac:dyDescent="0.25">
      <c r="Q470" s="122"/>
    </row>
    <row r="471" spans="17:17" x14ac:dyDescent="0.25">
      <c r="Q471" s="122"/>
    </row>
    <row r="472" spans="17:17" x14ac:dyDescent="0.25">
      <c r="Q472" s="122"/>
    </row>
    <row r="473" spans="17:17" x14ac:dyDescent="0.25">
      <c r="Q473" s="122"/>
    </row>
    <row r="474" spans="17:17" x14ac:dyDescent="0.25">
      <c r="Q474" s="122"/>
    </row>
    <row r="475" spans="17:17" x14ac:dyDescent="0.25">
      <c r="Q475" s="122"/>
    </row>
    <row r="476" spans="17:17" x14ac:dyDescent="0.25">
      <c r="Q476" s="122"/>
    </row>
    <row r="477" spans="17:17" x14ac:dyDescent="0.25">
      <c r="Q477" s="122"/>
    </row>
    <row r="478" spans="17:17" x14ac:dyDescent="0.25">
      <c r="Q478" s="122"/>
    </row>
    <row r="479" spans="17:17" x14ac:dyDescent="0.25">
      <c r="Q479" s="122"/>
    </row>
    <row r="480" spans="17:17" x14ac:dyDescent="0.25">
      <c r="Q480" s="122"/>
    </row>
    <row r="481" spans="17:17" x14ac:dyDescent="0.25">
      <c r="Q481" s="122"/>
    </row>
    <row r="482" spans="17:17" x14ac:dyDescent="0.25">
      <c r="Q482" s="122"/>
    </row>
    <row r="483" spans="17:17" x14ac:dyDescent="0.25">
      <c r="Q483" s="122"/>
    </row>
    <row r="484" spans="17:17" x14ac:dyDescent="0.25">
      <c r="Q484" s="122"/>
    </row>
    <row r="485" spans="17:17" x14ac:dyDescent="0.25">
      <c r="Q485" s="122"/>
    </row>
    <row r="486" spans="17:17" x14ac:dyDescent="0.25">
      <c r="Q486" s="122"/>
    </row>
    <row r="487" spans="17:17" x14ac:dyDescent="0.25">
      <c r="Q487" s="122"/>
    </row>
    <row r="488" spans="17:17" x14ac:dyDescent="0.25">
      <c r="Q488" s="122"/>
    </row>
    <row r="489" spans="17:17" x14ac:dyDescent="0.25">
      <c r="Q489" s="122"/>
    </row>
    <row r="490" spans="17:17" x14ac:dyDescent="0.25">
      <c r="Q490" s="122"/>
    </row>
    <row r="491" spans="17:17" x14ac:dyDescent="0.25">
      <c r="Q491" s="122"/>
    </row>
    <row r="492" spans="17:17" x14ac:dyDescent="0.25">
      <c r="Q492" s="122"/>
    </row>
    <row r="493" spans="17:17" x14ac:dyDescent="0.25">
      <c r="Q493" s="122"/>
    </row>
    <row r="494" spans="17:17" x14ac:dyDescent="0.25">
      <c r="Q494" s="122"/>
    </row>
    <row r="495" spans="17:17" x14ac:dyDescent="0.25">
      <c r="Q495" s="122"/>
    </row>
    <row r="496" spans="17:17" x14ac:dyDescent="0.25">
      <c r="Q496" s="122"/>
    </row>
    <row r="497" spans="17:17" x14ac:dyDescent="0.25">
      <c r="Q497" s="122"/>
    </row>
    <row r="498" spans="17:17" x14ac:dyDescent="0.25">
      <c r="Q498" s="122"/>
    </row>
    <row r="499" spans="17:17" x14ac:dyDescent="0.25">
      <c r="Q499" s="122"/>
    </row>
    <row r="500" spans="17:17" x14ac:dyDescent="0.25">
      <c r="Q500" s="122"/>
    </row>
    <row r="501" spans="17:17" x14ac:dyDescent="0.25">
      <c r="Q501" s="122"/>
    </row>
    <row r="502" spans="17:17" x14ac:dyDescent="0.25">
      <c r="Q502" s="122"/>
    </row>
    <row r="503" spans="17:17" x14ac:dyDescent="0.25">
      <c r="Q503" s="122"/>
    </row>
    <row r="504" spans="17:17" x14ac:dyDescent="0.25">
      <c r="Q504" s="122"/>
    </row>
    <row r="505" spans="17:17" x14ac:dyDescent="0.25">
      <c r="Q505" s="122"/>
    </row>
    <row r="506" spans="17:17" x14ac:dyDescent="0.25">
      <c r="Q506" s="122"/>
    </row>
    <row r="507" spans="17:17" x14ac:dyDescent="0.25">
      <c r="Q507" s="122"/>
    </row>
    <row r="508" spans="17:17" x14ac:dyDescent="0.25">
      <c r="Q508" s="122"/>
    </row>
    <row r="509" spans="17:17" x14ac:dyDescent="0.25">
      <c r="Q509" s="122"/>
    </row>
    <row r="510" spans="17:17" x14ac:dyDescent="0.25">
      <c r="Q510" s="122"/>
    </row>
    <row r="511" spans="17:17" x14ac:dyDescent="0.25">
      <c r="Q511" s="122"/>
    </row>
    <row r="512" spans="17:17" x14ac:dyDescent="0.25">
      <c r="Q512" s="122"/>
    </row>
    <row r="513" spans="17:17" x14ac:dyDescent="0.25">
      <c r="Q513" s="122"/>
    </row>
    <row r="514" spans="17:17" x14ac:dyDescent="0.25">
      <c r="Q514" s="122"/>
    </row>
    <row r="515" spans="17:17" x14ac:dyDescent="0.25">
      <c r="Q515" s="122"/>
    </row>
    <row r="516" spans="17:17" x14ac:dyDescent="0.25">
      <c r="Q516" s="122"/>
    </row>
    <row r="517" spans="17:17" x14ac:dyDescent="0.25">
      <c r="Q517" s="122"/>
    </row>
    <row r="518" spans="17:17" x14ac:dyDescent="0.25">
      <c r="Q518" s="122"/>
    </row>
    <row r="519" spans="17:17" x14ac:dyDescent="0.25">
      <c r="Q519" s="122"/>
    </row>
    <row r="520" spans="17:17" x14ac:dyDescent="0.25">
      <c r="Q520" s="122"/>
    </row>
    <row r="521" spans="17:17" x14ac:dyDescent="0.25">
      <c r="Q521" s="122"/>
    </row>
    <row r="522" spans="17:17" x14ac:dyDescent="0.25">
      <c r="Q522" s="122"/>
    </row>
    <row r="523" spans="17:17" x14ac:dyDescent="0.25">
      <c r="Q523" s="122"/>
    </row>
    <row r="524" spans="17:17" x14ac:dyDescent="0.25">
      <c r="Q524" s="122"/>
    </row>
    <row r="525" spans="17:17" x14ac:dyDescent="0.25">
      <c r="Q525" s="122"/>
    </row>
    <row r="526" spans="17:17" x14ac:dyDescent="0.25">
      <c r="Q526" s="122"/>
    </row>
    <row r="527" spans="17:17" x14ac:dyDescent="0.25">
      <c r="Q527" s="122"/>
    </row>
    <row r="528" spans="17:17" x14ac:dyDescent="0.25">
      <c r="Q528" s="122"/>
    </row>
    <row r="529" spans="17:17" x14ac:dyDescent="0.25">
      <c r="Q529" s="122"/>
    </row>
    <row r="530" spans="17:17" x14ac:dyDescent="0.25">
      <c r="Q530" s="122"/>
    </row>
    <row r="531" spans="17:17" x14ac:dyDescent="0.25">
      <c r="Q531" s="122"/>
    </row>
    <row r="532" spans="17:17" x14ac:dyDescent="0.25">
      <c r="Q532" s="122"/>
    </row>
    <row r="533" spans="17:17" x14ac:dyDescent="0.25">
      <c r="Q533" s="122"/>
    </row>
    <row r="534" spans="17:17" x14ac:dyDescent="0.25">
      <c r="Q534" s="122"/>
    </row>
    <row r="535" spans="17:17" x14ac:dyDescent="0.25">
      <c r="Q535" s="122"/>
    </row>
    <row r="536" spans="17:17" x14ac:dyDescent="0.25">
      <c r="Q536" s="122"/>
    </row>
    <row r="537" spans="17:17" x14ac:dyDescent="0.25">
      <c r="Q537" s="122"/>
    </row>
    <row r="538" spans="17:17" x14ac:dyDescent="0.25">
      <c r="Q538" s="122"/>
    </row>
    <row r="539" spans="17:17" x14ac:dyDescent="0.25">
      <c r="Q539" s="122"/>
    </row>
    <row r="540" spans="17:17" x14ac:dyDescent="0.25">
      <c r="Q540" s="122"/>
    </row>
    <row r="541" spans="17:17" x14ac:dyDescent="0.25">
      <c r="Q541" s="122"/>
    </row>
    <row r="542" spans="17:17" x14ac:dyDescent="0.25">
      <c r="Q542" s="122"/>
    </row>
    <row r="543" spans="17:17" x14ac:dyDescent="0.25">
      <c r="Q543" s="122"/>
    </row>
    <row r="544" spans="17:17" x14ac:dyDescent="0.25">
      <c r="Q544" s="122"/>
    </row>
    <row r="545" spans="17:17" x14ac:dyDescent="0.25">
      <c r="Q545" s="122"/>
    </row>
    <row r="546" spans="17:17" x14ac:dyDescent="0.25">
      <c r="Q546" s="122"/>
    </row>
    <row r="547" spans="17:17" x14ac:dyDescent="0.25">
      <c r="Q547" s="122"/>
    </row>
    <row r="548" spans="17:17" x14ac:dyDescent="0.25">
      <c r="Q548" s="122"/>
    </row>
    <row r="549" spans="17:17" x14ac:dyDescent="0.25">
      <c r="Q549" s="122"/>
    </row>
    <row r="550" spans="17:17" x14ac:dyDescent="0.25">
      <c r="Q550" s="122"/>
    </row>
    <row r="551" spans="17:17" x14ac:dyDescent="0.25">
      <c r="Q551" s="122"/>
    </row>
    <row r="552" spans="17:17" x14ac:dyDescent="0.25">
      <c r="Q552" s="122"/>
    </row>
    <row r="553" spans="17:17" x14ac:dyDescent="0.25">
      <c r="Q553" s="122"/>
    </row>
    <row r="554" spans="17:17" x14ac:dyDescent="0.25">
      <c r="Q554" s="122"/>
    </row>
    <row r="555" spans="17:17" x14ac:dyDescent="0.25">
      <c r="Q555" s="122"/>
    </row>
    <row r="556" spans="17:17" x14ac:dyDescent="0.25">
      <c r="Q556" s="122"/>
    </row>
    <row r="557" spans="17:17" x14ac:dyDescent="0.25">
      <c r="Q557" s="122"/>
    </row>
    <row r="558" spans="17:17" x14ac:dyDescent="0.25">
      <c r="Q558" s="122"/>
    </row>
    <row r="559" spans="17:17" x14ac:dyDescent="0.25">
      <c r="Q559" s="122"/>
    </row>
    <row r="560" spans="17:17" x14ac:dyDescent="0.25">
      <c r="Q560" s="122"/>
    </row>
    <row r="561" spans="17:17" x14ac:dyDescent="0.25">
      <c r="Q561" s="122"/>
    </row>
    <row r="562" spans="17:17" x14ac:dyDescent="0.25">
      <c r="Q562" s="122"/>
    </row>
    <row r="563" spans="17:17" x14ac:dyDescent="0.25">
      <c r="Q563" s="122"/>
    </row>
    <row r="564" spans="17:17" x14ac:dyDescent="0.25">
      <c r="Q564" s="122"/>
    </row>
    <row r="565" spans="17:17" x14ac:dyDescent="0.25">
      <c r="Q565" s="122"/>
    </row>
    <row r="566" spans="17:17" x14ac:dyDescent="0.25">
      <c r="Q566" s="122"/>
    </row>
    <row r="567" spans="17:17" x14ac:dyDescent="0.25">
      <c r="Q567" s="122"/>
    </row>
    <row r="568" spans="17:17" x14ac:dyDescent="0.25">
      <c r="Q568" s="122"/>
    </row>
    <row r="569" spans="17:17" x14ac:dyDescent="0.25">
      <c r="Q569" s="122"/>
    </row>
    <row r="570" spans="17:17" x14ac:dyDescent="0.25">
      <c r="Q570" s="122"/>
    </row>
    <row r="571" spans="17:17" x14ac:dyDescent="0.25">
      <c r="Q571" s="122"/>
    </row>
    <row r="572" spans="17:17" x14ac:dyDescent="0.25">
      <c r="Q572" s="122"/>
    </row>
    <row r="573" spans="17:17" x14ac:dyDescent="0.25">
      <c r="Q573" s="122"/>
    </row>
    <row r="574" spans="17:17" x14ac:dyDescent="0.25">
      <c r="Q574" s="122"/>
    </row>
    <row r="575" spans="17:17" x14ac:dyDescent="0.25">
      <c r="Q575" s="122"/>
    </row>
    <row r="576" spans="17:17" x14ac:dyDescent="0.25">
      <c r="Q576" s="122"/>
    </row>
    <row r="577" spans="17:17" x14ac:dyDescent="0.25">
      <c r="Q577" s="122"/>
    </row>
    <row r="578" spans="17:17" x14ac:dyDescent="0.25">
      <c r="Q578" s="122"/>
    </row>
    <row r="579" spans="17:17" x14ac:dyDescent="0.25">
      <c r="Q579" s="122"/>
    </row>
    <row r="580" spans="17:17" x14ac:dyDescent="0.25">
      <c r="Q580" s="122"/>
    </row>
    <row r="581" spans="17:17" x14ac:dyDescent="0.25">
      <c r="Q581" s="122"/>
    </row>
    <row r="582" spans="17:17" x14ac:dyDescent="0.25">
      <c r="Q582" s="122"/>
    </row>
    <row r="583" spans="17:17" x14ac:dyDescent="0.25">
      <c r="Q583" s="122"/>
    </row>
    <row r="584" spans="17:17" x14ac:dyDescent="0.25">
      <c r="Q584" s="122"/>
    </row>
    <row r="585" spans="17:17" x14ac:dyDescent="0.25">
      <c r="Q585" s="122"/>
    </row>
    <row r="586" spans="17:17" x14ac:dyDescent="0.25">
      <c r="Q586" s="122"/>
    </row>
    <row r="587" spans="17:17" x14ac:dyDescent="0.25">
      <c r="Q587" s="122"/>
    </row>
    <row r="588" spans="17:17" x14ac:dyDescent="0.25">
      <c r="Q588" s="122"/>
    </row>
    <row r="589" spans="17:17" x14ac:dyDescent="0.25">
      <c r="Q589" s="122"/>
    </row>
    <row r="590" spans="17:17" x14ac:dyDescent="0.25">
      <c r="Q590" s="122"/>
    </row>
    <row r="591" spans="17:17" x14ac:dyDescent="0.25">
      <c r="Q591" s="122"/>
    </row>
    <row r="592" spans="17:17" x14ac:dyDescent="0.25">
      <c r="Q592" s="122"/>
    </row>
    <row r="593" spans="17:17" x14ac:dyDescent="0.25">
      <c r="Q593" s="122"/>
    </row>
    <row r="594" spans="17:17" x14ac:dyDescent="0.25">
      <c r="Q594" s="122"/>
    </row>
    <row r="595" spans="17:17" x14ac:dyDescent="0.25">
      <c r="Q595" s="122"/>
    </row>
    <row r="596" spans="17:17" x14ac:dyDescent="0.25">
      <c r="Q596" s="122"/>
    </row>
    <row r="597" spans="17:17" x14ac:dyDescent="0.25">
      <c r="Q597" s="122"/>
    </row>
    <row r="598" spans="17:17" x14ac:dyDescent="0.25">
      <c r="Q598" s="122"/>
    </row>
    <row r="599" spans="17:17" x14ac:dyDescent="0.25">
      <c r="Q599" s="122"/>
    </row>
    <row r="600" spans="17:17" x14ac:dyDescent="0.25">
      <c r="Q600" s="122"/>
    </row>
    <row r="601" spans="17:17" x14ac:dyDescent="0.25">
      <c r="Q601" s="122"/>
    </row>
    <row r="602" spans="17:17" x14ac:dyDescent="0.25">
      <c r="Q602" s="122"/>
    </row>
    <row r="603" spans="17:17" x14ac:dyDescent="0.25">
      <c r="Q603" s="122"/>
    </row>
    <row r="604" spans="17:17" x14ac:dyDescent="0.25">
      <c r="Q604" s="122"/>
    </row>
    <row r="605" spans="17:17" x14ac:dyDescent="0.25">
      <c r="Q605" s="122"/>
    </row>
    <row r="606" spans="17:17" x14ac:dyDescent="0.25">
      <c r="Q606" s="122"/>
    </row>
    <row r="607" spans="17:17" x14ac:dyDescent="0.25">
      <c r="Q607" s="122"/>
    </row>
    <row r="608" spans="17:17" x14ac:dyDescent="0.25">
      <c r="Q608" s="122"/>
    </row>
    <row r="609" spans="17:17" x14ac:dyDescent="0.25">
      <c r="Q609" s="122"/>
    </row>
    <row r="610" spans="17:17" x14ac:dyDescent="0.25">
      <c r="Q610" s="122"/>
    </row>
    <row r="611" spans="17:17" x14ac:dyDescent="0.25">
      <c r="Q611" s="122"/>
    </row>
    <row r="612" spans="17:17" x14ac:dyDescent="0.25">
      <c r="Q612" s="122"/>
    </row>
    <row r="613" spans="17:17" x14ac:dyDescent="0.25">
      <c r="Q613" s="122"/>
    </row>
    <row r="614" spans="17:17" x14ac:dyDescent="0.25">
      <c r="Q614" s="122"/>
    </row>
    <row r="615" spans="17:17" x14ac:dyDescent="0.25">
      <c r="Q615" s="122"/>
    </row>
    <row r="616" spans="17:17" x14ac:dyDescent="0.25">
      <c r="Q616" s="122"/>
    </row>
    <row r="617" spans="17:17" x14ac:dyDescent="0.25">
      <c r="Q617" s="122"/>
    </row>
    <row r="618" spans="17:17" x14ac:dyDescent="0.25">
      <c r="Q618" s="122"/>
    </row>
    <row r="619" spans="17:17" x14ac:dyDescent="0.25">
      <c r="Q619" s="122"/>
    </row>
    <row r="620" spans="17:17" x14ac:dyDescent="0.25">
      <c r="Q620" s="122"/>
    </row>
    <row r="621" spans="17:17" x14ac:dyDescent="0.25">
      <c r="Q621" s="122"/>
    </row>
    <row r="622" spans="17:17" x14ac:dyDescent="0.25">
      <c r="Q622" s="122"/>
    </row>
    <row r="623" spans="17:17" x14ac:dyDescent="0.25">
      <c r="Q623" s="122"/>
    </row>
    <row r="624" spans="17:17" x14ac:dyDescent="0.25">
      <c r="Q624" s="122"/>
    </row>
    <row r="625" spans="17:17" x14ac:dyDescent="0.25">
      <c r="Q625" s="122"/>
    </row>
    <row r="626" spans="17:17" x14ac:dyDescent="0.25">
      <c r="Q626" s="122"/>
    </row>
    <row r="627" spans="17:17" x14ac:dyDescent="0.25">
      <c r="Q627" s="122"/>
    </row>
    <row r="628" spans="17:17" x14ac:dyDescent="0.25">
      <c r="Q628" s="122"/>
    </row>
    <row r="629" spans="17:17" x14ac:dyDescent="0.25">
      <c r="Q629" s="122"/>
    </row>
    <row r="630" spans="17:17" x14ac:dyDescent="0.25">
      <c r="Q630" s="122"/>
    </row>
    <row r="631" spans="17:17" x14ac:dyDescent="0.25">
      <c r="Q631" s="122"/>
    </row>
    <row r="632" spans="17:17" x14ac:dyDescent="0.25">
      <c r="Q632" s="122"/>
    </row>
    <row r="633" spans="17:17" x14ac:dyDescent="0.25">
      <c r="Q633" s="122"/>
    </row>
    <row r="634" spans="17:17" x14ac:dyDescent="0.25">
      <c r="Q634" s="122"/>
    </row>
    <row r="635" spans="17:17" x14ac:dyDescent="0.25">
      <c r="Q635" s="122"/>
    </row>
    <row r="636" spans="17:17" x14ac:dyDescent="0.25">
      <c r="Q636" s="122"/>
    </row>
    <row r="637" spans="17:17" x14ac:dyDescent="0.25">
      <c r="Q637" s="122"/>
    </row>
    <row r="638" spans="17:17" x14ac:dyDescent="0.25">
      <c r="Q638" s="122"/>
    </row>
    <row r="639" spans="17:17" x14ac:dyDescent="0.25">
      <c r="Q639" s="122"/>
    </row>
    <row r="640" spans="17:17" x14ac:dyDescent="0.25">
      <c r="Q640" s="122"/>
    </row>
    <row r="641" spans="17:17" x14ac:dyDescent="0.25">
      <c r="Q641" s="122"/>
    </row>
    <row r="642" spans="17:17" x14ac:dyDescent="0.25">
      <c r="Q642" s="122"/>
    </row>
    <row r="643" spans="17:17" x14ac:dyDescent="0.25">
      <c r="Q643" s="122"/>
    </row>
    <row r="644" spans="17:17" x14ac:dyDescent="0.25">
      <c r="Q644" s="122"/>
    </row>
    <row r="645" spans="17:17" x14ac:dyDescent="0.25">
      <c r="Q645" s="122"/>
    </row>
    <row r="646" spans="17:17" x14ac:dyDescent="0.25">
      <c r="Q646" s="122"/>
    </row>
    <row r="647" spans="17:17" x14ac:dyDescent="0.25">
      <c r="Q647" s="122"/>
    </row>
    <row r="648" spans="17:17" x14ac:dyDescent="0.25">
      <c r="Q648" s="122"/>
    </row>
    <row r="649" spans="17:17" x14ac:dyDescent="0.25">
      <c r="Q649" s="122"/>
    </row>
    <row r="650" spans="17:17" x14ac:dyDescent="0.25">
      <c r="Q650" s="122"/>
    </row>
    <row r="651" spans="17:17" x14ac:dyDescent="0.25">
      <c r="Q651" s="122"/>
    </row>
    <row r="652" spans="17:17" x14ac:dyDescent="0.25">
      <c r="Q652" s="122"/>
    </row>
    <row r="653" spans="17:17" x14ac:dyDescent="0.25">
      <c r="Q653" s="122"/>
    </row>
    <row r="654" spans="17:17" x14ac:dyDescent="0.25">
      <c r="Q654" s="122"/>
    </row>
    <row r="655" spans="17:17" x14ac:dyDescent="0.25">
      <c r="Q655" s="122"/>
    </row>
    <row r="656" spans="17:17" x14ac:dyDescent="0.25">
      <c r="Q656" s="122"/>
    </row>
    <row r="657" spans="17:17" x14ac:dyDescent="0.25">
      <c r="Q657" s="122"/>
    </row>
    <row r="658" spans="17:17" x14ac:dyDescent="0.25">
      <c r="Q658" s="122"/>
    </row>
    <row r="659" spans="17:17" x14ac:dyDescent="0.25">
      <c r="Q659" s="122"/>
    </row>
    <row r="660" spans="17:17" x14ac:dyDescent="0.25">
      <c r="Q660" s="122"/>
    </row>
    <row r="661" spans="17:17" x14ac:dyDescent="0.25">
      <c r="Q661" s="122"/>
    </row>
    <row r="662" spans="17:17" x14ac:dyDescent="0.25">
      <c r="Q662" s="122"/>
    </row>
    <row r="663" spans="17:17" x14ac:dyDescent="0.25">
      <c r="Q663" s="122"/>
    </row>
    <row r="664" spans="17:17" x14ac:dyDescent="0.25">
      <c r="Q664" s="122"/>
    </row>
    <row r="665" spans="17:17" x14ac:dyDescent="0.25">
      <c r="Q665" s="122"/>
    </row>
    <row r="666" spans="17:17" x14ac:dyDescent="0.25">
      <c r="Q666" s="122"/>
    </row>
    <row r="667" spans="17:17" x14ac:dyDescent="0.25">
      <c r="Q667" s="122"/>
    </row>
    <row r="668" spans="17:17" x14ac:dyDescent="0.25">
      <c r="Q668" s="122"/>
    </row>
    <row r="669" spans="17:17" x14ac:dyDescent="0.25">
      <c r="Q669" s="122"/>
    </row>
    <row r="670" spans="17:17" x14ac:dyDescent="0.25">
      <c r="Q670" s="122"/>
    </row>
    <row r="671" spans="17:17" x14ac:dyDescent="0.25">
      <c r="Q671" s="122"/>
    </row>
    <row r="672" spans="17:17" x14ac:dyDescent="0.25">
      <c r="Q672" s="122"/>
    </row>
    <row r="673" spans="17:17" x14ac:dyDescent="0.25">
      <c r="Q673" s="122"/>
    </row>
    <row r="674" spans="17:17" x14ac:dyDescent="0.25">
      <c r="Q674" s="122"/>
    </row>
    <row r="675" spans="17:17" x14ac:dyDescent="0.25">
      <c r="Q675" s="122"/>
    </row>
    <row r="676" spans="17:17" x14ac:dyDescent="0.25">
      <c r="Q676" s="122"/>
    </row>
    <row r="677" spans="17:17" x14ac:dyDescent="0.25">
      <c r="Q677" s="122"/>
    </row>
    <row r="678" spans="17:17" x14ac:dyDescent="0.25">
      <c r="Q678" s="122"/>
    </row>
    <row r="679" spans="17:17" x14ac:dyDescent="0.25">
      <c r="Q679" s="122"/>
    </row>
    <row r="680" spans="17:17" x14ac:dyDescent="0.25">
      <c r="Q680" s="122"/>
    </row>
    <row r="681" spans="17:17" x14ac:dyDescent="0.25">
      <c r="Q681" s="122"/>
    </row>
    <row r="682" spans="17:17" x14ac:dyDescent="0.25">
      <c r="Q682" s="122"/>
    </row>
    <row r="683" spans="17:17" x14ac:dyDescent="0.25">
      <c r="Q683" s="122"/>
    </row>
    <row r="684" spans="17:17" x14ac:dyDescent="0.25">
      <c r="Q684" s="122"/>
    </row>
    <row r="685" spans="17:17" x14ac:dyDescent="0.25">
      <c r="Q685" s="122"/>
    </row>
    <row r="686" spans="17:17" x14ac:dyDescent="0.25">
      <c r="Q686" s="122"/>
    </row>
    <row r="687" spans="17:17" x14ac:dyDescent="0.25">
      <c r="Q687" s="122"/>
    </row>
    <row r="688" spans="17:17" x14ac:dyDescent="0.25">
      <c r="Q688" s="122"/>
    </row>
    <row r="689" spans="17:17" x14ac:dyDescent="0.25">
      <c r="Q689" s="122"/>
    </row>
    <row r="690" spans="17:17" x14ac:dyDescent="0.25">
      <c r="Q690" s="122"/>
    </row>
    <row r="691" spans="17:17" x14ac:dyDescent="0.25">
      <c r="Q691" s="122"/>
    </row>
    <row r="692" spans="17:17" x14ac:dyDescent="0.25">
      <c r="Q692" s="122"/>
    </row>
    <row r="693" spans="17:17" x14ac:dyDescent="0.25">
      <c r="Q693" s="122"/>
    </row>
    <row r="694" spans="17:17" x14ac:dyDescent="0.25">
      <c r="Q694" s="122"/>
    </row>
    <row r="695" spans="17:17" x14ac:dyDescent="0.25">
      <c r="Q695" s="122"/>
    </row>
    <row r="696" spans="17:17" x14ac:dyDescent="0.25">
      <c r="Q696" s="122"/>
    </row>
    <row r="697" spans="17:17" x14ac:dyDescent="0.25">
      <c r="Q697" s="122"/>
    </row>
    <row r="698" spans="17:17" x14ac:dyDescent="0.25">
      <c r="Q698" s="122"/>
    </row>
    <row r="699" spans="17:17" x14ac:dyDescent="0.25">
      <c r="Q699" s="122"/>
    </row>
    <row r="700" spans="17:17" x14ac:dyDescent="0.25">
      <c r="Q700" s="122"/>
    </row>
    <row r="701" spans="17:17" x14ac:dyDescent="0.25">
      <c r="Q701" s="122"/>
    </row>
    <row r="702" spans="17:17" x14ac:dyDescent="0.25">
      <c r="Q702" s="122"/>
    </row>
    <row r="703" spans="17:17" x14ac:dyDescent="0.25">
      <c r="Q703" s="122"/>
    </row>
    <row r="704" spans="17:17" x14ac:dyDescent="0.25">
      <c r="Q704" s="122"/>
    </row>
    <row r="705" spans="17:17" x14ac:dyDescent="0.25">
      <c r="Q705" s="122"/>
    </row>
    <row r="706" spans="17:17" x14ac:dyDescent="0.25">
      <c r="Q706" s="122"/>
    </row>
    <row r="707" spans="17:17" x14ac:dyDescent="0.25">
      <c r="Q707" s="122"/>
    </row>
    <row r="708" spans="17:17" x14ac:dyDescent="0.25">
      <c r="Q708" s="122"/>
    </row>
    <row r="709" spans="17:17" x14ac:dyDescent="0.25">
      <c r="Q709" s="122"/>
    </row>
    <row r="710" spans="17:17" x14ac:dyDescent="0.25">
      <c r="Q710" s="122"/>
    </row>
    <row r="711" spans="17:17" x14ac:dyDescent="0.25">
      <c r="Q711" s="122"/>
    </row>
    <row r="712" spans="17:17" x14ac:dyDescent="0.25">
      <c r="Q712" s="122"/>
    </row>
    <row r="713" spans="17:17" x14ac:dyDescent="0.25">
      <c r="Q713" s="122"/>
    </row>
    <row r="714" spans="17:17" x14ac:dyDescent="0.25">
      <c r="Q714" s="122"/>
    </row>
    <row r="715" spans="17:17" x14ac:dyDescent="0.25">
      <c r="Q715" s="122"/>
    </row>
    <row r="716" spans="17:17" x14ac:dyDescent="0.25">
      <c r="Q716" s="122"/>
    </row>
    <row r="717" spans="17:17" x14ac:dyDescent="0.25">
      <c r="Q717" s="122"/>
    </row>
    <row r="718" spans="17:17" x14ac:dyDescent="0.25">
      <c r="Q718" s="122"/>
    </row>
    <row r="719" spans="17:17" x14ac:dyDescent="0.25">
      <c r="Q719" s="122"/>
    </row>
    <row r="720" spans="17:17" x14ac:dyDescent="0.25">
      <c r="Q720" s="122"/>
    </row>
    <row r="721" spans="17:17" x14ac:dyDescent="0.25">
      <c r="Q721" s="122"/>
    </row>
    <row r="722" spans="17:17" x14ac:dyDescent="0.25">
      <c r="Q722" s="122"/>
    </row>
    <row r="723" spans="17:17" x14ac:dyDescent="0.25">
      <c r="Q723" s="122"/>
    </row>
    <row r="724" spans="17:17" x14ac:dyDescent="0.25">
      <c r="Q724" s="122"/>
    </row>
    <row r="725" spans="17:17" x14ac:dyDescent="0.25">
      <c r="Q725" s="122"/>
    </row>
    <row r="726" spans="17:17" x14ac:dyDescent="0.25">
      <c r="Q726" s="122"/>
    </row>
    <row r="727" spans="17:17" x14ac:dyDescent="0.25">
      <c r="Q727" s="122"/>
    </row>
    <row r="728" spans="17:17" x14ac:dyDescent="0.25">
      <c r="Q728" s="122"/>
    </row>
    <row r="729" spans="17:17" x14ac:dyDescent="0.25">
      <c r="Q729" s="122"/>
    </row>
    <row r="730" spans="17:17" x14ac:dyDescent="0.25">
      <c r="Q730" s="122"/>
    </row>
    <row r="731" spans="17:17" x14ac:dyDescent="0.25">
      <c r="Q731" s="122"/>
    </row>
    <row r="732" spans="17:17" x14ac:dyDescent="0.25">
      <c r="Q732" s="122"/>
    </row>
    <row r="733" spans="17:17" x14ac:dyDescent="0.25">
      <c r="Q733" s="122"/>
    </row>
    <row r="734" spans="17:17" x14ac:dyDescent="0.25">
      <c r="Q734" s="122"/>
    </row>
    <row r="735" spans="17:17" x14ac:dyDescent="0.25">
      <c r="Q735" s="122"/>
    </row>
    <row r="736" spans="17:17" x14ac:dyDescent="0.25">
      <c r="Q736" s="122"/>
    </row>
    <row r="737" spans="17:17" x14ac:dyDescent="0.25">
      <c r="Q737" s="122"/>
    </row>
    <row r="738" spans="17:17" x14ac:dyDescent="0.25">
      <c r="Q738" s="122"/>
    </row>
    <row r="739" spans="17:17" x14ac:dyDescent="0.25">
      <c r="Q739" s="122"/>
    </row>
    <row r="740" spans="17:17" x14ac:dyDescent="0.25">
      <c r="Q740" s="122"/>
    </row>
    <row r="741" spans="17:17" x14ac:dyDescent="0.25">
      <c r="Q741" s="122"/>
    </row>
    <row r="742" spans="17:17" x14ac:dyDescent="0.25">
      <c r="Q742" s="122"/>
    </row>
    <row r="743" spans="17:17" x14ac:dyDescent="0.25">
      <c r="Q743" s="122"/>
    </row>
    <row r="744" spans="17:17" x14ac:dyDescent="0.25">
      <c r="Q744" s="122"/>
    </row>
    <row r="745" spans="17:17" x14ac:dyDescent="0.25">
      <c r="Q745" s="122"/>
    </row>
    <row r="746" spans="17:17" x14ac:dyDescent="0.25">
      <c r="Q746" s="122"/>
    </row>
    <row r="747" spans="17:17" x14ac:dyDescent="0.25">
      <c r="Q747" s="122"/>
    </row>
    <row r="748" spans="17:17" x14ac:dyDescent="0.25">
      <c r="Q748" s="122"/>
    </row>
    <row r="749" spans="17:17" x14ac:dyDescent="0.25">
      <c r="Q749" s="122"/>
    </row>
    <row r="750" spans="17:17" x14ac:dyDescent="0.25">
      <c r="Q750" s="122"/>
    </row>
    <row r="751" spans="17:17" x14ac:dyDescent="0.25">
      <c r="Q751" s="122"/>
    </row>
    <row r="752" spans="17:17" x14ac:dyDescent="0.25">
      <c r="Q752" s="122"/>
    </row>
    <row r="753" spans="17:17" x14ac:dyDescent="0.25">
      <c r="Q753" s="122"/>
    </row>
    <row r="754" spans="17:17" x14ac:dyDescent="0.25">
      <c r="Q754" s="122"/>
    </row>
    <row r="755" spans="17:17" x14ac:dyDescent="0.25">
      <c r="Q755" s="122"/>
    </row>
    <row r="756" spans="17:17" x14ac:dyDescent="0.25">
      <c r="Q756" s="122"/>
    </row>
    <row r="757" spans="17:17" x14ac:dyDescent="0.25">
      <c r="Q757" s="122"/>
    </row>
    <row r="758" spans="17:17" x14ac:dyDescent="0.25">
      <c r="Q758" s="122"/>
    </row>
    <row r="759" spans="17:17" x14ac:dyDescent="0.25">
      <c r="Q759" s="122"/>
    </row>
    <row r="760" spans="17:17" x14ac:dyDescent="0.25">
      <c r="Q760" s="122"/>
    </row>
    <row r="761" spans="17:17" x14ac:dyDescent="0.25">
      <c r="Q761" s="122"/>
    </row>
    <row r="762" spans="17:17" x14ac:dyDescent="0.25">
      <c r="Q762" s="122"/>
    </row>
    <row r="763" spans="17:17" x14ac:dyDescent="0.25">
      <c r="Q763" s="122"/>
    </row>
    <row r="764" spans="17:17" x14ac:dyDescent="0.25">
      <c r="Q764" s="122"/>
    </row>
    <row r="765" spans="17:17" x14ac:dyDescent="0.25">
      <c r="Q765" s="122"/>
    </row>
    <row r="766" spans="17:17" x14ac:dyDescent="0.25">
      <c r="Q766" s="122"/>
    </row>
    <row r="767" spans="17:17" x14ac:dyDescent="0.25">
      <c r="Q767" s="122"/>
    </row>
    <row r="768" spans="17:17" x14ac:dyDescent="0.25">
      <c r="Q768" s="122"/>
    </row>
    <row r="769" spans="17:17" x14ac:dyDescent="0.25">
      <c r="Q769" s="122"/>
    </row>
    <row r="770" spans="17:17" x14ac:dyDescent="0.25">
      <c r="Q770" s="122"/>
    </row>
    <row r="771" spans="17:17" x14ac:dyDescent="0.25">
      <c r="Q771" s="122"/>
    </row>
    <row r="772" spans="17:17" x14ac:dyDescent="0.25">
      <c r="Q772" s="122"/>
    </row>
    <row r="773" spans="17:17" x14ac:dyDescent="0.25">
      <c r="Q773" s="122"/>
    </row>
    <row r="774" spans="17:17" x14ac:dyDescent="0.25">
      <c r="Q774" s="122"/>
    </row>
    <row r="775" spans="17:17" x14ac:dyDescent="0.25">
      <c r="Q775" s="122"/>
    </row>
    <row r="776" spans="17:17" x14ac:dyDescent="0.25">
      <c r="Q776" s="122"/>
    </row>
    <row r="777" spans="17:17" x14ac:dyDescent="0.25">
      <c r="Q777" s="122"/>
    </row>
    <row r="778" spans="17:17" x14ac:dyDescent="0.25">
      <c r="Q778" s="122"/>
    </row>
    <row r="779" spans="17:17" x14ac:dyDescent="0.25">
      <c r="Q779" s="122"/>
    </row>
    <row r="780" spans="17:17" x14ac:dyDescent="0.25">
      <c r="Q780" s="122"/>
    </row>
    <row r="781" spans="17:17" x14ac:dyDescent="0.25">
      <c r="Q781" s="122"/>
    </row>
    <row r="782" spans="17:17" x14ac:dyDescent="0.25">
      <c r="Q782" s="122"/>
    </row>
    <row r="783" spans="17:17" x14ac:dyDescent="0.25">
      <c r="Q783" s="122"/>
    </row>
    <row r="784" spans="17:17" x14ac:dyDescent="0.25">
      <c r="Q784" s="122"/>
    </row>
    <row r="785" spans="17:17" x14ac:dyDescent="0.25">
      <c r="Q785" s="122"/>
    </row>
    <row r="786" spans="17:17" x14ac:dyDescent="0.25">
      <c r="Q786" s="122"/>
    </row>
    <row r="787" spans="17:17" x14ac:dyDescent="0.25">
      <c r="Q787" s="122"/>
    </row>
    <row r="788" spans="17:17" x14ac:dyDescent="0.25">
      <c r="Q788" s="122"/>
    </row>
    <row r="789" spans="17:17" x14ac:dyDescent="0.25">
      <c r="Q789" s="122"/>
    </row>
    <row r="790" spans="17:17" x14ac:dyDescent="0.25">
      <c r="Q790" s="122"/>
    </row>
    <row r="791" spans="17:17" x14ac:dyDescent="0.25">
      <c r="Q791" s="122"/>
    </row>
    <row r="792" spans="17:17" x14ac:dyDescent="0.25">
      <c r="Q792" s="122"/>
    </row>
    <row r="793" spans="17:17" x14ac:dyDescent="0.25">
      <c r="Q793" s="122"/>
    </row>
    <row r="794" spans="17:17" x14ac:dyDescent="0.25">
      <c r="Q794" s="122"/>
    </row>
    <row r="795" spans="17:17" x14ac:dyDescent="0.25">
      <c r="Q795" s="122"/>
    </row>
    <row r="796" spans="17:17" x14ac:dyDescent="0.25">
      <c r="Q796" s="122"/>
    </row>
    <row r="797" spans="17:17" x14ac:dyDescent="0.25">
      <c r="Q797" s="122"/>
    </row>
    <row r="798" spans="17:17" x14ac:dyDescent="0.25">
      <c r="Q798" s="122"/>
    </row>
    <row r="799" spans="17:17" x14ac:dyDescent="0.25">
      <c r="Q799" s="122"/>
    </row>
    <row r="800" spans="17:17" x14ac:dyDescent="0.25">
      <c r="Q800" s="122"/>
    </row>
    <row r="801" spans="17:17" x14ac:dyDescent="0.25">
      <c r="Q801" s="122"/>
    </row>
    <row r="802" spans="17:17" x14ac:dyDescent="0.25">
      <c r="Q802" s="122"/>
    </row>
    <row r="803" spans="17:17" x14ac:dyDescent="0.25">
      <c r="Q803" s="122"/>
    </row>
    <row r="804" spans="17:17" x14ac:dyDescent="0.25">
      <c r="Q804" s="122"/>
    </row>
    <row r="805" spans="17:17" x14ac:dyDescent="0.25">
      <c r="Q805" s="122"/>
    </row>
    <row r="806" spans="17:17" x14ac:dyDescent="0.25">
      <c r="Q806" s="122"/>
    </row>
    <row r="807" spans="17:17" x14ac:dyDescent="0.25">
      <c r="Q807" s="122"/>
    </row>
    <row r="808" spans="17:17" x14ac:dyDescent="0.25">
      <c r="Q808" s="122"/>
    </row>
    <row r="809" spans="17:17" x14ac:dyDescent="0.25">
      <c r="Q809" s="122"/>
    </row>
    <row r="810" spans="17:17" x14ac:dyDescent="0.25">
      <c r="Q810" s="122"/>
    </row>
    <row r="811" spans="17:17" x14ac:dyDescent="0.25">
      <c r="Q811" s="122"/>
    </row>
    <row r="812" spans="17:17" x14ac:dyDescent="0.25">
      <c r="Q812" s="122"/>
    </row>
    <row r="813" spans="17:17" x14ac:dyDescent="0.25">
      <c r="Q813" s="122"/>
    </row>
    <row r="814" spans="17:17" x14ac:dyDescent="0.25">
      <c r="Q814" s="122"/>
    </row>
    <row r="815" spans="17:17" x14ac:dyDescent="0.25">
      <c r="Q815" s="122"/>
    </row>
    <row r="816" spans="17:17" x14ac:dyDescent="0.25">
      <c r="Q816" s="122"/>
    </row>
    <row r="817" spans="17:17" x14ac:dyDescent="0.25">
      <c r="Q817" s="122"/>
    </row>
    <row r="818" spans="17:17" x14ac:dyDescent="0.25">
      <c r="Q818" s="122"/>
    </row>
    <row r="819" spans="17:17" x14ac:dyDescent="0.25">
      <c r="Q819" s="122"/>
    </row>
    <row r="820" spans="17:17" x14ac:dyDescent="0.25">
      <c r="Q820" s="122"/>
    </row>
    <row r="821" spans="17:17" x14ac:dyDescent="0.25">
      <c r="Q821" s="122"/>
    </row>
    <row r="822" spans="17:17" x14ac:dyDescent="0.25">
      <c r="Q822" s="122"/>
    </row>
    <row r="823" spans="17:17" x14ac:dyDescent="0.25">
      <c r="Q823" s="122"/>
    </row>
    <row r="824" spans="17:17" x14ac:dyDescent="0.25">
      <c r="Q824" s="122"/>
    </row>
    <row r="825" spans="17:17" x14ac:dyDescent="0.25">
      <c r="Q825" s="122"/>
    </row>
    <row r="826" spans="17:17" x14ac:dyDescent="0.25">
      <c r="Q826" s="122"/>
    </row>
    <row r="827" spans="17:17" x14ac:dyDescent="0.25">
      <c r="Q827" s="122"/>
    </row>
    <row r="828" spans="17:17" x14ac:dyDescent="0.25">
      <c r="Q828" s="122"/>
    </row>
    <row r="829" spans="17:17" x14ac:dyDescent="0.25">
      <c r="Q829" s="122"/>
    </row>
    <row r="830" spans="17:17" x14ac:dyDescent="0.25">
      <c r="Q830" s="122"/>
    </row>
    <row r="831" spans="17:17" x14ac:dyDescent="0.25">
      <c r="Q831" s="122"/>
    </row>
    <row r="832" spans="17:17" x14ac:dyDescent="0.25">
      <c r="Q832" s="122"/>
    </row>
    <row r="833" spans="17:17" x14ac:dyDescent="0.25">
      <c r="Q833" s="122"/>
    </row>
    <row r="834" spans="17:17" x14ac:dyDescent="0.25">
      <c r="Q834" s="122"/>
    </row>
    <row r="835" spans="17:17" x14ac:dyDescent="0.25">
      <c r="Q835" s="122"/>
    </row>
    <row r="836" spans="17:17" x14ac:dyDescent="0.25">
      <c r="Q836" s="122"/>
    </row>
    <row r="837" spans="17:17" x14ac:dyDescent="0.25">
      <c r="Q837" s="122"/>
    </row>
    <row r="838" spans="17:17" x14ac:dyDescent="0.25">
      <c r="Q838" s="122"/>
    </row>
    <row r="839" spans="17:17" x14ac:dyDescent="0.25">
      <c r="Q839" s="122"/>
    </row>
    <row r="840" spans="17:17" x14ac:dyDescent="0.25">
      <c r="Q840" s="122"/>
    </row>
    <row r="841" spans="17:17" x14ac:dyDescent="0.25">
      <c r="Q841" s="122"/>
    </row>
    <row r="842" spans="17:17" x14ac:dyDescent="0.25">
      <c r="Q842" s="122"/>
    </row>
    <row r="843" spans="17:17" x14ac:dyDescent="0.25">
      <c r="Q843" s="122"/>
    </row>
    <row r="844" spans="17:17" x14ac:dyDescent="0.25">
      <c r="Q844" s="122"/>
    </row>
    <row r="845" spans="17:17" x14ac:dyDescent="0.25">
      <c r="Q845" s="122"/>
    </row>
    <row r="846" spans="17:17" x14ac:dyDescent="0.25">
      <c r="Q846" s="122"/>
    </row>
    <row r="847" spans="17:17" x14ac:dyDescent="0.25">
      <c r="Q847" s="122"/>
    </row>
    <row r="848" spans="17:17" x14ac:dyDescent="0.25">
      <c r="Q848" s="122"/>
    </row>
    <row r="849" spans="17:17" x14ac:dyDescent="0.25">
      <c r="Q849" s="122"/>
    </row>
    <row r="850" spans="17:17" x14ac:dyDescent="0.25">
      <c r="Q850" s="122"/>
    </row>
    <row r="851" spans="17:17" x14ac:dyDescent="0.25">
      <c r="Q851" s="122"/>
    </row>
    <row r="852" spans="17:17" x14ac:dyDescent="0.25">
      <c r="Q852" s="122"/>
    </row>
    <row r="853" spans="17:17" x14ac:dyDescent="0.25">
      <c r="Q853" s="122"/>
    </row>
    <row r="854" spans="17:17" x14ac:dyDescent="0.25">
      <c r="Q854" s="122"/>
    </row>
    <row r="855" spans="17:17" x14ac:dyDescent="0.25">
      <c r="Q855" s="122"/>
    </row>
    <row r="856" spans="17:17" x14ac:dyDescent="0.25">
      <c r="Q856" s="122"/>
    </row>
    <row r="857" spans="17:17" x14ac:dyDescent="0.25">
      <c r="Q857" s="122"/>
    </row>
    <row r="858" spans="17:17" x14ac:dyDescent="0.25">
      <c r="Q858" s="122"/>
    </row>
    <row r="859" spans="17:17" x14ac:dyDescent="0.25">
      <c r="Q859" s="122"/>
    </row>
    <row r="860" spans="17:17" x14ac:dyDescent="0.25">
      <c r="Q860" s="122"/>
    </row>
    <row r="861" spans="17:17" x14ac:dyDescent="0.25">
      <c r="Q861" s="122"/>
    </row>
    <row r="862" spans="17:17" x14ac:dyDescent="0.25">
      <c r="Q862" s="122"/>
    </row>
    <row r="863" spans="17:17" x14ac:dyDescent="0.25">
      <c r="Q863" s="122"/>
    </row>
    <row r="864" spans="17:17" x14ac:dyDescent="0.25">
      <c r="Q864" s="122"/>
    </row>
    <row r="865" spans="17:17" x14ac:dyDescent="0.25">
      <c r="Q865" s="122"/>
    </row>
    <row r="866" spans="17:17" x14ac:dyDescent="0.25">
      <c r="Q866" s="122"/>
    </row>
    <row r="867" spans="17:17" x14ac:dyDescent="0.25">
      <c r="Q867" s="122"/>
    </row>
    <row r="868" spans="17:17" x14ac:dyDescent="0.25">
      <c r="Q868" s="122"/>
    </row>
    <row r="869" spans="17:17" x14ac:dyDescent="0.25">
      <c r="Q869" s="122"/>
    </row>
    <row r="870" spans="17:17" x14ac:dyDescent="0.25">
      <c r="Q870" s="122"/>
    </row>
    <row r="871" spans="17:17" x14ac:dyDescent="0.25">
      <c r="Q871" s="122"/>
    </row>
    <row r="872" spans="17:17" x14ac:dyDescent="0.25">
      <c r="Q872" s="122"/>
    </row>
    <row r="873" spans="17:17" x14ac:dyDescent="0.25">
      <c r="Q873" s="122"/>
    </row>
    <row r="874" spans="17:17" x14ac:dyDescent="0.25">
      <c r="Q874" s="122"/>
    </row>
    <row r="875" spans="17:17" x14ac:dyDescent="0.25">
      <c r="Q875" s="122"/>
    </row>
    <row r="876" spans="17:17" x14ac:dyDescent="0.25">
      <c r="Q876" s="122"/>
    </row>
    <row r="877" spans="17:17" x14ac:dyDescent="0.25">
      <c r="Q877" s="122"/>
    </row>
    <row r="878" spans="17:17" x14ac:dyDescent="0.25">
      <c r="Q878" s="122"/>
    </row>
    <row r="879" spans="17:17" x14ac:dyDescent="0.25">
      <c r="Q879" s="122"/>
    </row>
    <row r="880" spans="17:17" x14ac:dyDescent="0.25">
      <c r="Q880" s="122"/>
    </row>
    <row r="881" spans="17:17" x14ac:dyDescent="0.25">
      <c r="Q881" s="122"/>
    </row>
    <row r="882" spans="17:17" x14ac:dyDescent="0.25">
      <c r="Q882" s="122"/>
    </row>
    <row r="883" spans="17:17" x14ac:dyDescent="0.25">
      <c r="Q883" s="122"/>
    </row>
    <row r="884" spans="17:17" x14ac:dyDescent="0.25">
      <c r="Q884" s="122"/>
    </row>
    <row r="885" spans="17:17" x14ac:dyDescent="0.25">
      <c r="Q885" s="122"/>
    </row>
    <row r="886" spans="17:17" x14ac:dyDescent="0.25">
      <c r="Q886" s="122"/>
    </row>
    <row r="887" spans="17:17" x14ac:dyDescent="0.25">
      <c r="Q887" s="122"/>
    </row>
    <row r="888" spans="17:17" x14ac:dyDescent="0.25">
      <c r="Q888" s="122"/>
    </row>
    <row r="889" spans="17:17" x14ac:dyDescent="0.25">
      <c r="Q889" s="122"/>
    </row>
    <row r="890" spans="17:17" x14ac:dyDescent="0.25">
      <c r="Q890" s="122"/>
    </row>
    <row r="891" spans="17:17" x14ac:dyDescent="0.25">
      <c r="Q891" s="122"/>
    </row>
    <row r="892" spans="17:17" x14ac:dyDescent="0.25">
      <c r="Q892" s="122"/>
    </row>
    <row r="893" spans="17:17" x14ac:dyDescent="0.25">
      <c r="Q893" s="122"/>
    </row>
    <row r="894" spans="17:17" x14ac:dyDescent="0.25">
      <c r="Q894" s="122"/>
    </row>
    <row r="895" spans="17:17" x14ac:dyDescent="0.25">
      <c r="Q895" s="122"/>
    </row>
    <row r="896" spans="17:17" x14ac:dyDescent="0.25">
      <c r="Q896" s="122"/>
    </row>
    <row r="897" spans="17:17" x14ac:dyDescent="0.25">
      <c r="Q897" s="122"/>
    </row>
    <row r="898" spans="17:17" x14ac:dyDescent="0.25">
      <c r="Q898" s="122"/>
    </row>
    <row r="899" spans="17:17" x14ac:dyDescent="0.25">
      <c r="Q899" s="122"/>
    </row>
    <row r="900" spans="17:17" x14ac:dyDescent="0.25">
      <c r="Q900" s="122"/>
    </row>
    <row r="901" spans="17:17" x14ac:dyDescent="0.25">
      <c r="Q901" s="122"/>
    </row>
    <row r="902" spans="17:17" x14ac:dyDescent="0.25">
      <c r="Q902" s="122"/>
    </row>
    <row r="903" spans="17:17" x14ac:dyDescent="0.25">
      <c r="Q903" s="122"/>
    </row>
    <row r="904" spans="17:17" x14ac:dyDescent="0.25">
      <c r="Q904" s="122"/>
    </row>
    <row r="905" spans="17:17" x14ac:dyDescent="0.25">
      <c r="Q905" s="122"/>
    </row>
    <row r="906" spans="17:17" x14ac:dyDescent="0.25">
      <c r="Q906" s="122"/>
    </row>
    <row r="907" spans="17:17" x14ac:dyDescent="0.25">
      <c r="Q907" s="122"/>
    </row>
    <row r="908" spans="17:17" x14ac:dyDescent="0.25">
      <c r="Q908" s="122"/>
    </row>
    <row r="909" spans="17:17" x14ac:dyDescent="0.25">
      <c r="Q909" s="122"/>
    </row>
    <row r="910" spans="17:17" x14ac:dyDescent="0.25">
      <c r="Q910" s="122"/>
    </row>
    <row r="911" spans="17:17" x14ac:dyDescent="0.25">
      <c r="Q911" s="122"/>
    </row>
    <row r="912" spans="17:17" x14ac:dyDescent="0.25">
      <c r="Q912" s="122"/>
    </row>
    <row r="913" spans="17:17" x14ac:dyDescent="0.25">
      <c r="Q913" s="122"/>
    </row>
    <row r="914" spans="17:17" x14ac:dyDescent="0.25">
      <c r="Q914" s="122"/>
    </row>
    <row r="915" spans="17:17" x14ac:dyDescent="0.25">
      <c r="Q915" s="122"/>
    </row>
    <row r="916" spans="17:17" x14ac:dyDescent="0.25">
      <c r="Q916" s="122"/>
    </row>
    <row r="917" spans="17:17" x14ac:dyDescent="0.25">
      <c r="Q917" s="122"/>
    </row>
    <row r="918" spans="17:17" x14ac:dyDescent="0.25">
      <c r="Q918" s="122"/>
    </row>
    <row r="919" spans="17:17" x14ac:dyDescent="0.25">
      <c r="Q919" s="122"/>
    </row>
    <row r="920" spans="17:17" x14ac:dyDescent="0.25">
      <c r="Q920" s="122"/>
    </row>
    <row r="921" spans="17:17" x14ac:dyDescent="0.25">
      <c r="Q921" s="122"/>
    </row>
    <row r="922" spans="17:17" x14ac:dyDescent="0.25">
      <c r="Q922" s="122"/>
    </row>
    <row r="923" spans="17:17" x14ac:dyDescent="0.25">
      <c r="Q923" s="122"/>
    </row>
    <row r="924" spans="17:17" x14ac:dyDescent="0.25">
      <c r="Q924" s="122"/>
    </row>
    <row r="925" spans="17:17" x14ac:dyDescent="0.25">
      <c r="Q925" s="122"/>
    </row>
    <row r="926" spans="17:17" x14ac:dyDescent="0.25">
      <c r="Q926" s="122"/>
    </row>
    <row r="927" spans="17:17" x14ac:dyDescent="0.25">
      <c r="Q927" s="122"/>
    </row>
    <row r="928" spans="17:17" x14ac:dyDescent="0.25">
      <c r="Q928" s="122"/>
    </row>
    <row r="929" spans="17:17" x14ac:dyDescent="0.25">
      <c r="Q929" s="122"/>
    </row>
    <row r="930" spans="17:17" x14ac:dyDescent="0.25">
      <c r="Q930" s="122"/>
    </row>
    <row r="931" spans="17:17" x14ac:dyDescent="0.25">
      <c r="Q931" s="122"/>
    </row>
    <row r="932" spans="17:17" x14ac:dyDescent="0.25">
      <c r="Q932" s="122"/>
    </row>
    <row r="933" spans="17:17" x14ac:dyDescent="0.25">
      <c r="Q933" s="122"/>
    </row>
    <row r="934" spans="17:17" x14ac:dyDescent="0.25">
      <c r="Q934" s="122"/>
    </row>
    <row r="935" spans="17:17" x14ac:dyDescent="0.25">
      <c r="Q935" s="122"/>
    </row>
    <row r="936" spans="17:17" x14ac:dyDescent="0.25">
      <c r="Q936" s="122"/>
    </row>
    <row r="937" spans="17:17" x14ac:dyDescent="0.25">
      <c r="Q937" s="122"/>
    </row>
    <row r="938" spans="17:17" x14ac:dyDescent="0.25">
      <c r="Q938" s="122"/>
    </row>
    <row r="939" spans="17:17" x14ac:dyDescent="0.25">
      <c r="Q939" s="122"/>
    </row>
    <row r="940" spans="17:17" x14ac:dyDescent="0.25">
      <c r="Q940" s="122"/>
    </row>
    <row r="941" spans="17:17" x14ac:dyDescent="0.25">
      <c r="Q941" s="122"/>
    </row>
    <row r="942" spans="17:17" x14ac:dyDescent="0.25">
      <c r="Q942" s="122"/>
    </row>
    <row r="943" spans="17:17" x14ac:dyDescent="0.25">
      <c r="Q943" s="122"/>
    </row>
    <row r="944" spans="17:17" x14ac:dyDescent="0.25">
      <c r="Q944" s="122"/>
    </row>
    <row r="945" spans="17:17" x14ac:dyDescent="0.25">
      <c r="Q945" s="122"/>
    </row>
    <row r="946" spans="17:17" x14ac:dyDescent="0.25">
      <c r="Q946" s="122"/>
    </row>
    <row r="947" spans="17:17" x14ac:dyDescent="0.25">
      <c r="Q947" s="122"/>
    </row>
    <row r="948" spans="17:17" x14ac:dyDescent="0.25">
      <c r="Q948" s="122"/>
    </row>
    <row r="949" spans="17:17" x14ac:dyDescent="0.25">
      <c r="Q949" s="122"/>
    </row>
    <row r="950" spans="17:17" x14ac:dyDescent="0.25">
      <c r="Q950" s="122"/>
    </row>
    <row r="951" spans="17:17" x14ac:dyDescent="0.25">
      <c r="Q951" s="122"/>
    </row>
    <row r="952" spans="17:17" x14ac:dyDescent="0.25">
      <c r="Q952" s="122"/>
    </row>
    <row r="953" spans="17:17" x14ac:dyDescent="0.25">
      <c r="Q953" s="122"/>
    </row>
    <row r="954" spans="17:17" x14ac:dyDescent="0.25">
      <c r="Q954" s="122"/>
    </row>
    <row r="955" spans="17:17" x14ac:dyDescent="0.25">
      <c r="Q955" s="122"/>
    </row>
    <row r="956" spans="17:17" x14ac:dyDescent="0.25">
      <c r="Q956" s="122"/>
    </row>
    <row r="957" spans="17:17" x14ac:dyDescent="0.25">
      <c r="Q957" s="122"/>
    </row>
    <row r="958" spans="17:17" x14ac:dyDescent="0.25">
      <c r="Q958" s="122"/>
    </row>
    <row r="959" spans="17:17" x14ac:dyDescent="0.25">
      <c r="Q959" s="122"/>
    </row>
    <row r="960" spans="17:17" x14ac:dyDescent="0.25">
      <c r="Q960" s="122"/>
    </row>
    <row r="961" spans="17:17" x14ac:dyDescent="0.25">
      <c r="Q961" s="122"/>
    </row>
    <row r="962" spans="17:17" x14ac:dyDescent="0.25">
      <c r="Q962" s="122"/>
    </row>
    <row r="963" spans="17:17" x14ac:dyDescent="0.25">
      <c r="Q963" s="122"/>
    </row>
    <row r="964" spans="17:17" x14ac:dyDescent="0.25">
      <c r="Q964" s="122"/>
    </row>
    <row r="965" spans="17:17" x14ac:dyDescent="0.25">
      <c r="Q965" s="122"/>
    </row>
    <row r="966" spans="17:17" x14ac:dyDescent="0.25">
      <c r="Q966" s="122"/>
    </row>
    <row r="967" spans="17:17" x14ac:dyDescent="0.25">
      <c r="Q967" s="122"/>
    </row>
    <row r="968" spans="17:17" x14ac:dyDescent="0.25">
      <c r="Q968" s="122"/>
    </row>
    <row r="969" spans="17:17" x14ac:dyDescent="0.25">
      <c r="Q969" s="122"/>
    </row>
    <row r="970" spans="17:17" x14ac:dyDescent="0.25">
      <c r="Q970" s="122"/>
    </row>
    <row r="971" spans="17:17" x14ac:dyDescent="0.25">
      <c r="Q971" s="122"/>
    </row>
    <row r="972" spans="17:17" x14ac:dyDescent="0.25">
      <c r="Q972" s="122"/>
    </row>
    <row r="973" spans="17:17" x14ac:dyDescent="0.25">
      <c r="Q973" s="122"/>
    </row>
    <row r="974" spans="17:17" x14ac:dyDescent="0.25">
      <c r="Q974" s="122"/>
    </row>
    <row r="975" spans="17:17" x14ac:dyDescent="0.25">
      <c r="Q975" s="122"/>
    </row>
    <row r="976" spans="17:17" x14ac:dyDescent="0.25">
      <c r="Q976" s="122"/>
    </row>
    <row r="977" spans="17:17" x14ac:dyDescent="0.25">
      <c r="Q977" s="122"/>
    </row>
    <row r="978" spans="17:17" x14ac:dyDescent="0.25">
      <c r="Q978" s="122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Notenstand</vt:lpstr>
      <vt:lpstr>Leistungen</vt:lpstr>
      <vt:lpstr>Mitarbeit + Abwesenheit</vt:lpstr>
      <vt:lpstr>repasos</vt:lpstr>
      <vt:lpstr>deberes</vt:lpstr>
      <vt:lpstr>examen - SS</vt:lpstr>
      <vt:lpstr>examen - WS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FAUFREITER</cp:lastModifiedBy>
  <cp:revision/>
  <dcterms:created xsi:type="dcterms:W3CDTF">2023-11-27T16:51:04Z</dcterms:created>
  <dcterms:modified xsi:type="dcterms:W3CDTF">2024-08-20T11:13:16Z</dcterms:modified>
  <cp:category/>
  <cp:contentStatus/>
</cp:coreProperties>
</file>