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iego\Documents\CodigoR\ULEAM\Infor_Caract\Data\"/>
    </mc:Choice>
  </mc:AlternateContent>
  <bookViews>
    <workbookView xWindow="0" yWindow="0" windowWidth="20490" windowHeight="7155" tabRatio="712"/>
  </bookViews>
  <sheets>
    <sheet name="Machalilla Array1" sheetId="1" r:id="rId1"/>
    <sheet name="Pacoche Array1" sheetId="2" r:id="rId2"/>
    <sheet name="Machalilla Array2" sheetId="3" r:id="rId3"/>
    <sheet name="Pacoche Array2" sheetId="4" r:id="rId4"/>
    <sheet name="Machalilla Array3" sheetId="5" r:id="rId5"/>
    <sheet name="Pacoche Array3" sheetId="6" r:id="rId6"/>
  </sheets>
  <calcPr calcId="152511"/>
</workbook>
</file>

<file path=xl/calcChain.xml><?xml version="1.0" encoding="utf-8"?>
<calcChain xmlns="http://schemas.openxmlformats.org/spreadsheetml/2006/main">
  <c r="V3" i="1" l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2" i="1"/>
  <c r="T55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6" i="1"/>
  <c r="T57" i="1"/>
  <c r="T58" i="1"/>
  <c r="T59" i="1"/>
  <c r="T60" i="1"/>
  <c r="T61" i="1"/>
  <c r="T2" i="1"/>
  <c r="J17" i="1" l="1"/>
  <c r="H17" i="1"/>
  <c r="G17" i="1"/>
  <c r="J16" i="1"/>
  <c r="G16" i="1"/>
  <c r="I19" i="1"/>
  <c r="H19" i="1"/>
  <c r="G19" i="1"/>
  <c r="I18" i="1"/>
  <c r="J14" i="1"/>
  <c r="H14" i="1"/>
  <c r="J13" i="1"/>
  <c r="I20" i="1"/>
  <c r="G14" i="2"/>
</calcChain>
</file>

<file path=xl/sharedStrings.xml><?xml version="1.0" encoding="utf-8"?>
<sst xmlns="http://schemas.openxmlformats.org/spreadsheetml/2006/main" count="431" uniqueCount="154">
  <si>
    <t>CÁMARA</t>
  </si>
  <si>
    <t>CAP1</t>
  </si>
  <si>
    <t>CAP2</t>
  </si>
  <si>
    <t>CAP3</t>
  </si>
  <si>
    <t>CAP4</t>
  </si>
  <si>
    <t>Distancia2</t>
  </si>
  <si>
    <t>Distancia3</t>
  </si>
  <si>
    <t>Distancia4</t>
  </si>
  <si>
    <t>Altura2</t>
  </si>
  <si>
    <t>Altura3</t>
  </si>
  <si>
    <t>Altura4</t>
  </si>
  <si>
    <t>Cobertura2</t>
  </si>
  <si>
    <t>Cobertura3</t>
  </si>
  <si>
    <t>Cobertura4</t>
  </si>
  <si>
    <t>Cobertura5</t>
  </si>
  <si>
    <t>CAP1-2</t>
  </si>
  <si>
    <t>CAP1-3</t>
  </si>
  <si>
    <t>CAP2-2</t>
  </si>
  <si>
    <t>CAP2-3</t>
  </si>
  <si>
    <t>CAP3-2</t>
  </si>
  <si>
    <t>CAP3-3</t>
  </si>
  <si>
    <t>CAP4-2</t>
  </si>
  <si>
    <t>CAP4-4</t>
  </si>
  <si>
    <t>CT-0021</t>
  </si>
  <si>
    <t>Distancia1(cm)</t>
  </si>
  <si>
    <t>Altura1(m)</t>
  </si>
  <si>
    <t>Cobertura1(%)</t>
  </si>
  <si>
    <t>CAP4-3</t>
  </si>
  <si>
    <t>CAP3-4</t>
  </si>
  <si>
    <t>CAP3-5</t>
  </si>
  <si>
    <t>CAP3-6</t>
  </si>
  <si>
    <t>CT-0015</t>
  </si>
  <si>
    <t>CT-0016</t>
  </si>
  <si>
    <t>CT-0017</t>
  </si>
  <si>
    <t>CT-0012</t>
  </si>
  <si>
    <t>CT-0014</t>
  </si>
  <si>
    <t>CT-0018</t>
  </si>
  <si>
    <t>CT-0019</t>
  </si>
  <si>
    <t>CT-0020</t>
  </si>
  <si>
    <t>CT-0022</t>
  </si>
  <si>
    <t>CT-0023</t>
  </si>
  <si>
    <t>CT-0024</t>
  </si>
  <si>
    <t>CT-0025</t>
  </si>
  <si>
    <t>CT-0026</t>
  </si>
  <si>
    <t>CT-0027</t>
  </si>
  <si>
    <t>CT-0028</t>
  </si>
  <si>
    <t>CT-0029</t>
  </si>
  <si>
    <t>CT-0030</t>
  </si>
  <si>
    <t>CT-0005</t>
  </si>
  <si>
    <t>CT-0013</t>
  </si>
  <si>
    <t>CT-0011</t>
  </si>
  <si>
    <t>CT-0001</t>
  </si>
  <si>
    <t>CT-0002</t>
  </si>
  <si>
    <t>CT-0003</t>
  </si>
  <si>
    <t>CT-0004</t>
  </si>
  <si>
    <t>CT-0010</t>
  </si>
  <si>
    <t>CT-0007</t>
  </si>
  <si>
    <t>CT-0006</t>
  </si>
  <si>
    <t>CT-0008</t>
  </si>
  <si>
    <t>CT-0040</t>
  </si>
  <si>
    <t>CT-0034</t>
  </si>
  <si>
    <t>CT-0035</t>
  </si>
  <si>
    <t>CT-0039</t>
  </si>
  <si>
    <t>CT-0032</t>
  </si>
  <si>
    <t>CT-0033</t>
  </si>
  <si>
    <t>CT-0037</t>
  </si>
  <si>
    <t>CT-0038</t>
  </si>
  <si>
    <t>CAP3-7</t>
  </si>
  <si>
    <t>CAP1-4</t>
  </si>
  <si>
    <t>CAP1-5</t>
  </si>
  <si>
    <t>CAP1-6</t>
  </si>
  <si>
    <t>CAP1-7</t>
  </si>
  <si>
    <t>CT-0036</t>
  </si>
  <si>
    <t>CT-0031</t>
  </si>
  <si>
    <t>5/4,5</t>
  </si>
  <si>
    <t xml:space="preserve"> -</t>
  </si>
  <si>
    <t>1;96</t>
  </si>
  <si>
    <t>CT-0009</t>
  </si>
  <si>
    <t>130/1214</t>
  </si>
  <si>
    <t>10/10</t>
  </si>
  <si>
    <t>90/70</t>
  </si>
  <si>
    <t>25m</t>
  </si>
  <si>
    <t>30m</t>
  </si>
  <si>
    <t>15m</t>
  </si>
  <si>
    <t>67,2</t>
  </si>
  <si>
    <t>CAP4-5</t>
  </si>
  <si>
    <t>CAP4-6</t>
  </si>
  <si>
    <t>46,5</t>
  </si>
  <si>
    <t>CAP2-4</t>
  </si>
  <si>
    <t>CAP2-5</t>
  </si>
  <si>
    <t>cam</t>
  </si>
  <si>
    <t>CT-PNM-1-1</t>
  </si>
  <si>
    <t>CT-PNM-2-2</t>
  </si>
  <si>
    <t>CT-PNM-3-3</t>
  </si>
  <si>
    <t>CT-PNM-1-2</t>
  </si>
  <si>
    <t>CT-PNM-1-3</t>
  </si>
  <si>
    <t>CT-PNM-1-4</t>
  </si>
  <si>
    <t>CT-PNM-1-5</t>
  </si>
  <si>
    <t>CT-PNM-1-6</t>
  </si>
  <si>
    <t>CT-PNM-1-7</t>
  </si>
  <si>
    <t>CT-PNM-1-8</t>
  </si>
  <si>
    <t>CT-PNM-1-9</t>
  </si>
  <si>
    <t>CT-PNM-1-10</t>
  </si>
  <si>
    <t>CT-PNM-1-11</t>
  </si>
  <si>
    <t>CT-PNM-1-12</t>
  </si>
  <si>
    <t>CT-PNM-1-13</t>
  </si>
  <si>
    <t>CT-PNM-1-14</t>
  </si>
  <si>
    <t>CT-PNM-1-15</t>
  </si>
  <si>
    <t>CT-PNM-1-16</t>
  </si>
  <si>
    <t>CT-PNM-1-17</t>
  </si>
  <si>
    <t>CT-PNM-1-18</t>
  </si>
  <si>
    <t>CT-PNM-1-19</t>
  </si>
  <si>
    <t>CT-PNM-1-20</t>
  </si>
  <si>
    <t>CT-PNM-2-20</t>
  </si>
  <si>
    <t>CT-PNM-2-1</t>
  </si>
  <si>
    <t>CT-PNM-2-5</t>
  </si>
  <si>
    <t>CT-PNM-3-7</t>
  </si>
  <si>
    <t>CT-PNM-2-9</t>
  </si>
  <si>
    <t>CT-PNM-2-3</t>
  </si>
  <si>
    <t>CT-PNM-2-4</t>
  </si>
  <si>
    <t>CT-PNM-2-6</t>
  </si>
  <si>
    <t>CT-PNM-2-7</t>
  </si>
  <si>
    <t>CT-PNM-2-8</t>
  </si>
  <si>
    <t>CT-PNM-2-10</t>
  </si>
  <si>
    <t>CT-PNM-2-11</t>
  </si>
  <si>
    <t>CT-PNM-2-12</t>
  </si>
  <si>
    <t>CT-PNM-2-13</t>
  </si>
  <si>
    <t>CT-PNM-2-14</t>
  </si>
  <si>
    <t>CT-PNM-2-15</t>
  </si>
  <si>
    <t>CT-PNM-2-16</t>
  </si>
  <si>
    <t>CT-PNM-2-17</t>
  </si>
  <si>
    <t>CT-PNM-2-18</t>
  </si>
  <si>
    <t>CT-PNM-2-19</t>
  </si>
  <si>
    <t>CT-PNM-3-1</t>
  </si>
  <si>
    <t>CT-PNM-3-5</t>
  </si>
  <si>
    <t>CT-PNM-3-2</t>
  </si>
  <si>
    <t>CT-PNM-3-4</t>
  </si>
  <si>
    <t>CT-PNM-3-6</t>
  </si>
  <si>
    <t>CT-PNM-3-8</t>
  </si>
  <si>
    <t>CT-PNM-3-9</t>
  </si>
  <si>
    <t>CT-PNM-3-10</t>
  </si>
  <si>
    <t>CT-PNM-3-11</t>
  </si>
  <si>
    <t>CT-PNM-3-12</t>
  </si>
  <si>
    <t>CT-PNM-3-13</t>
  </si>
  <si>
    <t>CT-PNM-3-14</t>
  </si>
  <si>
    <t>CT-PNM-3-15</t>
  </si>
  <si>
    <t>CT-PNM-3-16</t>
  </si>
  <si>
    <t>CT-PNM-3-17</t>
  </si>
  <si>
    <t>CT-PNM-3-18</t>
  </si>
  <si>
    <t>CT-PNM-3-19</t>
  </si>
  <si>
    <t>CT-PNM-3-20</t>
  </si>
  <si>
    <t>canopy_c</t>
  </si>
  <si>
    <t>canopy_h</t>
  </si>
  <si>
    <t>basal_a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</si>
</sst>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0" xfId="0" applyFont="1" applyFill="1"/>
    <xf numFmtId="0" fontId="2" fillId="3" borderId="0" xfId="0" applyFont="1" applyFill="1"/>
    <xf numFmtId="16" fontId="0" fillId="0" borderId="0" xfId="0" applyNumberFormat="1"/>
    <xf numFmtId="0" fontId="0" fillId="0" borderId="0" xfId="0" applyAlignment="1">
      <alignment horizontal="center"/>
    </xf>
    <xf numFmtId="0" fontId="0" fillId="0" borderId="0" xfId="0" applyNumberFormat="1" applyAlignment="1">
      <alignment horizontal="right"/>
    </xf>
    <xf numFmtId="0" fontId="0" fillId="4" borderId="0" xfId="0" applyFill="1"/>
    <xf numFmtId="49" fontId="0" fillId="0" borderId="0" xfId="0" applyNumberFormat="1"/>
    <xf numFmtId="0" fontId="0" fillId="0" borderId="0" xfId="0" applyNumberFormat="1"/>
    <xf numFmtId="0" fontId="0" fillId="0" borderId="0" xfId="0" applyFill="1"/>
    <xf numFmtId="0" fontId="1" fillId="5" borderId="0" xfId="0" applyFont="1" applyFill="1"/>
    <xf numFmtId="0" fontId="1" fillId="6" borderId="0" xfId="0" applyFont="1" applyFill="1"/>
    <xf numFmtId="0" fontId="1" fillId="4" borderId="0" xfId="0" applyFont="1" applyFill="1"/>
    <xf numFmtId="0" fontId="1" fillId="7" borderId="0" xfId="0" applyFont="1" applyFill="1"/>
    <xf numFmtId="0" fontId="1" fillId="8" borderId="0" xfId="0" applyFont="1" applyFill="1"/>
    <xf numFmtId="0" fontId="1" fillId="9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V61"/>
  <sheetViews>
    <sheetView tabSelected="1" workbookViewId="0">
      <pane ySplit="1" topLeftCell="A2" activePane="bottomLeft" state="frozen"/>
      <selection pane="bottomLeft" activeCell="B12" sqref="B12"/>
    </sheetView>
  </sheetViews>
  <sheetFormatPr defaultColWidth="11.42578125" defaultRowHeight="15" x14ac:dyDescent="0.25"/>
  <cols>
    <col min="1" max="1" width="14.5703125" customWidth="1"/>
    <col min="2" max="2" width="9.85546875" customWidth="1"/>
    <col min="7" max="8" width="7.5703125" customWidth="1"/>
    <col min="9" max="9" width="7.7109375" customWidth="1"/>
    <col min="10" max="10" width="7.5703125" customWidth="1"/>
    <col min="11" max="11" width="10.5703125" customWidth="1"/>
    <col min="12" max="12" width="10.42578125" customWidth="1"/>
    <col min="13" max="13" width="11.28515625" customWidth="1"/>
    <col min="14" max="15" width="10.7109375" customWidth="1"/>
    <col min="16" max="16" width="5.5703125" customWidth="1"/>
    <col min="17" max="17" width="6" customWidth="1"/>
    <col min="18" max="18" width="6.140625" customWidth="1"/>
    <col min="19" max="19" width="5.42578125" customWidth="1"/>
    <col min="20" max="21" width="9.5703125" customWidth="1"/>
    <col min="22" max="22" width="9.28515625" customWidth="1"/>
    <col min="23" max="25" width="7.140625" customWidth="1"/>
    <col min="26" max="28" width="7" customWidth="1"/>
    <col min="29" max="33" width="6.85546875" customWidth="1"/>
    <col min="34" max="34" width="7" customWidth="1"/>
    <col min="35" max="35" width="7.28515625" customWidth="1"/>
  </cols>
  <sheetData>
    <row r="1" spans="1:22" s="1" customFormat="1" x14ac:dyDescent="0.25">
      <c r="A1" s="1" t="s">
        <v>90</v>
      </c>
      <c r="B1" s="1" t="s">
        <v>0</v>
      </c>
      <c r="C1" s="1" t="s">
        <v>24</v>
      </c>
      <c r="D1" s="1" t="s">
        <v>5</v>
      </c>
      <c r="E1" s="1" t="s">
        <v>6</v>
      </c>
      <c r="F1" s="1" t="s">
        <v>7</v>
      </c>
      <c r="G1" s="1" t="s">
        <v>25</v>
      </c>
      <c r="H1" s="1" t="s">
        <v>8</v>
      </c>
      <c r="I1" s="1" t="s">
        <v>9</v>
      </c>
      <c r="J1" s="1" t="s">
        <v>10</v>
      </c>
      <c r="K1" s="1" t="s">
        <v>26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</v>
      </c>
      <c r="Q1" s="1" t="s">
        <v>2</v>
      </c>
      <c r="R1" s="1" t="s">
        <v>3</v>
      </c>
      <c r="S1" s="1" t="s">
        <v>4</v>
      </c>
      <c r="T1" s="1" t="s">
        <v>151</v>
      </c>
      <c r="U1" s="1" t="s">
        <v>152</v>
      </c>
      <c r="V1" s="1" t="s">
        <v>153</v>
      </c>
    </row>
    <row r="2" spans="1:22" x14ac:dyDescent="0.25">
      <c r="A2" t="s">
        <v>91</v>
      </c>
      <c r="B2" t="s">
        <v>23</v>
      </c>
      <c r="C2">
        <v>2.9</v>
      </c>
      <c r="D2">
        <v>17</v>
      </c>
      <c r="E2">
        <v>13.2</v>
      </c>
      <c r="F2">
        <v>6.9</v>
      </c>
      <c r="G2">
        <v>3</v>
      </c>
      <c r="H2">
        <v>5.5</v>
      </c>
      <c r="I2">
        <v>9</v>
      </c>
      <c r="J2">
        <v>6</v>
      </c>
      <c r="K2">
        <v>64</v>
      </c>
      <c r="L2">
        <v>40</v>
      </c>
      <c r="M2">
        <v>12</v>
      </c>
      <c r="N2">
        <v>72</v>
      </c>
      <c r="O2">
        <v>40</v>
      </c>
      <c r="P2">
        <v>46.5</v>
      </c>
      <c r="Q2">
        <v>36.700000000000003</v>
      </c>
      <c r="R2">
        <v>104.6</v>
      </c>
      <c r="S2">
        <v>24.5</v>
      </c>
      <c r="T2">
        <f>SUM(K2:N2)/4</f>
        <v>47</v>
      </c>
      <c r="U2">
        <f>SUM(G2:J2)/4</f>
        <v>5.875</v>
      </c>
      <c r="V2">
        <f>(P2/3.1416/4)+(Q2/3.1416/4)+(R2/3.1416/4)+(S2/3.1416/4)/4</f>
        <v>15.432025082760378</v>
      </c>
    </row>
    <row r="3" spans="1:22" x14ac:dyDescent="0.25">
      <c r="A3" t="s">
        <v>94</v>
      </c>
      <c r="B3" t="s">
        <v>39</v>
      </c>
      <c r="C3">
        <v>3.2</v>
      </c>
      <c r="D3">
        <v>4.12</v>
      </c>
      <c r="E3">
        <v>68</v>
      </c>
      <c r="F3">
        <v>153</v>
      </c>
      <c r="G3">
        <v>4</v>
      </c>
      <c r="H3">
        <v>6</v>
      </c>
      <c r="I3">
        <v>9</v>
      </c>
      <c r="J3">
        <v>5.5</v>
      </c>
      <c r="K3">
        <v>68</v>
      </c>
      <c r="L3">
        <v>76</v>
      </c>
      <c r="M3">
        <v>88</v>
      </c>
      <c r="N3">
        <v>96</v>
      </c>
      <c r="O3">
        <v>80</v>
      </c>
      <c r="P3">
        <v>19</v>
      </c>
      <c r="Q3">
        <v>15.5</v>
      </c>
      <c r="R3">
        <v>22.2</v>
      </c>
      <c r="S3">
        <v>10</v>
      </c>
      <c r="T3">
        <f t="shared" ref="T3:T61" si="0">SUM(K3:N3)/4</f>
        <v>82</v>
      </c>
      <c r="U3">
        <f t="shared" ref="U3:U61" si="1">SUM(G3:J3)/4</f>
        <v>6.125</v>
      </c>
      <c r="V3">
        <f t="shared" ref="V3:V61" si="2">(P3/3.1416/4)+(Q3/3.1416/4)+(R3/3.1416/4)+(S3/3.1416/4)/4</f>
        <v>4.7109752992105927</v>
      </c>
    </row>
    <row r="4" spans="1:22" x14ac:dyDescent="0.25">
      <c r="A4" t="s">
        <v>95</v>
      </c>
      <c r="B4" t="s">
        <v>40</v>
      </c>
      <c r="C4">
        <v>80</v>
      </c>
      <c r="D4">
        <v>10</v>
      </c>
      <c r="E4">
        <v>215</v>
      </c>
      <c r="F4">
        <v>365</v>
      </c>
      <c r="G4">
        <v>10</v>
      </c>
      <c r="H4">
        <v>5.5</v>
      </c>
      <c r="I4">
        <v>13</v>
      </c>
      <c r="J4">
        <v>7</v>
      </c>
      <c r="K4">
        <v>88</v>
      </c>
      <c r="L4">
        <v>72</v>
      </c>
      <c r="M4">
        <v>92</v>
      </c>
      <c r="N4">
        <v>92</v>
      </c>
      <c r="O4">
        <v>84</v>
      </c>
      <c r="P4">
        <v>40</v>
      </c>
      <c r="Q4">
        <v>20</v>
      </c>
      <c r="R4">
        <v>30.5</v>
      </c>
      <c r="S4">
        <v>24.7</v>
      </c>
      <c r="T4">
        <f t="shared" si="0"/>
        <v>86</v>
      </c>
      <c r="U4">
        <f t="shared" si="1"/>
        <v>8.875</v>
      </c>
      <c r="V4">
        <f t="shared" si="2"/>
        <v>7.6931340718105421</v>
      </c>
    </row>
    <row r="5" spans="1:22" x14ac:dyDescent="0.25">
      <c r="A5" t="s">
        <v>96</v>
      </c>
      <c r="B5" t="s">
        <v>41</v>
      </c>
      <c r="C5">
        <v>280</v>
      </c>
      <c r="D5">
        <v>291</v>
      </c>
      <c r="E5">
        <v>200</v>
      </c>
      <c r="F5">
        <v>312</v>
      </c>
      <c r="G5">
        <v>6</v>
      </c>
      <c r="H5">
        <v>7</v>
      </c>
      <c r="I5">
        <v>3.1</v>
      </c>
      <c r="J5">
        <v>19</v>
      </c>
      <c r="K5">
        <v>72</v>
      </c>
      <c r="L5">
        <v>80</v>
      </c>
      <c r="M5">
        <v>92</v>
      </c>
      <c r="N5">
        <v>88</v>
      </c>
      <c r="O5">
        <v>80</v>
      </c>
      <c r="P5">
        <v>28.9</v>
      </c>
      <c r="Q5">
        <v>40.4</v>
      </c>
      <c r="R5">
        <v>8</v>
      </c>
      <c r="S5">
        <v>48.4</v>
      </c>
      <c r="T5">
        <f t="shared" si="0"/>
        <v>83</v>
      </c>
      <c r="U5">
        <f t="shared" si="1"/>
        <v>8.7750000000000004</v>
      </c>
      <c r="V5">
        <f t="shared" si="2"/>
        <v>7.114209320091673</v>
      </c>
    </row>
    <row r="6" spans="1:22" x14ac:dyDescent="0.25">
      <c r="A6" t="s">
        <v>97</v>
      </c>
      <c r="B6" t="s">
        <v>42</v>
      </c>
      <c r="C6">
        <v>151</v>
      </c>
      <c r="D6">
        <v>204</v>
      </c>
      <c r="E6">
        <v>137</v>
      </c>
      <c r="F6">
        <v>184</v>
      </c>
      <c r="G6">
        <v>12</v>
      </c>
      <c r="H6">
        <v>8</v>
      </c>
      <c r="I6">
        <v>9</v>
      </c>
      <c r="J6">
        <v>6</v>
      </c>
      <c r="K6">
        <v>92</v>
      </c>
      <c r="L6">
        <v>48</v>
      </c>
      <c r="M6">
        <v>32</v>
      </c>
      <c r="N6">
        <v>64</v>
      </c>
      <c r="O6">
        <v>84</v>
      </c>
      <c r="P6">
        <v>22.5</v>
      </c>
      <c r="Q6">
        <v>11.4</v>
      </c>
      <c r="R6">
        <v>11.4</v>
      </c>
      <c r="S6">
        <v>9</v>
      </c>
      <c r="T6">
        <f t="shared" si="0"/>
        <v>59</v>
      </c>
      <c r="U6">
        <f t="shared" si="1"/>
        <v>8.75</v>
      </c>
      <c r="V6">
        <f t="shared" si="2"/>
        <v>3.7838999236058064</v>
      </c>
    </row>
    <row r="7" spans="1:22" x14ac:dyDescent="0.25">
      <c r="A7" t="s">
        <v>98</v>
      </c>
      <c r="B7" t="s">
        <v>43</v>
      </c>
      <c r="C7">
        <v>350</v>
      </c>
      <c r="D7">
        <v>540</v>
      </c>
      <c r="E7">
        <v>310</v>
      </c>
      <c r="F7">
        <v>245</v>
      </c>
      <c r="G7">
        <v>3.5</v>
      </c>
      <c r="H7">
        <v>10</v>
      </c>
      <c r="I7">
        <v>8</v>
      </c>
      <c r="J7">
        <v>15</v>
      </c>
      <c r="K7">
        <v>20</v>
      </c>
      <c r="L7">
        <v>84</v>
      </c>
      <c r="M7">
        <v>28</v>
      </c>
      <c r="N7">
        <v>52</v>
      </c>
      <c r="O7">
        <v>60</v>
      </c>
      <c r="P7">
        <v>8.5</v>
      </c>
      <c r="Q7">
        <v>35</v>
      </c>
      <c r="R7">
        <v>48</v>
      </c>
      <c r="S7">
        <v>44.5</v>
      </c>
      <c r="T7">
        <f t="shared" si="0"/>
        <v>46</v>
      </c>
      <c r="U7">
        <f t="shared" si="1"/>
        <v>9.125</v>
      </c>
      <c r="V7">
        <f t="shared" si="2"/>
        <v>8.1666189202953916</v>
      </c>
    </row>
    <row r="8" spans="1:22" x14ac:dyDescent="0.25">
      <c r="A8" t="s">
        <v>99</v>
      </c>
      <c r="B8" t="s">
        <v>44</v>
      </c>
      <c r="C8">
        <v>620</v>
      </c>
      <c r="D8">
        <v>340</v>
      </c>
      <c r="E8">
        <v>323</v>
      </c>
      <c r="F8">
        <v>910</v>
      </c>
      <c r="G8">
        <v>8</v>
      </c>
      <c r="H8">
        <v>7</v>
      </c>
      <c r="I8">
        <v>8.5</v>
      </c>
      <c r="J8">
        <v>7</v>
      </c>
      <c r="K8">
        <v>8</v>
      </c>
      <c r="L8">
        <v>64</v>
      </c>
      <c r="M8">
        <v>28</v>
      </c>
      <c r="N8">
        <v>0</v>
      </c>
      <c r="O8">
        <v>96</v>
      </c>
      <c r="P8">
        <v>53</v>
      </c>
      <c r="Q8">
        <v>47.5</v>
      </c>
      <c r="R8">
        <v>31</v>
      </c>
      <c r="S8">
        <v>35</v>
      </c>
      <c r="T8">
        <f t="shared" si="0"/>
        <v>25</v>
      </c>
      <c r="U8">
        <f t="shared" si="1"/>
        <v>7.625</v>
      </c>
      <c r="V8">
        <f t="shared" si="2"/>
        <v>11.160714285714285</v>
      </c>
    </row>
    <row r="9" spans="1:22" x14ac:dyDescent="0.25">
      <c r="A9" t="s">
        <v>100</v>
      </c>
      <c r="B9" t="s">
        <v>45</v>
      </c>
      <c r="C9">
        <v>235</v>
      </c>
      <c r="D9">
        <v>430</v>
      </c>
      <c r="E9">
        <v>150</v>
      </c>
      <c r="F9">
        <v>150</v>
      </c>
      <c r="G9">
        <v>2.5</v>
      </c>
      <c r="H9">
        <v>3.5</v>
      </c>
      <c r="I9">
        <v>8</v>
      </c>
      <c r="J9">
        <v>6</v>
      </c>
      <c r="K9">
        <v>64</v>
      </c>
      <c r="L9">
        <v>28</v>
      </c>
      <c r="M9">
        <v>80</v>
      </c>
      <c r="N9">
        <v>60</v>
      </c>
      <c r="O9">
        <v>64</v>
      </c>
      <c r="P9">
        <v>8</v>
      </c>
      <c r="Q9">
        <v>10</v>
      </c>
      <c r="R9">
        <v>14.2</v>
      </c>
      <c r="S9">
        <v>22</v>
      </c>
      <c r="T9">
        <f t="shared" si="0"/>
        <v>58</v>
      </c>
      <c r="U9">
        <f t="shared" si="1"/>
        <v>5</v>
      </c>
      <c r="V9">
        <f t="shared" si="2"/>
        <v>3.000063661828368</v>
      </c>
    </row>
    <row r="10" spans="1:22" x14ac:dyDescent="0.25">
      <c r="A10" t="s">
        <v>101</v>
      </c>
      <c r="B10" t="s">
        <v>46</v>
      </c>
      <c r="C10">
        <v>5.34</v>
      </c>
      <c r="D10">
        <v>4.5</v>
      </c>
      <c r="E10">
        <v>4.4000000000000004</v>
      </c>
      <c r="F10">
        <v>4.37</v>
      </c>
      <c r="G10">
        <v>30</v>
      </c>
      <c r="H10">
        <v>27</v>
      </c>
      <c r="I10">
        <v>27</v>
      </c>
      <c r="J10">
        <v>8</v>
      </c>
      <c r="K10">
        <v>92</v>
      </c>
      <c r="L10">
        <v>100</v>
      </c>
      <c r="M10">
        <v>100</v>
      </c>
      <c r="N10">
        <v>88</v>
      </c>
      <c r="O10">
        <v>100</v>
      </c>
      <c r="P10" s="2">
        <v>35</v>
      </c>
      <c r="Q10">
        <v>96</v>
      </c>
      <c r="R10">
        <v>93.8</v>
      </c>
      <c r="S10">
        <v>23.5</v>
      </c>
      <c r="T10">
        <f t="shared" si="0"/>
        <v>95</v>
      </c>
      <c r="U10">
        <f t="shared" si="1"/>
        <v>23</v>
      </c>
      <c r="V10">
        <f t="shared" si="2"/>
        <v>18.356490323402088</v>
      </c>
    </row>
    <row r="11" spans="1:22" x14ac:dyDescent="0.25">
      <c r="A11" t="s">
        <v>102</v>
      </c>
      <c r="B11" t="s">
        <v>47</v>
      </c>
      <c r="C11">
        <v>480</v>
      </c>
      <c r="D11">
        <v>261</v>
      </c>
      <c r="E11">
        <v>207</v>
      </c>
      <c r="F11">
        <v>93</v>
      </c>
      <c r="G11">
        <v>8</v>
      </c>
      <c r="H11">
        <v>3</v>
      </c>
      <c r="I11">
        <v>4</v>
      </c>
      <c r="J11">
        <v>3</v>
      </c>
      <c r="K11">
        <v>60</v>
      </c>
      <c r="L11">
        <v>80</v>
      </c>
      <c r="M11">
        <v>28</v>
      </c>
      <c r="N11">
        <v>93</v>
      </c>
      <c r="O11">
        <v>88</v>
      </c>
      <c r="P11">
        <v>75</v>
      </c>
      <c r="Q11">
        <v>11</v>
      </c>
      <c r="R11">
        <v>12.5</v>
      </c>
      <c r="S11">
        <v>11</v>
      </c>
      <c r="T11">
        <f t="shared" si="0"/>
        <v>65.25</v>
      </c>
      <c r="U11">
        <f t="shared" si="1"/>
        <v>4.5</v>
      </c>
      <c r="V11">
        <f t="shared" si="2"/>
        <v>8.0572001527883881</v>
      </c>
    </row>
    <row r="12" spans="1:22" x14ac:dyDescent="0.25">
      <c r="A12" t="s">
        <v>103</v>
      </c>
      <c r="T12">
        <f t="shared" si="0"/>
        <v>0</v>
      </c>
      <c r="U12">
        <f t="shared" si="1"/>
        <v>0</v>
      </c>
      <c r="V12">
        <f t="shared" si="2"/>
        <v>0</v>
      </c>
    </row>
    <row r="13" spans="1:22" x14ac:dyDescent="0.25">
      <c r="A13" t="s">
        <v>104</v>
      </c>
      <c r="B13" t="s">
        <v>63</v>
      </c>
      <c r="C13">
        <v>287</v>
      </c>
      <c r="D13">
        <v>516</v>
      </c>
      <c r="E13">
        <v>90</v>
      </c>
      <c r="F13">
        <v>225</v>
      </c>
      <c r="G13">
        <v>4</v>
      </c>
      <c r="H13">
        <v>3</v>
      </c>
      <c r="I13">
        <v>3.5</v>
      </c>
      <c r="J13">
        <f>AVERAGE(5.5,3.5)</f>
        <v>4.5</v>
      </c>
      <c r="K13">
        <v>48</v>
      </c>
      <c r="L13">
        <v>80</v>
      </c>
      <c r="M13">
        <v>92</v>
      </c>
      <c r="N13">
        <v>80</v>
      </c>
      <c r="O13">
        <v>84</v>
      </c>
      <c r="P13">
        <v>18.5</v>
      </c>
      <c r="Q13">
        <v>11</v>
      </c>
      <c r="R13">
        <v>8.5</v>
      </c>
      <c r="S13">
        <v>28.2</v>
      </c>
      <c r="T13">
        <f t="shared" si="0"/>
        <v>75</v>
      </c>
      <c r="U13">
        <f t="shared" si="1"/>
        <v>3.75</v>
      </c>
      <c r="V13">
        <f t="shared" si="2"/>
        <v>3.5849567099567095</v>
      </c>
    </row>
    <row r="14" spans="1:22" x14ac:dyDescent="0.25">
      <c r="A14" t="s">
        <v>105</v>
      </c>
      <c r="B14" t="s">
        <v>64</v>
      </c>
      <c r="C14">
        <v>194</v>
      </c>
      <c r="D14">
        <v>200</v>
      </c>
      <c r="E14">
        <v>385</v>
      </c>
      <c r="F14">
        <v>170</v>
      </c>
      <c r="G14">
        <v>6</v>
      </c>
      <c r="H14">
        <f>AVERAGE(3,1.5)</f>
        <v>2.25</v>
      </c>
      <c r="I14">
        <v>7</v>
      </c>
      <c r="J14">
        <f>AVERAGE(4,4.5)</f>
        <v>4.25</v>
      </c>
      <c r="K14">
        <v>4</v>
      </c>
      <c r="L14">
        <v>4</v>
      </c>
      <c r="M14">
        <v>28</v>
      </c>
      <c r="N14">
        <v>8</v>
      </c>
      <c r="O14">
        <v>4</v>
      </c>
      <c r="P14">
        <v>10.3</v>
      </c>
      <c r="Q14">
        <v>8</v>
      </c>
      <c r="R14">
        <v>117</v>
      </c>
      <c r="S14">
        <v>10</v>
      </c>
      <c r="T14">
        <f t="shared" si="0"/>
        <v>11</v>
      </c>
      <c r="U14">
        <f t="shared" si="1"/>
        <v>4.875</v>
      </c>
      <c r="V14">
        <f t="shared" si="2"/>
        <v>10.965749936338172</v>
      </c>
    </row>
    <row r="15" spans="1:22" x14ac:dyDescent="0.25">
      <c r="A15" t="s">
        <v>106</v>
      </c>
      <c r="B15" t="s">
        <v>60</v>
      </c>
      <c r="C15">
        <v>820</v>
      </c>
      <c r="D15">
        <v>68</v>
      </c>
      <c r="E15">
        <v>350</v>
      </c>
      <c r="F15">
        <v>25</v>
      </c>
      <c r="G15">
        <v>3.6</v>
      </c>
      <c r="H15">
        <v>12</v>
      </c>
      <c r="I15">
        <v>5</v>
      </c>
      <c r="J15">
        <v>5</v>
      </c>
      <c r="K15">
        <v>96</v>
      </c>
      <c r="L15">
        <v>36</v>
      </c>
      <c r="M15">
        <v>32</v>
      </c>
      <c r="N15">
        <v>60</v>
      </c>
      <c r="O15">
        <v>60</v>
      </c>
      <c r="P15">
        <v>29.4</v>
      </c>
      <c r="Q15">
        <v>135</v>
      </c>
      <c r="R15">
        <v>40.6</v>
      </c>
      <c r="S15">
        <v>4.5</v>
      </c>
      <c r="T15">
        <f t="shared" si="0"/>
        <v>56</v>
      </c>
      <c r="U15">
        <f t="shared" si="1"/>
        <v>6.4</v>
      </c>
      <c r="V15">
        <f t="shared" si="2"/>
        <v>16.402867965367967</v>
      </c>
    </row>
    <row r="16" spans="1:22" x14ac:dyDescent="0.25">
      <c r="A16" t="s">
        <v>107</v>
      </c>
      <c r="B16" t="s">
        <v>61</v>
      </c>
      <c r="C16">
        <v>517</v>
      </c>
      <c r="D16">
        <v>320</v>
      </c>
      <c r="E16">
        <v>100</v>
      </c>
      <c r="F16">
        <v>50</v>
      </c>
      <c r="G16">
        <f>AVERAGE(6,6.5,6)</f>
        <v>6.166666666666667</v>
      </c>
      <c r="H16">
        <v>8</v>
      </c>
      <c r="I16">
        <v>2</v>
      </c>
      <c r="J16">
        <f>AVERAGE(7.5,5,6)</f>
        <v>6.166666666666667</v>
      </c>
      <c r="K16">
        <v>96</v>
      </c>
      <c r="L16">
        <v>88</v>
      </c>
      <c r="M16">
        <v>88</v>
      </c>
      <c r="N16">
        <v>92</v>
      </c>
      <c r="O16">
        <v>92</v>
      </c>
      <c r="P16">
        <v>54.6</v>
      </c>
      <c r="Q16">
        <v>35.4</v>
      </c>
      <c r="R16">
        <v>10</v>
      </c>
      <c r="S16">
        <v>27.3</v>
      </c>
      <c r="T16">
        <f t="shared" si="0"/>
        <v>91</v>
      </c>
      <c r="U16">
        <f t="shared" si="1"/>
        <v>5.5833333333333339</v>
      </c>
      <c r="V16">
        <f t="shared" si="2"/>
        <v>8.5008435192258727</v>
      </c>
    </row>
    <row r="17" spans="1:22" x14ac:dyDescent="0.25">
      <c r="A17" t="s">
        <v>108</v>
      </c>
      <c r="B17" t="s">
        <v>72</v>
      </c>
      <c r="C17">
        <v>400</v>
      </c>
      <c r="D17">
        <v>205</v>
      </c>
      <c r="E17">
        <v>123</v>
      </c>
      <c r="F17">
        <v>480</v>
      </c>
      <c r="G17">
        <f>AVERAGE(4,3.5)</f>
        <v>3.75</v>
      </c>
      <c r="H17">
        <f>AVERAGE(2,1.5)</f>
        <v>1.75</v>
      </c>
      <c r="I17">
        <v>3</v>
      </c>
      <c r="J17">
        <f>AVERAGE(2.5,3.5)</f>
        <v>3</v>
      </c>
      <c r="K17">
        <v>32</v>
      </c>
      <c r="L17">
        <v>20</v>
      </c>
      <c r="M17">
        <v>8</v>
      </c>
      <c r="N17">
        <v>12</v>
      </c>
      <c r="O17">
        <v>48</v>
      </c>
      <c r="P17">
        <v>45</v>
      </c>
      <c r="Q17">
        <v>22</v>
      </c>
      <c r="R17">
        <v>22</v>
      </c>
      <c r="S17">
        <v>32</v>
      </c>
      <c r="T17">
        <f t="shared" si="0"/>
        <v>18</v>
      </c>
      <c r="U17">
        <f t="shared" si="1"/>
        <v>2.875</v>
      </c>
      <c r="V17">
        <f t="shared" si="2"/>
        <v>7.7189966895849249</v>
      </c>
    </row>
    <row r="18" spans="1:22" x14ac:dyDescent="0.25">
      <c r="A18" t="s">
        <v>109</v>
      </c>
      <c r="B18" t="s">
        <v>65</v>
      </c>
      <c r="C18">
        <v>233</v>
      </c>
      <c r="D18">
        <v>556</v>
      </c>
      <c r="E18">
        <v>110</v>
      </c>
      <c r="F18">
        <v>158</v>
      </c>
      <c r="G18">
        <v>2.5</v>
      </c>
      <c r="H18">
        <v>3</v>
      </c>
      <c r="I18">
        <f>AVERAGE(5,6,3,1)</f>
        <v>3.75</v>
      </c>
      <c r="J18">
        <v>3.5</v>
      </c>
      <c r="K18">
        <v>0</v>
      </c>
      <c r="L18">
        <v>0</v>
      </c>
      <c r="M18">
        <v>0</v>
      </c>
      <c r="N18">
        <v>0</v>
      </c>
      <c r="O18">
        <v>0</v>
      </c>
      <c r="P18">
        <v>14</v>
      </c>
      <c r="Q18">
        <v>22.2</v>
      </c>
      <c r="R18">
        <v>14.3</v>
      </c>
      <c r="S18">
        <v>16.5</v>
      </c>
      <c r="T18">
        <f t="shared" si="0"/>
        <v>0</v>
      </c>
      <c r="U18">
        <f t="shared" si="1"/>
        <v>3.1875</v>
      </c>
      <c r="V18">
        <f t="shared" si="2"/>
        <v>4.3469092182327485</v>
      </c>
    </row>
    <row r="19" spans="1:22" x14ac:dyDescent="0.25">
      <c r="A19" t="s">
        <v>110</v>
      </c>
      <c r="B19" t="s">
        <v>66</v>
      </c>
      <c r="C19">
        <v>410</v>
      </c>
      <c r="D19">
        <v>258</v>
      </c>
      <c r="E19">
        <v>660</v>
      </c>
      <c r="F19">
        <v>320</v>
      </c>
      <c r="G19">
        <f>AVERAGE(5.5,5,4.5)</f>
        <v>5</v>
      </c>
      <c r="H19">
        <f>AVERAGE(3,4,2.5)</f>
        <v>3.1666666666666665</v>
      </c>
      <c r="I19">
        <f>AVERAGE(3,2,2.5,3.5,3)</f>
        <v>2.8</v>
      </c>
      <c r="J19">
        <v>1.5</v>
      </c>
      <c r="K19">
        <v>0</v>
      </c>
      <c r="L19">
        <v>4</v>
      </c>
      <c r="M19">
        <v>0</v>
      </c>
      <c r="N19">
        <v>0</v>
      </c>
      <c r="O19">
        <v>0</v>
      </c>
      <c r="P19">
        <v>26.7</v>
      </c>
      <c r="Q19">
        <v>16.5</v>
      </c>
      <c r="R19">
        <v>24.6</v>
      </c>
      <c r="S19">
        <v>16.5</v>
      </c>
      <c r="T19">
        <f t="shared" si="0"/>
        <v>1</v>
      </c>
      <c r="U19">
        <f t="shared" si="1"/>
        <v>3.1166666666666663</v>
      </c>
      <c r="V19">
        <f t="shared" si="2"/>
        <v>5.723596256684492</v>
      </c>
    </row>
    <row r="20" spans="1:22" x14ac:dyDescent="0.25">
      <c r="A20" t="s">
        <v>111</v>
      </c>
      <c r="B20" t="s">
        <v>62</v>
      </c>
      <c r="C20">
        <v>643</v>
      </c>
      <c r="D20">
        <v>383</v>
      </c>
      <c r="E20">
        <v>800</v>
      </c>
      <c r="F20">
        <v>547</v>
      </c>
      <c r="G20">
        <v>4.5</v>
      </c>
      <c r="H20">
        <v>5</v>
      </c>
      <c r="I20">
        <f>AVERAGE(4.5,4.5,5,4,4.5,4.5)</f>
        <v>4.5</v>
      </c>
      <c r="J20">
        <v>4</v>
      </c>
      <c r="K20">
        <v>36</v>
      </c>
      <c r="L20">
        <v>28</v>
      </c>
      <c r="M20">
        <v>12</v>
      </c>
      <c r="N20">
        <v>68</v>
      </c>
      <c r="O20">
        <v>88</v>
      </c>
      <c r="P20">
        <v>27.3</v>
      </c>
      <c r="Q20">
        <v>25.7</v>
      </c>
      <c r="R20">
        <v>43</v>
      </c>
      <c r="S20">
        <v>13.6</v>
      </c>
      <c r="T20">
        <f t="shared" si="0"/>
        <v>36</v>
      </c>
      <c r="U20">
        <f t="shared" si="1"/>
        <v>4.5</v>
      </c>
      <c r="V20">
        <f t="shared" si="2"/>
        <v>7.9099821746880572</v>
      </c>
    </row>
    <row r="21" spans="1:22" x14ac:dyDescent="0.25">
      <c r="A21" t="s">
        <v>112</v>
      </c>
      <c r="B21" t="s">
        <v>59</v>
      </c>
      <c r="C21">
        <v>310</v>
      </c>
      <c r="D21">
        <v>300</v>
      </c>
      <c r="E21">
        <v>341</v>
      </c>
      <c r="F21">
        <v>201</v>
      </c>
      <c r="G21">
        <v>11</v>
      </c>
      <c r="H21">
        <v>8</v>
      </c>
      <c r="I21">
        <v>8</v>
      </c>
      <c r="J21">
        <v>5</v>
      </c>
      <c r="K21">
        <v>92</v>
      </c>
      <c r="L21">
        <v>80</v>
      </c>
      <c r="M21">
        <v>92</v>
      </c>
      <c r="N21">
        <v>88</v>
      </c>
      <c r="O21">
        <v>28</v>
      </c>
      <c r="P21">
        <v>48.3</v>
      </c>
      <c r="Q21">
        <v>15.4</v>
      </c>
      <c r="R21">
        <v>23.9</v>
      </c>
      <c r="S21">
        <v>8.4</v>
      </c>
      <c r="T21">
        <f t="shared" si="0"/>
        <v>88</v>
      </c>
      <c r="U21">
        <f t="shared" si="1"/>
        <v>8</v>
      </c>
      <c r="V21">
        <f t="shared" si="2"/>
        <v>7.1380825057295638</v>
      </c>
    </row>
    <row r="22" spans="1:22" x14ac:dyDescent="0.25">
      <c r="A22" t="s">
        <v>114</v>
      </c>
      <c r="B22" s="9" t="s">
        <v>23</v>
      </c>
      <c r="C22">
        <v>790</v>
      </c>
      <c r="D22">
        <v>70</v>
      </c>
      <c r="E22">
        <v>470</v>
      </c>
      <c r="F22">
        <v>680</v>
      </c>
      <c r="G22">
        <v>9</v>
      </c>
      <c r="H22">
        <v>9</v>
      </c>
      <c r="I22">
        <v>5</v>
      </c>
      <c r="J22">
        <v>4</v>
      </c>
      <c r="K22">
        <v>20</v>
      </c>
      <c r="L22">
        <v>30</v>
      </c>
      <c r="M22">
        <v>2</v>
      </c>
      <c r="N22">
        <v>2</v>
      </c>
      <c r="O22">
        <v>30</v>
      </c>
      <c r="P22">
        <v>34</v>
      </c>
      <c r="Q22">
        <v>21.5</v>
      </c>
      <c r="R22">
        <v>22.6</v>
      </c>
      <c r="S22">
        <v>15.5</v>
      </c>
      <c r="T22">
        <f t="shared" si="0"/>
        <v>13.5</v>
      </c>
      <c r="U22">
        <f t="shared" si="1"/>
        <v>6.75</v>
      </c>
      <c r="V22">
        <f t="shared" si="2"/>
        <v>6.5233479755538593</v>
      </c>
    </row>
    <row r="23" spans="1:22" x14ac:dyDescent="0.25">
      <c r="A23" t="s">
        <v>92</v>
      </c>
      <c r="B23" s="9" t="s">
        <v>39</v>
      </c>
      <c r="C23">
        <v>250</v>
      </c>
      <c r="D23">
        <v>234</v>
      </c>
      <c r="E23">
        <v>147</v>
      </c>
      <c r="F23">
        <v>307</v>
      </c>
      <c r="G23">
        <v>4</v>
      </c>
      <c r="H23">
        <v>10</v>
      </c>
      <c r="I23">
        <v>8</v>
      </c>
      <c r="J23">
        <v>10</v>
      </c>
      <c r="K23">
        <v>50</v>
      </c>
      <c r="L23">
        <v>15</v>
      </c>
      <c r="M23">
        <v>15</v>
      </c>
      <c r="N23">
        <v>40</v>
      </c>
      <c r="O23">
        <v>80</v>
      </c>
      <c r="P23">
        <v>10.1</v>
      </c>
      <c r="Q23">
        <v>29.8</v>
      </c>
      <c r="R23">
        <v>19.5</v>
      </c>
      <c r="S23">
        <v>42.3</v>
      </c>
      <c r="T23">
        <f t="shared" si="0"/>
        <v>30</v>
      </c>
      <c r="U23">
        <f t="shared" si="1"/>
        <v>8</v>
      </c>
      <c r="V23">
        <f t="shared" si="2"/>
        <v>5.568420550038196</v>
      </c>
    </row>
    <row r="24" spans="1:22" x14ac:dyDescent="0.25">
      <c r="A24" t="s">
        <v>118</v>
      </c>
      <c r="B24" s="9" t="s">
        <v>40</v>
      </c>
      <c r="C24">
        <v>206</v>
      </c>
      <c r="D24">
        <v>320</v>
      </c>
      <c r="E24">
        <v>147</v>
      </c>
      <c r="F24">
        <v>690</v>
      </c>
      <c r="G24">
        <v>15</v>
      </c>
      <c r="H24">
        <v>7</v>
      </c>
      <c r="I24">
        <v>6</v>
      </c>
      <c r="J24">
        <v>6</v>
      </c>
      <c r="K24">
        <v>48</v>
      </c>
      <c r="L24">
        <v>40</v>
      </c>
      <c r="M24">
        <v>60</v>
      </c>
      <c r="N24">
        <v>90</v>
      </c>
      <c r="O24">
        <v>55</v>
      </c>
      <c r="P24">
        <v>70</v>
      </c>
      <c r="Q24">
        <v>15.2</v>
      </c>
      <c r="R24">
        <v>13.5</v>
      </c>
      <c r="S24">
        <v>14.1</v>
      </c>
      <c r="T24">
        <f t="shared" si="0"/>
        <v>59.5</v>
      </c>
      <c r="U24">
        <f t="shared" si="1"/>
        <v>8.5</v>
      </c>
      <c r="V24">
        <f t="shared" si="2"/>
        <v>8.1347880061115365</v>
      </c>
    </row>
    <row r="25" spans="1:22" x14ac:dyDescent="0.25">
      <c r="A25" t="s">
        <v>119</v>
      </c>
      <c r="B25" s="9" t="s">
        <v>41</v>
      </c>
      <c r="C25">
        <v>155</v>
      </c>
      <c r="D25">
        <v>370</v>
      </c>
      <c r="E25">
        <v>152</v>
      </c>
      <c r="F25">
        <v>330</v>
      </c>
      <c r="G25">
        <v>2.5</v>
      </c>
      <c r="H25">
        <v>7</v>
      </c>
      <c r="I25">
        <v>2.5</v>
      </c>
      <c r="J25">
        <v>5</v>
      </c>
      <c r="K25">
        <v>5</v>
      </c>
      <c r="L25">
        <v>40</v>
      </c>
      <c r="M25">
        <v>2</v>
      </c>
      <c r="N25">
        <v>55</v>
      </c>
      <c r="O25">
        <v>2</v>
      </c>
      <c r="P25">
        <v>13.3</v>
      </c>
      <c r="Q25">
        <v>46</v>
      </c>
      <c r="R25">
        <v>26.2</v>
      </c>
      <c r="S25">
        <v>15.3</v>
      </c>
      <c r="T25">
        <f t="shared" si="0"/>
        <v>25.5</v>
      </c>
      <c r="U25">
        <f t="shared" si="1"/>
        <v>4.25</v>
      </c>
      <c r="V25">
        <f t="shared" si="2"/>
        <v>7.1082410236821998</v>
      </c>
    </row>
    <row r="26" spans="1:22" x14ac:dyDescent="0.25">
      <c r="A26" t="s">
        <v>115</v>
      </c>
      <c r="B26" s="9" t="s">
        <v>42</v>
      </c>
      <c r="C26">
        <v>210</v>
      </c>
      <c r="D26">
        <v>370</v>
      </c>
      <c r="E26">
        <v>155</v>
      </c>
      <c r="F26">
        <v>120</v>
      </c>
      <c r="G26">
        <v>5</v>
      </c>
      <c r="H26">
        <v>12</v>
      </c>
      <c r="I26">
        <v>5</v>
      </c>
      <c r="J26">
        <v>8</v>
      </c>
      <c r="K26">
        <v>20</v>
      </c>
      <c r="L26">
        <v>15</v>
      </c>
      <c r="M26">
        <v>15</v>
      </c>
      <c r="N26">
        <v>20</v>
      </c>
      <c r="P26">
        <v>33</v>
      </c>
      <c r="Q26">
        <v>24</v>
      </c>
      <c r="R26">
        <v>17</v>
      </c>
      <c r="S26">
        <v>25</v>
      </c>
      <c r="T26">
        <f t="shared" si="0"/>
        <v>17.5</v>
      </c>
      <c r="U26">
        <f t="shared" si="1"/>
        <v>7.5</v>
      </c>
      <c r="V26">
        <f t="shared" si="2"/>
        <v>6.3860771581359819</v>
      </c>
    </row>
    <row r="27" spans="1:22" x14ac:dyDescent="0.25">
      <c r="A27" t="s">
        <v>120</v>
      </c>
      <c r="B27" s="9" t="s">
        <v>43</v>
      </c>
      <c r="C27">
        <v>214</v>
      </c>
      <c r="D27">
        <v>363</v>
      </c>
      <c r="E27">
        <v>143</v>
      </c>
      <c r="F27">
        <v>363</v>
      </c>
      <c r="G27">
        <v>12</v>
      </c>
      <c r="H27">
        <v>5</v>
      </c>
      <c r="I27">
        <v>5</v>
      </c>
      <c r="J27">
        <v>12</v>
      </c>
      <c r="K27">
        <v>2</v>
      </c>
      <c r="L27">
        <v>95</v>
      </c>
      <c r="M27">
        <v>5</v>
      </c>
      <c r="N27">
        <v>4</v>
      </c>
      <c r="O27">
        <v>5</v>
      </c>
      <c r="P27">
        <v>85.1</v>
      </c>
      <c r="Q27">
        <v>15.9</v>
      </c>
      <c r="R27">
        <v>11.7</v>
      </c>
      <c r="S27">
        <v>109.6</v>
      </c>
      <c r="T27">
        <f t="shared" si="0"/>
        <v>26.5</v>
      </c>
      <c r="U27">
        <f t="shared" si="1"/>
        <v>8.5</v>
      </c>
      <c r="V27">
        <f t="shared" si="2"/>
        <v>11.148777692895338</v>
      </c>
    </row>
    <row r="28" spans="1:22" x14ac:dyDescent="0.25">
      <c r="A28" t="s">
        <v>121</v>
      </c>
      <c r="B28" s="9" t="s">
        <v>44</v>
      </c>
      <c r="C28">
        <v>158</v>
      </c>
      <c r="D28">
        <v>917</v>
      </c>
      <c r="E28">
        <v>318</v>
      </c>
      <c r="F28">
        <v>312</v>
      </c>
      <c r="G28">
        <v>3</v>
      </c>
      <c r="H28">
        <v>6</v>
      </c>
      <c r="I28">
        <v>10</v>
      </c>
      <c r="J28">
        <v>7</v>
      </c>
      <c r="K28">
        <v>25</v>
      </c>
      <c r="L28">
        <v>15</v>
      </c>
      <c r="M28">
        <v>25</v>
      </c>
      <c r="N28">
        <v>10</v>
      </c>
      <c r="O28">
        <v>30</v>
      </c>
      <c r="P28">
        <v>29</v>
      </c>
      <c r="Q28">
        <v>35</v>
      </c>
      <c r="R28">
        <v>115</v>
      </c>
      <c r="S28">
        <v>32</v>
      </c>
      <c r="T28">
        <f t="shared" si="0"/>
        <v>18.75</v>
      </c>
      <c r="U28">
        <f t="shared" si="1"/>
        <v>6.5</v>
      </c>
      <c r="V28">
        <f t="shared" si="2"/>
        <v>14.880952380952381</v>
      </c>
    </row>
    <row r="29" spans="1:22" x14ac:dyDescent="0.25">
      <c r="A29" t="s">
        <v>122</v>
      </c>
      <c r="B29" s="9" t="s">
        <v>45</v>
      </c>
      <c r="C29">
        <v>396</v>
      </c>
      <c r="D29">
        <v>366</v>
      </c>
      <c r="E29">
        <v>391</v>
      </c>
      <c r="F29">
        <v>433</v>
      </c>
      <c r="G29">
        <v>8</v>
      </c>
      <c r="H29">
        <v>10</v>
      </c>
      <c r="I29">
        <v>7</v>
      </c>
      <c r="J29">
        <v>4</v>
      </c>
      <c r="K29">
        <v>2</v>
      </c>
      <c r="L29">
        <v>2</v>
      </c>
      <c r="M29">
        <v>5</v>
      </c>
      <c r="N29">
        <v>0</v>
      </c>
      <c r="O29">
        <v>15</v>
      </c>
      <c r="P29">
        <v>38.6</v>
      </c>
      <c r="Q29">
        <v>46.8</v>
      </c>
      <c r="R29">
        <v>12.2</v>
      </c>
      <c r="S29">
        <v>12</v>
      </c>
      <c r="T29">
        <f t="shared" si="0"/>
        <v>2.25</v>
      </c>
      <c r="U29">
        <f t="shared" si="1"/>
        <v>7.25</v>
      </c>
      <c r="V29">
        <f t="shared" si="2"/>
        <v>8.0054749172396225</v>
      </c>
    </row>
    <row r="30" spans="1:22" x14ac:dyDescent="0.25">
      <c r="A30" t="s">
        <v>117</v>
      </c>
      <c r="B30" s="9" t="s">
        <v>46</v>
      </c>
      <c r="C30">
        <v>200</v>
      </c>
      <c r="D30">
        <v>700</v>
      </c>
      <c r="E30">
        <v>500</v>
      </c>
      <c r="F30">
        <v>4.5</v>
      </c>
      <c r="G30">
        <v>8</v>
      </c>
      <c r="H30">
        <v>5.3</v>
      </c>
      <c r="I30">
        <v>3.5</v>
      </c>
      <c r="J30">
        <v>5.2</v>
      </c>
      <c r="K30">
        <v>10</v>
      </c>
      <c r="L30">
        <v>15</v>
      </c>
      <c r="M30">
        <v>10</v>
      </c>
      <c r="N30">
        <v>8</v>
      </c>
      <c r="O30">
        <v>15</v>
      </c>
      <c r="P30">
        <v>48</v>
      </c>
      <c r="Q30">
        <v>23.2</v>
      </c>
      <c r="R30">
        <v>15</v>
      </c>
      <c r="S30">
        <v>17</v>
      </c>
      <c r="T30">
        <f t="shared" si="0"/>
        <v>10.75</v>
      </c>
      <c r="U30">
        <f t="shared" si="1"/>
        <v>5.5</v>
      </c>
      <c r="V30">
        <f t="shared" si="2"/>
        <v>7.1977654698242937</v>
      </c>
    </row>
    <row r="31" spans="1:22" x14ac:dyDescent="0.25">
      <c r="A31" t="s">
        <v>123</v>
      </c>
      <c r="B31" s="9" t="s">
        <v>47</v>
      </c>
      <c r="C31">
        <v>250</v>
      </c>
      <c r="D31">
        <v>250</v>
      </c>
      <c r="E31">
        <v>100</v>
      </c>
      <c r="F31">
        <v>160</v>
      </c>
      <c r="G31">
        <v>5</v>
      </c>
      <c r="H31" t="s">
        <v>74</v>
      </c>
      <c r="I31">
        <v>10</v>
      </c>
      <c r="J31">
        <v>9</v>
      </c>
      <c r="K31">
        <v>60</v>
      </c>
      <c r="L31">
        <v>60</v>
      </c>
      <c r="M31">
        <v>50</v>
      </c>
      <c r="N31">
        <v>20</v>
      </c>
      <c r="O31">
        <v>45</v>
      </c>
      <c r="P31">
        <v>22</v>
      </c>
      <c r="Q31">
        <v>19.5</v>
      </c>
      <c r="R31">
        <v>16</v>
      </c>
      <c r="S31">
        <v>9</v>
      </c>
      <c r="T31">
        <f t="shared" si="0"/>
        <v>47.5</v>
      </c>
      <c r="U31">
        <f t="shared" si="1"/>
        <v>6</v>
      </c>
      <c r="V31">
        <f t="shared" si="2"/>
        <v>4.754742806213395</v>
      </c>
    </row>
    <row r="32" spans="1:22" x14ac:dyDescent="0.25">
      <c r="A32" t="s">
        <v>124</v>
      </c>
      <c r="B32" s="9" t="s">
        <v>73</v>
      </c>
      <c r="C32">
        <v>117</v>
      </c>
      <c r="D32">
        <v>49.5</v>
      </c>
      <c r="E32">
        <v>61</v>
      </c>
      <c r="F32">
        <v>133</v>
      </c>
      <c r="G32">
        <v>4</v>
      </c>
      <c r="H32">
        <v>4</v>
      </c>
      <c r="I32">
        <v>5.5</v>
      </c>
      <c r="J32">
        <v>8</v>
      </c>
      <c r="K32">
        <v>100</v>
      </c>
      <c r="L32">
        <v>75</v>
      </c>
      <c r="M32">
        <v>45</v>
      </c>
      <c r="N32">
        <v>40</v>
      </c>
      <c r="O32">
        <v>95</v>
      </c>
      <c r="P32">
        <v>19.399999999999999</v>
      </c>
      <c r="Q32">
        <v>9.8000000000000007</v>
      </c>
      <c r="R32">
        <v>13.6</v>
      </c>
      <c r="S32">
        <v>34.5</v>
      </c>
      <c r="T32">
        <f t="shared" si="0"/>
        <v>65</v>
      </c>
      <c r="U32">
        <f t="shared" si="1"/>
        <v>5.375</v>
      </c>
      <c r="V32">
        <f t="shared" si="2"/>
        <v>4.0922619047619051</v>
      </c>
    </row>
    <row r="33" spans="1:22" x14ac:dyDescent="0.25">
      <c r="A33" t="s">
        <v>125</v>
      </c>
      <c r="B33" s="9" t="s">
        <v>63</v>
      </c>
      <c r="C33">
        <v>255</v>
      </c>
      <c r="D33">
        <v>375</v>
      </c>
      <c r="E33">
        <v>518</v>
      </c>
      <c r="F33">
        <v>912</v>
      </c>
      <c r="G33">
        <v>6</v>
      </c>
      <c r="H33">
        <v>5</v>
      </c>
      <c r="I33">
        <v>6</v>
      </c>
      <c r="J33">
        <v>12</v>
      </c>
      <c r="K33">
        <v>10</v>
      </c>
      <c r="L33">
        <v>5</v>
      </c>
      <c r="M33">
        <v>4</v>
      </c>
      <c r="N33">
        <v>10</v>
      </c>
      <c r="O33">
        <v>25</v>
      </c>
      <c r="P33">
        <v>31.9</v>
      </c>
      <c r="Q33">
        <v>17.600000000000001</v>
      </c>
      <c r="R33">
        <v>37.6</v>
      </c>
      <c r="S33">
        <v>34.6</v>
      </c>
      <c r="T33">
        <f t="shared" si="0"/>
        <v>7.25</v>
      </c>
      <c r="U33">
        <f t="shared" si="1"/>
        <v>7.25</v>
      </c>
      <c r="V33">
        <f t="shared" si="2"/>
        <v>7.6195250827603775</v>
      </c>
    </row>
    <row r="34" spans="1:22" x14ac:dyDescent="0.25">
      <c r="A34" t="s">
        <v>126</v>
      </c>
      <c r="B34" s="9" t="s">
        <v>64</v>
      </c>
      <c r="C34">
        <v>220</v>
      </c>
      <c r="D34">
        <v>135</v>
      </c>
      <c r="E34">
        <v>408</v>
      </c>
      <c r="F34">
        <v>210</v>
      </c>
      <c r="G34">
        <v>5</v>
      </c>
      <c r="H34">
        <v>7</v>
      </c>
      <c r="I34">
        <v>12</v>
      </c>
      <c r="J34">
        <v>15</v>
      </c>
      <c r="K34">
        <v>40</v>
      </c>
      <c r="L34">
        <v>60</v>
      </c>
      <c r="M34">
        <v>50</v>
      </c>
      <c r="N34">
        <v>30</v>
      </c>
      <c r="O34">
        <v>25</v>
      </c>
      <c r="P34">
        <v>25</v>
      </c>
      <c r="Q34">
        <v>35</v>
      </c>
      <c r="R34">
        <v>13</v>
      </c>
      <c r="S34">
        <v>25.4</v>
      </c>
      <c r="T34">
        <f t="shared" si="0"/>
        <v>45</v>
      </c>
      <c r="U34">
        <f t="shared" si="1"/>
        <v>9.75</v>
      </c>
      <c r="V34">
        <f t="shared" si="2"/>
        <v>6.3144576012223066</v>
      </c>
    </row>
    <row r="35" spans="1:22" x14ac:dyDescent="0.25">
      <c r="A35" t="s">
        <v>127</v>
      </c>
      <c r="B35" s="9" t="s">
        <v>60</v>
      </c>
      <c r="C35">
        <v>96</v>
      </c>
      <c r="D35">
        <v>225</v>
      </c>
      <c r="E35">
        <v>223</v>
      </c>
      <c r="F35">
        <v>160</v>
      </c>
      <c r="G35">
        <v>4</v>
      </c>
      <c r="H35">
        <v>10</v>
      </c>
      <c r="I35">
        <v>2</v>
      </c>
      <c r="J35">
        <v>3</v>
      </c>
      <c r="K35">
        <v>10</v>
      </c>
      <c r="L35">
        <v>5</v>
      </c>
      <c r="M35">
        <v>2</v>
      </c>
      <c r="N35">
        <v>0</v>
      </c>
      <c r="O35">
        <v>5</v>
      </c>
      <c r="P35">
        <v>24.3</v>
      </c>
      <c r="Q35">
        <v>13.6</v>
      </c>
      <c r="R35">
        <v>102</v>
      </c>
      <c r="S35">
        <v>8</v>
      </c>
      <c r="T35">
        <f t="shared" si="0"/>
        <v>4.25</v>
      </c>
      <c r="U35">
        <f t="shared" si="1"/>
        <v>4.75</v>
      </c>
      <c r="V35">
        <f t="shared" si="2"/>
        <v>11.292016806722689</v>
      </c>
    </row>
    <row r="36" spans="1:22" x14ac:dyDescent="0.25">
      <c r="A36" t="s">
        <v>128</v>
      </c>
      <c r="B36" s="9" t="s">
        <v>61</v>
      </c>
      <c r="C36">
        <v>40</v>
      </c>
      <c r="D36">
        <v>210</v>
      </c>
      <c r="E36">
        <v>204</v>
      </c>
      <c r="F36">
        <v>267</v>
      </c>
      <c r="G36">
        <v>6</v>
      </c>
      <c r="H36">
        <v>5</v>
      </c>
      <c r="I36">
        <v>15</v>
      </c>
      <c r="J36">
        <v>5</v>
      </c>
      <c r="K36">
        <v>95</v>
      </c>
      <c r="L36">
        <v>60</v>
      </c>
      <c r="M36">
        <v>90</v>
      </c>
      <c r="N36">
        <v>98</v>
      </c>
      <c r="O36">
        <v>80</v>
      </c>
      <c r="P36">
        <v>17.399999999999999</v>
      </c>
      <c r="Q36">
        <v>9</v>
      </c>
      <c r="R36">
        <v>39</v>
      </c>
      <c r="S36">
        <v>9</v>
      </c>
      <c r="T36">
        <f t="shared" si="0"/>
        <v>85.75</v>
      </c>
      <c r="U36">
        <f t="shared" si="1"/>
        <v>7.75</v>
      </c>
      <c r="V36">
        <f t="shared" si="2"/>
        <v>5.3834033613445378</v>
      </c>
    </row>
    <row r="37" spans="1:22" x14ac:dyDescent="0.25">
      <c r="A37" t="s">
        <v>129</v>
      </c>
      <c r="B37" s="9" t="s">
        <v>72</v>
      </c>
      <c r="C37">
        <v>150</v>
      </c>
      <c r="D37">
        <v>170</v>
      </c>
      <c r="E37">
        <v>230</v>
      </c>
      <c r="F37">
        <v>400</v>
      </c>
      <c r="G37">
        <v>10</v>
      </c>
      <c r="H37">
        <v>5</v>
      </c>
      <c r="I37">
        <v>18</v>
      </c>
      <c r="J37">
        <v>9.5</v>
      </c>
      <c r="K37">
        <v>30</v>
      </c>
      <c r="L37">
        <v>20</v>
      </c>
      <c r="M37">
        <v>25</v>
      </c>
      <c r="N37">
        <v>15</v>
      </c>
      <c r="O37">
        <v>72</v>
      </c>
      <c r="P37">
        <v>29</v>
      </c>
      <c r="Q37">
        <v>10</v>
      </c>
      <c r="R37">
        <v>92</v>
      </c>
      <c r="S37">
        <v>16</v>
      </c>
      <c r="T37">
        <f t="shared" si="0"/>
        <v>22.5</v>
      </c>
      <c r="U37">
        <f t="shared" si="1"/>
        <v>10.625</v>
      </c>
      <c r="V37">
        <f t="shared" si="2"/>
        <v>10.742933537051185</v>
      </c>
    </row>
    <row r="38" spans="1:22" x14ac:dyDescent="0.25">
      <c r="A38" t="s">
        <v>130</v>
      </c>
      <c r="B38" s="9" t="s">
        <v>65</v>
      </c>
      <c r="C38" s="5" t="s">
        <v>76</v>
      </c>
      <c r="D38">
        <v>230.6</v>
      </c>
      <c r="E38">
        <v>326.5</v>
      </c>
      <c r="F38">
        <v>180</v>
      </c>
      <c r="G38">
        <v>3</v>
      </c>
      <c r="H38">
        <v>10</v>
      </c>
      <c r="I38">
        <v>3</v>
      </c>
      <c r="J38">
        <v>4.5</v>
      </c>
      <c r="K38">
        <v>0</v>
      </c>
      <c r="L38">
        <v>50</v>
      </c>
      <c r="M38">
        <v>15</v>
      </c>
      <c r="N38">
        <v>10</v>
      </c>
      <c r="O38">
        <v>0</v>
      </c>
      <c r="P38">
        <v>22.6</v>
      </c>
      <c r="Q38">
        <v>81.599999999999994</v>
      </c>
      <c r="R38">
        <v>17</v>
      </c>
      <c r="S38">
        <v>9.1</v>
      </c>
      <c r="T38">
        <f t="shared" si="0"/>
        <v>18.75</v>
      </c>
      <c r="U38">
        <f t="shared" si="1"/>
        <v>5.125</v>
      </c>
      <c r="V38">
        <f t="shared" si="2"/>
        <v>9.8258053221288524</v>
      </c>
    </row>
    <row r="39" spans="1:22" x14ac:dyDescent="0.25">
      <c r="A39" t="s">
        <v>131</v>
      </c>
      <c r="B39" s="9" t="s">
        <v>66</v>
      </c>
      <c r="C39">
        <v>185</v>
      </c>
      <c r="D39">
        <v>379</v>
      </c>
      <c r="E39">
        <v>418</v>
      </c>
      <c r="F39">
        <v>360</v>
      </c>
      <c r="G39">
        <v>6</v>
      </c>
      <c r="H39">
        <v>7</v>
      </c>
      <c r="I39">
        <v>6</v>
      </c>
      <c r="J39">
        <v>5</v>
      </c>
      <c r="K39">
        <v>25</v>
      </c>
      <c r="L39">
        <v>3</v>
      </c>
      <c r="M39">
        <v>10</v>
      </c>
      <c r="N39">
        <v>0</v>
      </c>
      <c r="O39">
        <v>15</v>
      </c>
      <c r="P39">
        <v>12</v>
      </c>
      <c r="Q39">
        <v>18</v>
      </c>
      <c r="R39">
        <v>28</v>
      </c>
      <c r="S39">
        <v>24</v>
      </c>
      <c r="T39">
        <f t="shared" si="0"/>
        <v>9.5</v>
      </c>
      <c r="U39">
        <f t="shared" si="1"/>
        <v>6</v>
      </c>
      <c r="V39">
        <f t="shared" si="2"/>
        <v>5.0929462694168572</v>
      </c>
    </row>
    <row r="40" spans="1:22" x14ac:dyDescent="0.25">
      <c r="A40" t="s">
        <v>132</v>
      </c>
      <c r="B40" s="9" t="s">
        <v>62</v>
      </c>
      <c r="C40">
        <v>800</v>
      </c>
      <c r="D40">
        <v>775</v>
      </c>
      <c r="E40">
        <v>30</v>
      </c>
      <c r="F40">
        <v>30</v>
      </c>
      <c r="G40">
        <v>4.5</v>
      </c>
      <c r="H40">
        <v>7</v>
      </c>
      <c r="I40" s="4" t="s">
        <v>75</v>
      </c>
      <c r="J40" s="4" t="s">
        <v>75</v>
      </c>
      <c r="K40">
        <v>5</v>
      </c>
      <c r="L40">
        <v>2</v>
      </c>
      <c r="M40" s="4" t="s">
        <v>75</v>
      </c>
      <c r="N40" s="4" t="s">
        <v>75</v>
      </c>
      <c r="O40">
        <v>101</v>
      </c>
      <c r="P40">
        <v>52.5</v>
      </c>
      <c r="Q40">
        <v>55</v>
      </c>
      <c r="R40" s="4">
        <v>1</v>
      </c>
      <c r="S40" s="4">
        <v>1</v>
      </c>
      <c r="T40">
        <f t="shared" si="0"/>
        <v>1.75</v>
      </c>
      <c r="U40">
        <f t="shared" si="1"/>
        <v>2.875</v>
      </c>
      <c r="V40">
        <f t="shared" si="2"/>
        <v>8.6540297937356758</v>
      </c>
    </row>
    <row r="41" spans="1:22" x14ac:dyDescent="0.25">
      <c r="A41" t="s">
        <v>113</v>
      </c>
      <c r="B41" s="9" t="s">
        <v>59</v>
      </c>
      <c r="C41">
        <v>570</v>
      </c>
      <c r="D41">
        <v>338</v>
      </c>
      <c r="E41">
        <v>300</v>
      </c>
      <c r="F41">
        <v>395</v>
      </c>
      <c r="G41">
        <v>15</v>
      </c>
      <c r="H41">
        <v>3</v>
      </c>
      <c r="I41">
        <v>5.6</v>
      </c>
      <c r="J41">
        <v>6</v>
      </c>
      <c r="K41">
        <v>5</v>
      </c>
      <c r="L41">
        <v>85</v>
      </c>
      <c r="M41">
        <v>35</v>
      </c>
      <c r="N41">
        <v>8</v>
      </c>
      <c r="O41">
        <v>20</v>
      </c>
      <c r="P41">
        <v>146.5</v>
      </c>
      <c r="Q41">
        <v>11</v>
      </c>
      <c r="R41">
        <v>33.4</v>
      </c>
      <c r="S41">
        <v>21.6</v>
      </c>
      <c r="T41">
        <f t="shared" si="0"/>
        <v>33.25</v>
      </c>
      <c r="U41">
        <f t="shared" si="1"/>
        <v>7.4</v>
      </c>
      <c r="V41">
        <f t="shared" si="2"/>
        <v>15.621021135727018</v>
      </c>
    </row>
    <row r="42" spans="1:22" x14ac:dyDescent="0.25">
      <c r="A42" t="s">
        <v>133</v>
      </c>
      <c r="B42" s="9" t="s">
        <v>23</v>
      </c>
      <c r="C42">
        <v>150</v>
      </c>
      <c r="D42">
        <v>243</v>
      </c>
      <c r="E42">
        <v>380</v>
      </c>
      <c r="F42">
        <v>430</v>
      </c>
      <c r="G42">
        <v>4</v>
      </c>
      <c r="H42">
        <v>3</v>
      </c>
      <c r="I42">
        <v>5</v>
      </c>
      <c r="J42">
        <v>4.3</v>
      </c>
      <c r="K42">
        <v>45</v>
      </c>
      <c r="L42">
        <v>30</v>
      </c>
      <c r="M42">
        <v>5</v>
      </c>
      <c r="N42">
        <v>15</v>
      </c>
      <c r="O42">
        <v>40</v>
      </c>
      <c r="P42">
        <v>20</v>
      </c>
      <c r="Q42">
        <v>14</v>
      </c>
      <c r="R42">
        <v>21</v>
      </c>
      <c r="S42">
        <v>23</v>
      </c>
      <c r="T42">
        <f t="shared" si="0"/>
        <v>23.75</v>
      </c>
      <c r="U42">
        <f t="shared" si="1"/>
        <v>4.0750000000000002</v>
      </c>
      <c r="V42">
        <f t="shared" si="2"/>
        <v>4.8343200916730327</v>
      </c>
    </row>
    <row r="43" spans="1:22" x14ac:dyDescent="0.25">
      <c r="A43" t="s">
        <v>135</v>
      </c>
      <c r="B43" s="9" t="s">
        <v>39</v>
      </c>
      <c r="C43">
        <v>92</v>
      </c>
      <c r="D43">
        <v>275</v>
      </c>
      <c r="E43">
        <v>666</v>
      </c>
      <c r="F43">
        <v>260</v>
      </c>
      <c r="G43">
        <v>3</v>
      </c>
      <c r="H43">
        <v>4</v>
      </c>
      <c r="I43">
        <v>2</v>
      </c>
      <c r="J43">
        <v>3.5</v>
      </c>
      <c r="K43">
        <v>70</v>
      </c>
      <c r="L43">
        <v>35</v>
      </c>
      <c r="M43">
        <v>3</v>
      </c>
      <c r="N43">
        <v>30</v>
      </c>
      <c r="O43">
        <v>10</v>
      </c>
      <c r="P43">
        <v>12</v>
      </c>
      <c r="Q43">
        <v>17.600000000000001</v>
      </c>
      <c r="R43">
        <v>11</v>
      </c>
      <c r="S43">
        <v>19.399999999999999</v>
      </c>
      <c r="T43">
        <f t="shared" si="0"/>
        <v>34.5</v>
      </c>
      <c r="U43">
        <f t="shared" si="1"/>
        <v>3.125</v>
      </c>
      <c r="V43">
        <f t="shared" si="2"/>
        <v>3.6167876241405654</v>
      </c>
    </row>
    <row r="44" spans="1:22" x14ac:dyDescent="0.25">
      <c r="A44" t="s">
        <v>93</v>
      </c>
      <c r="B44" s="9" t="s">
        <v>40</v>
      </c>
      <c r="C44">
        <v>230</v>
      </c>
      <c r="D44">
        <v>910</v>
      </c>
      <c r="E44">
        <v>610</v>
      </c>
      <c r="F44">
        <v>780</v>
      </c>
      <c r="G44">
        <v>3</v>
      </c>
      <c r="H44">
        <v>8</v>
      </c>
      <c r="I44">
        <v>5.3</v>
      </c>
      <c r="J44">
        <v>6</v>
      </c>
      <c r="K44">
        <v>4</v>
      </c>
      <c r="L44">
        <v>15</v>
      </c>
      <c r="M44">
        <v>25</v>
      </c>
      <c r="N44">
        <v>20</v>
      </c>
      <c r="O44">
        <v>7</v>
      </c>
      <c r="P44" s="8">
        <v>12</v>
      </c>
      <c r="Q44">
        <v>55</v>
      </c>
      <c r="R44">
        <v>34.6</v>
      </c>
      <c r="S44">
        <v>25</v>
      </c>
      <c r="T44">
        <f t="shared" si="0"/>
        <v>16</v>
      </c>
      <c r="U44">
        <f t="shared" si="1"/>
        <v>5.5750000000000002</v>
      </c>
      <c r="V44">
        <f t="shared" si="2"/>
        <v>8.5824102368220032</v>
      </c>
    </row>
    <row r="45" spans="1:22" x14ac:dyDescent="0.25">
      <c r="A45" t="s">
        <v>136</v>
      </c>
      <c r="B45" s="9" t="s">
        <v>41</v>
      </c>
      <c r="C45">
        <v>264</v>
      </c>
      <c r="D45">
        <v>400</v>
      </c>
      <c r="E45">
        <v>187</v>
      </c>
      <c r="F45">
        <v>510</v>
      </c>
      <c r="G45">
        <v>6</v>
      </c>
      <c r="H45">
        <v>5</v>
      </c>
      <c r="I45">
        <v>5</v>
      </c>
      <c r="J45">
        <v>6</v>
      </c>
      <c r="K45">
        <v>5</v>
      </c>
      <c r="L45">
        <v>5</v>
      </c>
      <c r="M45">
        <v>6</v>
      </c>
      <c r="N45">
        <v>15</v>
      </c>
      <c r="O45">
        <v>15</v>
      </c>
      <c r="P45">
        <v>23</v>
      </c>
      <c r="Q45">
        <v>23.2</v>
      </c>
      <c r="R45">
        <v>28</v>
      </c>
      <c r="S45">
        <v>46.5</v>
      </c>
      <c r="T45">
        <f t="shared" si="0"/>
        <v>7.75</v>
      </c>
      <c r="U45">
        <f t="shared" si="1"/>
        <v>5.5</v>
      </c>
      <c r="V45">
        <f t="shared" si="2"/>
        <v>6.8297205245734656</v>
      </c>
    </row>
    <row r="46" spans="1:22" x14ac:dyDescent="0.25">
      <c r="A46" t="s">
        <v>134</v>
      </c>
      <c r="B46" s="9" t="s">
        <v>42</v>
      </c>
      <c r="C46">
        <v>350</v>
      </c>
      <c r="D46">
        <v>210</v>
      </c>
      <c r="E46">
        <v>112</v>
      </c>
      <c r="F46">
        <v>307</v>
      </c>
      <c r="G46">
        <v>11</v>
      </c>
      <c r="H46">
        <v>10</v>
      </c>
      <c r="I46">
        <v>5</v>
      </c>
      <c r="J46">
        <v>8</v>
      </c>
      <c r="K46">
        <v>75</v>
      </c>
      <c r="L46">
        <v>90</v>
      </c>
      <c r="M46">
        <v>95</v>
      </c>
      <c r="N46">
        <v>70</v>
      </c>
      <c r="O46">
        <v>80</v>
      </c>
      <c r="P46">
        <v>48.5</v>
      </c>
      <c r="Q46">
        <v>26.5</v>
      </c>
      <c r="R46">
        <v>15.3</v>
      </c>
      <c r="S46">
        <v>30.3</v>
      </c>
      <c r="T46">
        <f t="shared" si="0"/>
        <v>82.5</v>
      </c>
      <c r="U46">
        <f t="shared" si="1"/>
        <v>8.5</v>
      </c>
      <c r="V46">
        <f t="shared" si="2"/>
        <v>7.7886268143621082</v>
      </c>
    </row>
    <row r="47" spans="1:22" x14ac:dyDescent="0.25">
      <c r="A47" t="s">
        <v>137</v>
      </c>
      <c r="B47" s="6" t="s">
        <v>43</v>
      </c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>
        <f t="shared" si="0"/>
        <v>0</v>
      </c>
      <c r="U47">
        <f t="shared" si="1"/>
        <v>0</v>
      </c>
      <c r="V47">
        <f t="shared" si="2"/>
        <v>0</v>
      </c>
    </row>
    <row r="48" spans="1:22" x14ac:dyDescent="0.25">
      <c r="A48" t="s">
        <v>116</v>
      </c>
      <c r="B48" s="9" t="s">
        <v>44</v>
      </c>
      <c r="C48">
        <v>550</v>
      </c>
      <c r="D48">
        <v>210</v>
      </c>
      <c r="E48">
        <v>480</v>
      </c>
      <c r="F48">
        <v>690</v>
      </c>
      <c r="G48">
        <v>5</v>
      </c>
      <c r="H48">
        <v>3</v>
      </c>
      <c r="I48">
        <v>4</v>
      </c>
      <c r="J48">
        <v>10</v>
      </c>
      <c r="K48">
        <v>20</v>
      </c>
      <c r="L48">
        <v>15</v>
      </c>
      <c r="M48">
        <v>18</v>
      </c>
      <c r="N48">
        <v>20</v>
      </c>
      <c r="P48">
        <v>32</v>
      </c>
      <c r="Q48">
        <v>25</v>
      </c>
      <c r="R48">
        <v>20</v>
      </c>
      <c r="S48">
        <v>35</v>
      </c>
      <c r="T48">
        <f t="shared" si="0"/>
        <v>18.25</v>
      </c>
      <c r="U48">
        <f t="shared" si="1"/>
        <v>5.5</v>
      </c>
      <c r="V48">
        <f t="shared" si="2"/>
        <v>6.8237522281639924</v>
      </c>
    </row>
    <row r="49" spans="1:22" x14ac:dyDescent="0.25">
      <c r="A49" t="s">
        <v>138</v>
      </c>
      <c r="B49" s="9" t="s">
        <v>45</v>
      </c>
      <c r="C49">
        <v>200</v>
      </c>
      <c r="D49">
        <v>450</v>
      </c>
      <c r="E49">
        <v>320</v>
      </c>
      <c r="F49">
        <v>520</v>
      </c>
      <c r="G49">
        <v>2</v>
      </c>
      <c r="H49">
        <v>6</v>
      </c>
      <c r="I49">
        <v>5</v>
      </c>
      <c r="J49">
        <v>8</v>
      </c>
      <c r="K49">
        <v>10</v>
      </c>
      <c r="L49">
        <v>15</v>
      </c>
      <c r="M49">
        <v>10</v>
      </c>
      <c r="N49">
        <v>15</v>
      </c>
      <c r="O49">
        <v>25</v>
      </c>
      <c r="P49">
        <v>15</v>
      </c>
      <c r="Q49">
        <v>12</v>
      </c>
      <c r="R49">
        <v>18</v>
      </c>
      <c r="S49">
        <v>35</v>
      </c>
      <c r="T49">
        <f t="shared" si="0"/>
        <v>12.5</v>
      </c>
      <c r="U49">
        <f t="shared" si="1"/>
        <v>5.25</v>
      </c>
      <c r="V49">
        <f t="shared" si="2"/>
        <v>4.2772790934555642</v>
      </c>
    </row>
    <row r="50" spans="1:22" x14ac:dyDescent="0.25">
      <c r="A50" t="s">
        <v>139</v>
      </c>
      <c r="B50" s="9" t="s">
        <v>46</v>
      </c>
      <c r="C50" s="9">
        <v>3.5</v>
      </c>
      <c r="D50" s="9">
        <v>4</v>
      </c>
      <c r="E50" s="9">
        <v>11</v>
      </c>
      <c r="F50" s="9">
        <v>12</v>
      </c>
      <c r="G50" s="9">
        <v>5</v>
      </c>
      <c r="H50" s="9">
        <v>3</v>
      </c>
      <c r="I50" s="9">
        <v>2.8</v>
      </c>
      <c r="J50" s="9">
        <v>3</v>
      </c>
      <c r="K50" s="9">
        <v>20</v>
      </c>
      <c r="L50" s="9">
        <v>10</v>
      </c>
      <c r="M50" s="9">
        <v>20</v>
      </c>
      <c r="N50" s="9">
        <v>25</v>
      </c>
      <c r="O50" s="9">
        <v>30</v>
      </c>
      <c r="P50" s="9">
        <v>10</v>
      </c>
      <c r="Q50" s="9">
        <v>15</v>
      </c>
      <c r="R50" s="9">
        <v>35</v>
      </c>
      <c r="S50" s="9">
        <v>20</v>
      </c>
      <c r="T50">
        <f t="shared" si="0"/>
        <v>18.75</v>
      </c>
      <c r="U50">
        <f t="shared" si="1"/>
        <v>3.45</v>
      </c>
      <c r="V50">
        <f t="shared" si="2"/>
        <v>5.1725235548764958</v>
      </c>
    </row>
    <row r="51" spans="1:22" x14ac:dyDescent="0.25">
      <c r="A51" t="s">
        <v>140</v>
      </c>
      <c r="B51" s="9" t="s">
        <v>47</v>
      </c>
      <c r="C51">
        <v>600</v>
      </c>
      <c r="D51">
        <v>800</v>
      </c>
      <c r="E51">
        <v>1200</v>
      </c>
      <c r="F51">
        <v>400</v>
      </c>
      <c r="G51">
        <v>11</v>
      </c>
      <c r="H51">
        <v>15</v>
      </c>
      <c r="I51">
        <v>13</v>
      </c>
      <c r="J51">
        <v>8</v>
      </c>
      <c r="K51">
        <v>15</v>
      </c>
      <c r="L51">
        <v>10</v>
      </c>
      <c r="M51">
        <v>15</v>
      </c>
      <c r="N51">
        <v>13</v>
      </c>
      <c r="O51">
        <v>18</v>
      </c>
      <c r="P51">
        <v>28</v>
      </c>
      <c r="Q51">
        <v>15</v>
      </c>
      <c r="R51">
        <v>19</v>
      </c>
      <c r="S51">
        <v>18</v>
      </c>
      <c r="T51">
        <f t="shared" si="0"/>
        <v>13.25</v>
      </c>
      <c r="U51">
        <f t="shared" si="1"/>
        <v>11.75</v>
      </c>
      <c r="V51">
        <f t="shared" si="2"/>
        <v>5.2918894830659537</v>
      </c>
    </row>
    <row r="52" spans="1:22" x14ac:dyDescent="0.25">
      <c r="A52" t="s">
        <v>141</v>
      </c>
      <c r="B52" s="9" t="s">
        <v>73</v>
      </c>
      <c r="C52">
        <v>1200</v>
      </c>
      <c r="D52">
        <v>800</v>
      </c>
      <c r="E52">
        <v>600</v>
      </c>
      <c r="F52">
        <v>900</v>
      </c>
      <c r="G52">
        <v>12</v>
      </c>
      <c r="H52">
        <v>5</v>
      </c>
      <c r="I52">
        <v>10</v>
      </c>
      <c r="J52">
        <v>12</v>
      </c>
      <c r="K52">
        <v>10</v>
      </c>
      <c r="L52">
        <v>15</v>
      </c>
      <c r="M52">
        <v>10</v>
      </c>
      <c r="N52">
        <v>15</v>
      </c>
      <c r="O52">
        <v>15</v>
      </c>
      <c r="P52">
        <v>80</v>
      </c>
      <c r="Q52">
        <v>20</v>
      </c>
      <c r="R52">
        <v>35</v>
      </c>
      <c r="S52">
        <v>25</v>
      </c>
      <c r="T52">
        <f t="shared" si="0"/>
        <v>12.5</v>
      </c>
      <c r="U52">
        <f t="shared" si="1"/>
        <v>9.75</v>
      </c>
      <c r="V52">
        <f t="shared" si="2"/>
        <v>11.240291571173925</v>
      </c>
    </row>
    <row r="53" spans="1:22" x14ac:dyDescent="0.25">
      <c r="A53" t="s">
        <v>142</v>
      </c>
      <c r="B53" s="9" t="s">
        <v>63</v>
      </c>
      <c r="C53" s="9">
        <v>5</v>
      </c>
      <c r="D53" s="9">
        <v>8</v>
      </c>
      <c r="E53" s="9">
        <v>6</v>
      </c>
      <c r="F53" s="9">
        <v>5.5</v>
      </c>
      <c r="G53" s="9">
        <v>5</v>
      </c>
      <c r="H53" s="9">
        <v>3</v>
      </c>
      <c r="I53" s="9">
        <v>5</v>
      </c>
      <c r="J53" s="9">
        <v>4</v>
      </c>
      <c r="K53" s="9">
        <v>30</v>
      </c>
      <c r="L53" s="9">
        <v>20</v>
      </c>
      <c r="M53" s="9">
        <v>15</v>
      </c>
      <c r="N53" s="9">
        <v>25</v>
      </c>
      <c r="O53" s="9">
        <v>50</v>
      </c>
      <c r="P53" s="9">
        <v>8</v>
      </c>
      <c r="Q53" s="9">
        <v>15</v>
      </c>
      <c r="R53" s="9">
        <v>12</v>
      </c>
      <c r="S53" s="9">
        <v>18</v>
      </c>
      <c r="T53">
        <f t="shared" si="0"/>
        <v>22.5</v>
      </c>
      <c r="U53">
        <f t="shared" si="1"/>
        <v>4.25</v>
      </c>
      <c r="V53">
        <f t="shared" si="2"/>
        <v>3.1433027756557168</v>
      </c>
    </row>
    <row r="54" spans="1:22" x14ac:dyDescent="0.25">
      <c r="A54" t="s">
        <v>143</v>
      </c>
      <c r="B54" s="6" t="s">
        <v>64</v>
      </c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>
        <f t="shared" si="0"/>
        <v>0</v>
      </c>
      <c r="U54">
        <f t="shared" si="1"/>
        <v>0</v>
      </c>
      <c r="V54">
        <f t="shared" si="2"/>
        <v>0</v>
      </c>
    </row>
    <row r="55" spans="1:22" x14ac:dyDescent="0.25">
      <c r="A55" t="s">
        <v>144</v>
      </c>
      <c r="B55" s="9" t="s">
        <v>60</v>
      </c>
      <c r="C55" s="9">
        <v>1.5</v>
      </c>
      <c r="D55" s="9">
        <v>1.2</v>
      </c>
      <c r="E55" s="9">
        <v>5</v>
      </c>
      <c r="F55" s="9">
        <v>8</v>
      </c>
      <c r="G55" s="9">
        <v>5</v>
      </c>
      <c r="H55" s="9">
        <v>3</v>
      </c>
      <c r="I55" s="9">
        <v>4</v>
      </c>
      <c r="J55" s="9">
        <v>3</v>
      </c>
      <c r="K55" s="9">
        <v>30</v>
      </c>
      <c r="L55" s="9">
        <v>25</v>
      </c>
      <c r="M55" s="9">
        <v>35</v>
      </c>
      <c r="N55" s="9">
        <v>20</v>
      </c>
      <c r="O55" s="9">
        <v>40</v>
      </c>
      <c r="P55" s="9">
        <v>35</v>
      </c>
      <c r="Q55" s="9">
        <v>12</v>
      </c>
      <c r="R55" s="9">
        <v>20</v>
      </c>
      <c r="S55" s="9">
        <v>10</v>
      </c>
      <c r="T55">
        <f>SUM(K55:N55)/4</f>
        <v>27.5</v>
      </c>
      <c r="U55">
        <f t="shared" si="1"/>
        <v>3.75</v>
      </c>
      <c r="V55">
        <f t="shared" si="2"/>
        <v>5.5306213394448678</v>
      </c>
    </row>
    <row r="56" spans="1:22" x14ac:dyDescent="0.25">
      <c r="A56" t="s">
        <v>145</v>
      </c>
      <c r="B56" s="6" t="s">
        <v>61</v>
      </c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>
        <f t="shared" si="0"/>
        <v>0</v>
      </c>
      <c r="U56">
        <f t="shared" si="1"/>
        <v>0</v>
      </c>
      <c r="V56">
        <f t="shared" si="2"/>
        <v>0</v>
      </c>
    </row>
    <row r="57" spans="1:22" x14ac:dyDescent="0.25">
      <c r="A57" t="s">
        <v>146</v>
      </c>
      <c r="B57" s="9" t="s">
        <v>72</v>
      </c>
      <c r="C57">
        <v>400</v>
      </c>
      <c r="D57">
        <v>62</v>
      </c>
      <c r="E57">
        <v>675</v>
      </c>
      <c r="F57">
        <v>213</v>
      </c>
      <c r="G57">
        <v>3</v>
      </c>
      <c r="H57">
        <v>13</v>
      </c>
      <c r="I57">
        <v>5</v>
      </c>
      <c r="J57">
        <v>9</v>
      </c>
      <c r="K57">
        <v>90</v>
      </c>
      <c r="L57">
        <v>30</v>
      </c>
      <c r="M57">
        <v>40</v>
      </c>
      <c r="N57">
        <v>35</v>
      </c>
      <c r="O57">
        <v>55</v>
      </c>
      <c r="P57">
        <v>9</v>
      </c>
      <c r="Q57">
        <v>54</v>
      </c>
      <c r="R57">
        <v>27</v>
      </c>
      <c r="S57">
        <v>36</v>
      </c>
      <c r="T57">
        <f t="shared" si="0"/>
        <v>48.75</v>
      </c>
      <c r="U57">
        <f t="shared" si="1"/>
        <v>7.5</v>
      </c>
      <c r="V57">
        <f t="shared" si="2"/>
        <v>7.8781512605042021</v>
      </c>
    </row>
    <row r="58" spans="1:22" x14ac:dyDescent="0.25">
      <c r="A58" t="s">
        <v>147</v>
      </c>
      <c r="B58" s="9" t="s">
        <v>65</v>
      </c>
      <c r="C58">
        <v>7.28</v>
      </c>
      <c r="D58">
        <v>4.4000000000000004</v>
      </c>
      <c r="E58">
        <v>670</v>
      </c>
      <c r="F58">
        <v>422</v>
      </c>
      <c r="G58">
        <v>10</v>
      </c>
      <c r="H58">
        <v>3</v>
      </c>
      <c r="I58">
        <v>2</v>
      </c>
      <c r="J58">
        <v>5</v>
      </c>
      <c r="K58">
        <v>70</v>
      </c>
      <c r="L58">
        <v>10</v>
      </c>
      <c r="M58">
        <v>30</v>
      </c>
      <c r="N58">
        <v>85</v>
      </c>
      <c r="O58">
        <v>40</v>
      </c>
      <c r="P58">
        <v>92</v>
      </c>
      <c r="Q58">
        <v>20.6</v>
      </c>
      <c r="R58">
        <v>29</v>
      </c>
      <c r="S58">
        <v>11.2</v>
      </c>
      <c r="T58">
        <f t="shared" si="0"/>
        <v>48.75</v>
      </c>
      <c r="U58">
        <f t="shared" si="1"/>
        <v>5</v>
      </c>
      <c r="V58">
        <f t="shared" si="2"/>
        <v>11.490960020371785</v>
      </c>
    </row>
    <row r="59" spans="1:22" x14ac:dyDescent="0.25">
      <c r="A59" t="s">
        <v>148</v>
      </c>
      <c r="B59" s="6" t="s">
        <v>66</v>
      </c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>
        <f t="shared" si="0"/>
        <v>0</v>
      </c>
      <c r="U59">
        <f t="shared" si="1"/>
        <v>0</v>
      </c>
      <c r="V59">
        <f t="shared" si="2"/>
        <v>0</v>
      </c>
    </row>
    <row r="60" spans="1:22" x14ac:dyDescent="0.25">
      <c r="A60" t="s">
        <v>149</v>
      </c>
      <c r="B60" s="9" t="s">
        <v>62</v>
      </c>
      <c r="C60">
        <v>185</v>
      </c>
      <c r="D60">
        <v>200</v>
      </c>
      <c r="E60">
        <v>135</v>
      </c>
      <c r="F60">
        <v>3</v>
      </c>
      <c r="G60">
        <v>3.5</v>
      </c>
      <c r="H60">
        <v>3</v>
      </c>
      <c r="I60">
        <v>4</v>
      </c>
      <c r="J60">
        <v>3.5</v>
      </c>
      <c r="K60">
        <v>40</v>
      </c>
      <c r="L60">
        <v>15</v>
      </c>
      <c r="M60">
        <v>30</v>
      </c>
      <c r="N60">
        <v>3</v>
      </c>
      <c r="O60">
        <v>50</v>
      </c>
      <c r="P60">
        <v>11</v>
      </c>
      <c r="Q60">
        <v>12</v>
      </c>
      <c r="R60">
        <v>13</v>
      </c>
      <c r="S60">
        <v>10.5</v>
      </c>
      <c r="T60">
        <f t="shared" si="0"/>
        <v>22</v>
      </c>
      <c r="U60">
        <f t="shared" si="1"/>
        <v>3.5</v>
      </c>
      <c r="V60">
        <f t="shared" si="2"/>
        <v>3.0736726508785335</v>
      </c>
    </row>
    <row r="61" spans="1:22" x14ac:dyDescent="0.25">
      <c r="A61" t="s">
        <v>150</v>
      </c>
      <c r="B61" s="9" t="s">
        <v>59</v>
      </c>
      <c r="C61">
        <v>75</v>
      </c>
      <c r="D61">
        <v>205</v>
      </c>
      <c r="E61">
        <v>104</v>
      </c>
      <c r="F61">
        <v>406</v>
      </c>
      <c r="G61">
        <v>13</v>
      </c>
      <c r="H61">
        <v>12</v>
      </c>
      <c r="I61">
        <v>7</v>
      </c>
      <c r="J61">
        <v>3.5</v>
      </c>
      <c r="K61">
        <v>60</v>
      </c>
      <c r="L61">
        <v>30</v>
      </c>
      <c r="M61">
        <v>70</v>
      </c>
      <c r="N61">
        <v>20</v>
      </c>
      <c r="O61">
        <v>30</v>
      </c>
      <c r="P61">
        <v>36</v>
      </c>
      <c r="Q61">
        <v>20</v>
      </c>
      <c r="R61">
        <v>14.7</v>
      </c>
      <c r="S61">
        <v>13.2</v>
      </c>
      <c r="T61">
        <f t="shared" si="0"/>
        <v>45</v>
      </c>
      <c r="U61">
        <f t="shared" si="1"/>
        <v>8.875</v>
      </c>
      <c r="V61">
        <f t="shared" si="2"/>
        <v>5.8887191240132424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D20"/>
  <sheetViews>
    <sheetView workbookViewId="0">
      <pane ySplit="1" topLeftCell="A2" activePane="bottomLeft" state="frozen"/>
      <selection pane="bottomLeft" activeCell="A20" sqref="A20"/>
    </sheetView>
  </sheetViews>
  <sheetFormatPr defaultColWidth="11.42578125" defaultRowHeight="15" x14ac:dyDescent="0.25"/>
  <sheetData>
    <row r="1" spans="1:30" s="1" customFormat="1" x14ac:dyDescent="0.25">
      <c r="A1" s="1" t="s">
        <v>0</v>
      </c>
      <c r="B1" s="1" t="s">
        <v>24</v>
      </c>
      <c r="C1" s="1" t="s">
        <v>5</v>
      </c>
      <c r="D1" s="1" t="s">
        <v>6</v>
      </c>
      <c r="E1" s="1" t="s">
        <v>7</v>
      </c>
      <c r="F1" s="1" t="s">
        <v>25</v>
      </c>
      <c r="G1" s="1" t="s">
        <v>8</v>
      </c>
      <c r="H1" s="1" t="s">
        <v>9</v>
      </c>
      <c r="I1" s="1" t="s">
        <v>10</v>
      </c>
      <c r="J1" s="1" t="s">
        <v>26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</v>
      </c>
      <c r="P1" s="1" t="s">
        <v>2</v>
      </c>
      <c r="Q1" s="1" t="s">
        <v>3</v>
      </c>
      <c r="R1" s="1" t="s">
        <v>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28</v>
      </c>
      <c r="Z1" s="1" t="s">
        <v>29</v>
      </c>
      <c r="AA1" s="1" t="s">
        <v>30</v>
      </c>
      <c r="AB1" s="1" t="s">
        <v>21</v>
      </c>
      <c r="AC1" s="1" t="s">
        <v>27</v>
      </c>
      <c r="AD1" s="1" t="s">
        <v>22</v>
      </c>
    </row>
    <row r="2" spans="1:30" x14ac:dyDescent="0.25">
      <c r="A2" t="s">
        <v>31</v>
      </c>
      <c r="B2">
        <v>121</v>
      </c>
      <c r="C2">
        <v>70</v>
      </c>
      <c r="D2">
        <v>165</v>
      </c>
      <c r="E2">
        <v>244</v>
      </c>
      <c r="F2">
        <v>2.5</v>
      </c>
      <c r="G2">
        <v>8</v>
      </c>
      <c r="H2">
        <v>2</v>
      </c>
      <c r="I2">
        <v>6</v>
      </c>
      <c r="J2">
        <v>65</v>
      </c>
      <c r="K2">
        <v>60</v>
      </c>
      <c r="L2">
        <v>55</v>
      </c>
      <c r="M2">
        <v>60</v>
      </c>
      <c r="N2">
        <v>85</v>
      </c>
      <c r="O2">
        <v>11</v>
      </c>
      <c r="P2">
        <v>23.4</v>
      </c>
      <c r="Q2">
        <v>12</v>
      </c>
      <c r="R2">
        <v>13</v>
      </c>
      <c r="AB2">
        <v>13</v>
      </c>
      <c r="AC2">
        <v>16.5</v>
      </c>
      <c r="AD2">
        <v>19.5</v>
      </c>
    </row>
    <row r="3" spans="1:30" x14ac:dyDescent="0.25">
      <c r="A3" t="s">
        <v>34</v>
      </c>
      <c r="B3">
        <v>190</v>
      </c>
      <c r="C3">
        <v>143</v>
      </c>
      <c r="D3">
        <v>100</v>
      </c>
      <c r="E3">
        <v>223</v>
      </c>
      <c r="F3">
        <v>3.5</v>
      </c>
      <c r="G3">
        <v>3.5</v>
      </c>
      <c r="H3">
        <v>3</v>
      </c>
      <c r="I3">
        <v>3</v>
      </c>
      <c r="J3">
        <v>60</v>
      </c>
      <c r="K3">
        <v>90</v>
      </c>
      <c r="L3">
        <v>46</v>
      </c>
      <c r="M3">
        <v>45</v>
      </c>
      <c r="N3">
        <v>80</v>
      </c>
      <c r="O3">
        <v>9.5</v>
      </c>
      <c r="P3">
        <v>13.6</v>
      </c>
      <c r="Q3">
        <v>13.4</v>
      </c>
      <c r="R3">
        <v>8</v>
      </c>
    </row>
    <row r="4" spans="1:30" x14ac:dyDescent="0.25">
      <c r="A4" t="s">
        <v>35</v>
      </c>
      <c r="B4">
        <v>160</v>
      </c>
      <c r="C4">
        <v>223</v>
      </c>
      <c r="D4">
        <v>256</v>
      </c>
      <c r="E4">
        <v>345</v>
      </c>
      <c r="F4">
        <v>2</v>
      </c>
      <c r="G4">
        <v>2</v>
      </c>
      <c r="H4">
        <v>7</v>
      </c>
      <c r="I4">
        <v>4</v>
      </c>
      <c r="J4">
        <v>85</v>
      </c>
      <c r="K4">
        <v>52</v>
      </c>
      <c r="L4">
        <v>3.08</v>
      </c>
      <c r="M4">
        <v>35</v>
      </c>
      <c r="N4">
        <v>40</v>
      </c>
      <c r="O4">
        <v>10.5</v>
      </c>
      <c r="P4">
        <v>9</v>
      </c>
      <c r="Q4">
        <v>28</v>
      </c>
      <c r="R4">
        <v>14.5</v>
      </c>
      <c r="U4">
        <v>13.5</v>
      </c>
      <c r="W4">
        <v>24</v>
      </c>
      <c r="X4">
        <v>20</v>
      </c>
    </row>
    <row r="5" spans="1:30" x14ac:dyDescent="0.25">
      <c r="A5" t="s">
        <v>48</v>
      </c>
      <c r="B5">
        <v>350</v>
      </c>
      <c r="C5">
        <v>385</v>
      </c>
      <c r="D5">
        <v>250</v>
      </c>
      <c r="E5">
        <v>445</v>
      </c>
      <c r="F5">
        <v>10</v>
      </c>
      <c r="G5">
        <v>25</v>
      </c>
      <c r="H5">
        <v>15</v>
      </c>
      <c r="I5">
        <v>8</v>
      </c>
      <c r="J5">
        <v>90</v>
      </c>
      <c r="K5">
        <v>87</v>
      </c>
      <c r="L5">
        <v>85</v>
      </c>
      <c r="M5">
        <v>75</v>
      </c>
      <c r="N5">
        <v>80</v>
      </c>
      <c r="O5">
        <v>34</v>
      </c>
      <c r="P5">
        <v>73.3</v>
      </c>
      <c r="Q5">
        <v>20.7</v>
      </c>
      <c r="R5">
        <v>13.7</v>
      </c>
    </row>
    <row r="6" spans="1:30" x14ac:dyDescent="0.25">
      <c r="A6" t="s">
        <v>33</v>
      </c>
      <c r="B6">
        <v>260</v>
      </c>
      <c r="C6">
        <v>112</v>
      </c>
      <c r="D6">
        <v>34</v>
      </c>
      <c r="E6">
        <v>466</v>
      </c>
      <c r="F6">
        <v>2</v>
      </c>
      <c r="G6">
        <v>2</v>
      </c>
      <c r="H6">
        <v>4</v>
      </c>
      <c r="I6">
        <v>4.1500000000000004</v>
      </c>
      <c r="J6">
        <v>3</v>
      </c>
      <c r="K6">
        <v>8</v>
      </c>
      <c r="L6">
        <v>10</v>
      </c>
      <c r="M6">
        <v>5</v>
      </c>
      <c r="N6">
        <v>40</v>
      </c>
      <c r="O6">
        <v>8.4</v>
      </c>
      <c r="P6">
        <v>13.5</v>
      </c>
      <c r="Q6">
        <v>17.399999999999999</v>
      </c>
      <c r="R6">
        <v>19</v>
      </c>
      <c r="AB6">
        <v>21.2</v>
      </c>
      <c r="AC6">
        <v>26</v>
      </c>
    </row>
    <row r="7" spans="1:30" x14ac:dyDescent="0.25">
      <c r="A7" t="s">
        <v>49</v>
      </c>
      <c r="B7">
        <v>93</v>
      </c>
      <c r="C7">
        <v>665</v>
      </c>
      <c r="D7">
        <v>132</v>
      </c>
      <c r="E7">
        <v>661</v>
      </c>
      <c r="F7">
        <v>4</v>
      </c>
      <c r="G7">
        <v>3</v>
      </c>
      <c r="H7">
        <v>6</v>
      </c>
      <c r="I7">
        <v>3.5</v>
      </c>
      <c r="J7">
        <v>40</v>
      </c>
      <c r="K7">
        <v>50</v>
      </c>
      <c r="L7">
        <v>95</v>
      </c>
      <c r="M7">
        <v>85</v>
      </c>
      <c r="N7">
        <v>80</v>
      </c>
      <c r="O7">
        <v>79</v>
      </c>
      <c r="P7">
        <v>9.5</v>
      </c>
      <c r="Q7">
        <v>26.3</v>
      </c>
      <c r="R7">
        <v>2.5</v>
      </c>
      <c r="W7">
        <v>26.5</v>
      </c>
      <c r="X7">
        <v>45.3</v>
      </c>
      <c r="Y7">
        <v>23.9</v>
      </c>
      <c r="Z7">
        <v>8.1999999999999993</v>
      </c>
      <c r="AA7">
        <v>36.299999999999997</v>
      </c>
      <c r="AB7">
        <v>15.5</v>
      </c>
      <c r="AC7">
        <v>15.4</v>
      </c>
    </row>
    <row r="8" spans="1:30" x14ac:dyDescent="0.25">
      <c r="A8" t="s">
        <v>50</v>
      </c>
      <c r="B8">
        <v>390</v>
      </c>
      <c r="C8">
        <v>132</v>
      </c>
      <c r="D8">
        <v>240</v>
      </c>
      <c r="E8">
        <v>50</v>
      </c>
      <c r="F8">
        <v>7</v>
      </c>
      <c r="G8">
        <v>4.5</v>
      </c>
      <c r="H8">
        <v>3.5</v>
      </c>
      <c r="I8">
        <v>4</v>
      </c>
      <c r="J8">
        <v>70</v>
      </c>
      <c r="K8">
        <v>96</v>
      </c>
      <c r="L8">
        <v>98</v>
      </c>
      <c r="M8">
        <v>75</v>
      </c>
      <c r="N8">
        <v>95</v>
      </c>
      <c r="O8">
        <v>36.5</v>
      </c>
      <c r="P8">
        <v>13</v>
      </c>
      <c r="Q8">
        <v>11.5</v>
      </c>
      <c r="R8">
        <v>11.4</v>
      </c>
      <c r="S8">
        <v>46.5</v>
      </c>
      <c r="U8">
        <v>14.1</v>
      </c>
    </row>
    <row r="9" spans="1:30" x14ac:dyDescent="0.25">
      <c r="A9" t="s">
        <v>51</v>
      </c>
      <c r="B9">
        <v>177</v>
      </c>
      <c r="C9">
        <v>19</v>
      </c>
      <c r="D9">
        <v>96</v>
      </c>
      <c r="E9">
        <v>191</v>
      </c>
      <c r="F9">
        <v>2.5</v>
      </c>
      <c r="G9">
        <v>16</v>
      </c>
      <c r="H9">
        <v>8.1</v>
      </c>
      <c r="I9">
        <v>4</v>
      </c>
      <c r="J9">
        <v>95</v>
      </c>
      <c r="K9">
        <v>95</v>
      </c>
      <c r="L9">
        <v>85</v>
      </c>
      <c r="M9">
        <v>96</v>
      </c>
      <c r="N9">
        <v>95</v>
      </c>
      <c r="O9">
        <v>8</v>
      </c>
      <c r="P9">
        <v>16</v>
      </c>
      <c r="Q9">
        <v>8.1</v>
      </c>
      <c r="R9">
        <v>4</v>
      </c>
    </row>
    <row r="10" spans="1:30" x14ac:dyDescent="0.25">
      <c r="A10" t="s">
        <v>52</v>
      </c>
      <c r="B10">
        <v>700</v>
      </c>
      <c r="C10">
        <v>270</v>
      </c>
      <c r="D10">
        <v>143</v>
      </c>
      <c r="E10">
        <v>466</v>
      </c>
      <c r="F10">
        <v>4</v>
      </c>
      <c r="G10">
        <v>3</v>
      </c>
      <c r="H10">
        <v>25</v>
      </c>
      <c r="I10">
        <v>16</v>
      </c>
      <c r="J10">
        <v>96</v>
      </c>
      <c r="K10">
        <v>87</v>
      </c>
      <c r="L10">
        <v>96</v>
      </c>
      <c r="M10">
        <v>96</v>
      </c>
      <c r="N10">
        <v>90</v>
      </c>
      <c r="O10">
        <v>22.6</v>
      </c>
      <c r="P10">
        <v>9.5</v>
      </c>
      <c r="Q10">
        <v>480</v>
      </c>
      <c r="R10">
        <v>51</v>
      </c>
    </row>
    <row r="11" spans="1:30" x14ac:dyDescent="0.25">
      <c r="A11" t="s">
        <v>53</v>
      </c>
      <c r="B11">
        <v>60</v>
      </c>
      <c r="C11">
        <v>218</v>
      </c>
      <c r="D11">
        <v>290</v>
      </c>
      <c r="E11">
        <v>207</v>
      </c>
      <c r="F11">
        <v>3</v>
      </c>
      <c r="G11">
        <v>4</v>
      </c>
      <c r="H11">
        <v>3.5</v>
      </c>
      <c r="I11">
        <v>5</v>
      </c>
      <c r="J11">
        <v>20</v>
      </c>
      <c r="K11">
        <v>5</v>
      </c>
      <c r="L11">
        <v>8</v>
      </c>
      <c r="M11">
        <v>75</v>
      </c>
      <c r="N11">
        <v>80</v>
      </c>
      <c r="O11">
        <v>12.3</v>
      </c>
      <c r="P11">
        <v>7</v>
      </c>
      <c r="Q11">
        <v>9</v>
      </c>
      <c r="R11">
        <v>17</v>
      </c>
    </row>
    <row r="12" spans="1:30" x14ac:dyDescent="0.25">
      <c r="A12" t="s">
        <v>54</v>
      </c>
      <c r="B12">
        <v>235</v>
      </c>
      <c r="C12">
        <v>167</v>
      </c>
      <c r="D12">
        <v>162</v>
      </c>
      <c r="E12">
        <v>135</v>
      </c>
      <c r="F12">
        <v>6</v>
      </c>
      <c r="G12">
        <v>3.5</v>
      </c>
      <c r="H12">
        <v>1.5</v>
      </c>
      <c r="I12">
        <v>4</v>
      </c>
      <c r="J12">
        <v>80</v>
      </c>
      <c r="K12">
        <v>70</v>
      </c>
      <c r="L12">
        <v>92</v>
      </c>
      <c r="M12">
        <v>95</v>
      </c>
      <c r="N12">
        <v>85</v>
      </c>
      <c r="O12">
        <v>9.9</v>
      </c>
      <c r="P12">
        <v>9.5</v>
      </c>
      <c r="Q12">
        <v>8.4</v>
      </c>
      <c r="R12">
        <v>9.1</v>
      </c>
    </row>
    <row r="13" spans="1:30" x14ac:dyDescent="0.25">
      <c r="A13" t="s">
        <v>37</v>
      </c>
      <c r="B13">
        <v>307</v>
      </c>
      <c r="C13">
        <v>510</v>
      </c>
      <c r="D13">
        <v>365</v>
      </c>
      <c r="E13">
        <v>35</v>
      </c>
      <c r="F13">
        <v>6</v>
      </c>
      <c r="G13">
        <v>5</v>
      </c>
      <c r="H13">
        <v>2</v>
      </c>
      <c r="I13">
        <v>9</v>
      </c>
      <c r="J13">
        <v>70</v>
      </c>
      <c r="K13">
        <v>40</v>
      </c>
      <c r="L13">
        <v>0</v>
      </c>
      <c r="M13">
        <v>90</v>
      </c>
      <c r="N13">
        <v>95</v>
      </c>
      <c r="O13">
        <v>55</v>
      </c>
      <c r="P13">
        <v>48</v>
      </c>
      <c r="Q13">
        <v>8</v>
      </c>
      <c r="R13">
        <v>98</v>
      </c>
    </row>
    <row r="14" spans="1:30" x14ac:dyDescent="0.25">
      <c r="A14" t="s">
        <v>32</v>
      </c>
      <c r="B14">
        <v>532</v>
      </c>
      <c r="C14">
        <v>415</v>
      </c>
      <c r="D14">
        <v>305</v>
      </c>
      <c r="E14">
        <v>320</v>
      </c>
      <c r="F14">
        <v>2.5</v>
      </c>
      <c r="G14">
        <f>AVERAGE(4,6)</f>
        <v>5</v>
      </c>
      <c r="H14">
        <v>2</v>
      </c>
      <c r="I14">
        <v>3.5</v>
      </c>
      <c r="J14">
        <v>90</v>
      </c>
      <c r="K14">
        <v>95</v>
      </c>
      <c r="L14">
        <v>80</v>
      </c>
      <c r="M14">
        <v>90</v>
      </c>
      <c r="N14">
        <v>90</v>
      </c>
      <c r="O14">
        <v>9.5</v>
      </c>
      <c r="P14">
        <v>22</v>
      </c>
      <c r="Q14">
        <v>9.4</v>
      </c>
      <c r="R14">
        <v>18</v>
      </c>
      <c r="S14">
        <v>7.5</v>
      </c>
      <c r="T14">
        <v>7.5</v>
      </c>
      <c r="U14">
        <v>31</v>
      </c>
      <c r="AB14">
        <v>14.3</v>
      </c>
    </row>
    <row r="15" spans="1:30" x14ac:dyDescent="0.25">
      <c r="A15" t="s">
        <v>38</v>
      </c>
      <c r="B15">
        <v>141</v>
      </c>
      <c r="C15">
        <v>504</v>
      </c>
      <c r="D15">
        <v>270</v>
      </c>
      <c r="E15">
        <v>425</v>
      </c>
      <c r="F15">
        <v>2</v>
      </c>
      <c r="G15">
        <v>2.5</v>
      </c>
      <c r="H15">
        <v>4</v>
      </c>
      <c r="I15">
        <v>10</v>
      </c>
      <c r="J15">
        <v>85</v>
      </c>
      <c r="K15">
        <v>20</v>
      </c>
      <c r="L15">
        <v>70</v>
      </c>
      <c r="M15">
        <v>95</v>
      </c>
      <c r="N15">
        <v>80</v>
      </c>
      <c r="O15">
        <v>8</v>
      </c>
      <c r="P15">
        <v>9</v>
      </c>
      <c r="Q15">
        <v>24</v>
      </c>
      <c r="R15">
        <v>51</v>
      </c>
    </row>
    <row r="16" spans="1:30" x14ac:dyDescent="0.25">
      <c r="A16" t="s">
        <v>36</v>
      </c>
      <c r="B16">
        <v>203</v>
      </c>
      <c r="C16">
        <v>261</v>
      </c>
      <c r="D16">
        <v>376</v>
      </c>
      <c r="E16">
        <v>507</v>
      </c>
      <c r="F16">
        <v>7</v>
      </c>
      <c r="G16">
        <v>10</v>
      </c>
      <c r="H16">
        <v>15</v>
      </c>
      <c r="I16">
        <v>8</v>
      </c>
      <c r="J16">
        <v>95</v>
      </c>
      <c r="K16">
        <v>90</v>
      </c>
      <c r="L16">
        <v>98</v>
      </c>
      <c r="M16">
        <v>15</v>
      </c>
      <c r="N16">
        <v>98</v>
      </c>
      <c r="O16">
        <v>15</v>
      </c>
      <c r="P16">
        <v>23.4</v>
      </c>
      <c r="Q16">
        <v>36.5</v>
      </c>
      <c r="R16">
        <v>24</v>
      </c>
    </row>
    <row r="17" spans="1:18" x14ac:dyDescent="0.25">
      <c r="A17" t="s">
        <v>55</v>
      </c>
      <c r="B17">
        <v>620</v>
      </c>
      <c r="C17">
        <v>220</v>
      </c>
      <c r="D17">
        <v>350</v>
      </c>
      <c r="E17">
        <v>850</v>
      </c>
      <c r="F17">
        <v>25</v>
      </c>
      <c r="G17">
        <v>5</v>
      </c>
      <c r="H17">
        <v>4</v>
      </c>
      <c r="I17">
        <v>30</v>
      </c>
      <c r="J17">
        <v>80</v>
      </c>
      <c r="K17">
        <v>60</v>
      </c>
      <c r="L17">
        <v>65</v>
      </c>
      <c r="M17">
        <v>75</v>
      </c>
      <c r="N17">
        <v>90</v>
      </c>
      <c r="O17">
        <v>126</v>
      </c>
      <c r="P17">
        <v>18</v>
      </c>
      <c r="Q17">
        <v>12</v>
      </c>
      <c r="R17">
        <v>215</v>
      </c>
    </row>
    <row r="18" spans="1:18" x14ac:dyDescent="0.25">
      <c r="A18" t="s">
        <v>56</v>
      </c>
      <c r="B18">
        <v>220</v>
      </c>
      <c r="C18">
        <v>560</v>
      </c>
      <c r="D18">
        <v>250</v>
      </c>
      <c r="E18">
        <v>340</v>
      </c>
      <c r="F18">
        <v>15</v>
      </c>
      <c r="G18">
        <v>12</v>
      </c>
      <c r="H18">
        <v>10</v>
      </c>
      <c r="I18">
        <v>11</v>
      </c>
      <c r="J18">
        <v>20</v>
      </c>
      <c r="K18">
        <v>25</v>
      </c>
      <c r="L18">
        <v>30</v>
      </c>
      <c r="M18">
        <v>20</v>
      </c>
      <c r="N18">
        <v>25</v>
      </c>
      <c r="O18">
        <v>35</v>
      </c>
      <c r="P18">
        <v>32</v>
      </c>
      <c r="Q18">
        <v>25</v>
      </c>
      <c r="R18">
        <v>33</v>
      </c>
    </row>
    <row r="19" spans="1:18" x14ac:dyDescent="0.25">
      <c r="A19" t="s">
        <v>57</v>
      </c>
      <c r="B19">
        <v>90</v>
      </c>
      <c r="C19">
        <v>110</v>
      </c>
      <c r="D19">
        <v>120</v>
      </c>
      <c r="E19">
        <v>300</v>
      </c>
      <c r="F19">
        <v>15</v>
      </c>
      <c r="G19">
        <v>18</v>
      </c>
      <c r="H19">
        <v>16</v>
      </c>
      <c r="I19">
        <v>25</v>
      </c>
      <c r="J19">
        <v>43</v>
      </c>
      <c r="K19">
        <v>70</v>
      </c>
      <c r="L19">
        <v>65</v>
      </c>
      <c r="M19">
        <v>70</v>
      </c>
      <c r="N19">
        <v>65</v>
      </c>
      <c r="O19">
        <v>35</v>
      </c>
      <c r="P19">
        <v>35</v>
      </c>
      <c r="Q19">
        <v>25</v>
      </c>
      <c r="R19">
        <v>85</v>
      </c>
    </row>
    <row r="20" spans="1:18" x14ac:dyDescent="0.25">
      <c r="A20" t="s">
        <v>58</v>
      </c>
      <c r="B20">
        <v>230</v>
      </c>
      <c r="C20">
        <v>180</v>
      </c>
      <c r="D20">
        <v>420</v>
      </c>
      <c r="E20">
        <v>510</v>
      </c>
      <c r="F20">
        <v>25</v>
      </c>
      <c r="G20">
        <v>10</v>
      </c>
      <c r="H20">
        <v>25</v>
      </c>
      <c r="I20">
        <v>28</v>
      </c>
      <c r="J20">
        <v>65</v>
      </c>
      <c r="K20">
        <v>60</v>
      </c>
      <c r="L20">
        <v>65</v>
      </c>
      <c r="M20">
        <v>70</v>
      </c>
      <c r="N20">
        <v>65</v>
      </c>
      <c r="O20">
        <v>35</v>
      </c>
      <c r="P20">
        <v>25</v>
      </c>
      <c r="Q20">
        <v>35</v>
      </c>
      <c r="R20">
        <v>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J30"/>
  <sheetViews>
    <sheetView topLeftCell="A5" workbookViewId="0">
      <selection sqref="A1:R21"/>
    </sheetView>
  </sheetViews>
  <sheetFormatPr defaultColWidth="11.42578125" defaultRowHeight="15" x14ac:dyDescent="0.25"/>
  <cols>
    <col min="2" max="2" width="14" bestFit="1" customWidth="1"/>
    <col min="3" max="5" width="10" bestFit="1" customWidth="1"/>
    <col min="6" max="6" width="10.5703125" bestFit="1" customWidth="1"/>
    <col min="7" max="9" width="7.42578125" bestFit="1" customWidth="1"/>
    <col min="10" max="10" width="13.85546875" bestFit="1" customWidth="1"/>
    <col min="11" max="14" width="10.85546875" bestFit="1" customWidth="1"/>
    <col min="15" max="15" width="12.5703125" bestFit="1" customWidth="1"/>
    <col min="16" max="16" width="5.5703125" bestFit="1" customWidth="1"/>
    <col min="17" max="17" width="18.85546875" customWidth="1"/>
    <col min="18" max="18" width="11.28515625" bestFit="1" customWidth="1"/>
    <col min="19" max="35" width="7.28515625" bestFit="1" customWidth="1"/>
  </cols>
  <sheetData>
    <row r="1" spans="1:36" s="1" customFormat="1" x14ac:dyDescent="0.25">
      <c r="A1" s="1" t="s">
        <v>0</v>
      </c>
      <c r="B1" s="1" t="s">
        <v>24</v>
      </c>
      <c r="C1" s="1" t="s">
        <v>5</v>
      </c>
      <c r="D1" s="1" t="s">
        <v>6</v>
      </c>
      <c r="E1" s="1" t="s">
        <v>7</v>
      </c>
      <c r="F1" s="1" t="s">
        <v>25</v>
      </c>
      <c r="G1" s="1" t="s">
        <v>8</v>
      </c>
      <c r="H1" s="1" t="s">
        <v>9</v>
      </c>
      <c r="I1" s="1" t="s">
        <v>10</v>
      </c>
      <c r="J1" s="1" t="s">
        <v>26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</v>
      </c>
      <c r="P1" s="12" t="s">
        <v>2</v>
      </c>
      <c r="Q1" s="11" t="s">
        <v>3</v>
      </c>
      <c r="R1" s="10" t="s">
        <v>4</v>
      </c>
      <c r="S1" s="1" t="s">
        <v>15</v>
      </c>
      <c r="T1" s="1" t="s">
        <v>16</v>
      </c>
      <c r="U1" s="1" t="s">
        <v>68</v>
      </c>
      <c r="V1" s="1" t="s">
        <v>69</v>
      </c>
      <c r="W1" s="1" t="s">
        <v>70</v>
      </c>
      <c r="X1" s="1" t="s">
        <v>71</v>
      </c>
      <c r="Y1" s="12" t="s">
        <v>17</v>
      </c>
      <c r="Z1" s="12" t="s">
        <v>18</v>
      </c>
      <c r="AA1" s="11" t="s">
        <v>19</v>
      </c>
      <c r="AB1" s="11" t="s">
        <v>20</v>
      </c>
      <c r="AC1" s="11" t="s">
        <v>28</v>
      </c>
      <c r="AD1" s="11" t="s">
        <v>29</v>
      </c>
      <c r="AE1" s="11" t="s">
        <v>30</v>
      </c>
      <c r="AF1" s="11" t="s">
        <v>67</v>
      </c>
      <c r="AG1" s="10" t="s">
        <v>21</v>
      </c>
      <c r="AH1" s="10" t="s">
        <v>27</v>
      </c>
      <c r="AI1" s="10" t="s">
        <v>22</v>
      </c>
      <c r="AJ1" s="10" t="s">
        <v>85</v>
      </c>
    </row>
    <row r="2" spans="1:36" x14ac:dyDescent="0.25">
      <c r="A2" s="9" t="s">
        <v>23</v>
      </c>
      <c r="B2">
        <v>790</v>
      </c>
      <c r="C2">
        <v>70</v>
      </c>
      <c r="D2">
        <v>470</v>
      </c>
      <c r="E2">
        <v>680</v>
      </c>
      <c r="F2">
        <v>9</v>
      </c>
      <c r="G2">
        <v>9</v>
      </c>
      <c r="H2">
        <v>5</v>
      </c>
      <c r="I2">
        <v>4</v>
      </c>
      <c r="J2">
        <v>20</v>
      </c>
      <c r="K2">
        <v>30</v>
      </c>
      <c r="L2">
        <v>2</v>
      </c>
      <c r="M2">
        <v>2</v>
      </c>
      <c r="N2">
        <v>30</v>
      </c>
      <c r="O2">
        <v>34</v>
      </c>
      <c r="P2">
        <v>21.5</v>
      </c>
      <c r="Q2">
        <v>22.6</v>
      </c>
      <c r="R2">
        <v>15.5</v>
      </c>
      <c r="Y2">
        <v>18</v>
      </c>
    </row>
    <row r="3" spans="1:36" x14ac:dyDescent="0.25">
      <c r="A3" s="9" t="s">
        <v>39</v>
      </c>
      <c r="B3">
        <v>250</v>
      </c>
      <c r="C3">
        <v>234</v>
      </c>
      <c r="D3">
        <v>147</v>
      </c>
      <c r="E3">
        <v>307</v>
      </c>
      <c r="F3">
        <v>4</v>
      </c>
      <c r="G3">
        <v>10</v>
      </c>
      <c r="H3">
        <v>8</v>
      </c>
      <c r="I3">
        <v>10</v>
      </c>
      <c r="J3">
        <v>50</v>
      </c>
      <c r="K3">
        <v>15</v>
      </c>
      <c r="L3">
        <v>15</v>
      </c>
      <c r="M3">
        <v>40</v>
      </c>
      <c r="N3">
        <v>80</v>
      </c>
      <c r="O3">
        <v>10.1</v>
      </c>
      <c r="P3">
        <v>29.8</v>
      </c>
      <c r="Q3">
        <v>19.5</v>
      </c>
      <c r="R3">
        <v>42.3</v>
      </c>
      <c r="S3">
        <v>9</v>
      </c>
      <c r="T3">
        <v>6.7</v>
      </c>
      <c r="U3">
        <v>9</v>
      </c>
    </row>
    <row r="4" spans="1:36" x14ac:dyDescent="0.25">
      <c r="A4" s="9" t="s">
        <v>40</v>
      </c>
      <c r="B4">
        <v>206</v>
      </c>
      <c r="C4">
        <v>320</v>
      </c>
      <c r="D4">
        <v>147</v>
      </c>
      <c r="E4">
        <v>690</v>
      </c>
      <c r="F4">
        <v>15</v>
      </c>
      <c r="G4">
        <v>7</v>
      </c>
      <c r="H4">
        <v>6</v>
      </c>
      <c r="I4">
        <v>6</v>
      </c>
      <c r="J4">
        <v>48</v>
      </c>
      <c r="K4">
        <v>40</v>
      </c>
      <c r="L4">
        <v>60</v>
      </c>
      <c r="M4">
        <v>90</v>
      </c>
      <c r="N4">
        <v>55</v>
      </c>
      <c r="O4">
        <v>70</v>
      </c>
      <c r="P4">
        <v>15.2</v>
      </c>
      <c r="Q4">
        <v>13.5</v>
      </c>
      <c r="R4">
        <v>14.1</v>
      </c>
    </row>
    <row r="5" spans="1:36" x14ac:dyDescent="0.25">
      <c r="A5" s="9" t="s">
        <v>41</v>
      </c>
      <c r="B5">
        <v>155</v>
      </c>
      <c r="C5">
        <v>370</v>
      </c>
      <c r="D5">
        <v>152</v>
      </c>
      <c r="E5">
        <v>330</v>
      </c>
      <c r="F5">
        <v>2.5</v>
      </c>
      <c r="G5">
        <v>7</v>
      </c>
      <c r="H5">
        <v>2.5</v>
      </c>
      <c r="I5">
        <v>5</v>
      </c>
      <c r="J5">
        <v>5</v>
      </c>
      <c r="K5">
        <v>40</v>
      </c>
      <c r="L5">
        <v>2</v>
      </c>
      <c r="M5">
        <v>55</v>
      </c>
      <c r="N5">
        <v>2</v>
      </c>
      <c r="O5">
        <v>13.3</v>
      </c>
      <c r="P5">
        <v>46</v>
      </c>
      <c r="Q5">
        <v>26.2</v>
      </c>
      <c r="R5">
        <v>15.3</v>
      </c>
    </row>
    <row r="6" spans="1:36" x14ac:dyDescent="0.25">
      <c r="A6" s="9" t="s">
        <v>42</v>
      </c>
      <c r="B6">
        <v>210</v>
      </c>
      <c r="C6">
        <v>370</v>
      </c>
      <c r="D6">
        <v>155</v>
      </c>
      <c r="E6">
        <v>120</v>
      </c>
      <c r="F6">
        <v>5</v>
      </c>
      <c r="G6">
        <v>12</v>
      </c>
      <c r="H6">
        <v>5</v>
      </c>
      <c r="I6">
        <v>8</v>
      </c>
      <c r="J6">
        <v>20</v>
      </c>
      <c r="K6">
        <v>15</v>
      </c>
      <c r="L6">
        <v>15</v>
      </c>
      <c r="M6">
        <v>20</v>
      </c>
      <c r="O6">
        <v>33</v>
      </c>
      <c r="P6">
        <v>24</v>
      </c>
      <c r="Q6">
        <v>17</v>
      </c>
      <c r="R6">
        <v>25</v>
      </c>
      <c r="S6">
        <v>23</v>
      </c>
    </row>
    <row r="7" spans="1:36" x14ac:dyDescent="0.25">
      <c r="A7" s="9" t="s">
        <v>43</v>
      </c>
      <c r="B7">
        <v>214</v>
      </c>
      <c r="C7">
        <v>363</v>
      </c>
      <c r="D7">
        <v>143</v>
      </c>
      <c r="E7">
        <v>363</v>
      </c>
      <c r="F7">
        <v>12</v>
      </c>
      <c r="G7">
        <v>5</v>
      </c>
      <c r="H7">
        <v>5</v>
      </c>
      <c r="I7">
        <v>12</v>
      </c>
      <c r="J7">
        <v>2</v>
      </c>
      <c r="K7">
        <v>95</v>
      </c>
      <c r="L7">
        <v>5</v>
      </c>
      <c r="M7">
        <v>4</v>
      </c>
      <c r="N7">
        <v>5</v>
      </c>
      <c r="O7">
        <v>85.1</v>
      </c>
      <c r="P7">
        <v>15.9</v>
      </c>
      <c r="Q7">
        <v>11.7</v>
      </c>
      <c r="R7">
        <v>109.6</v>
      </c>
      <c r="Y7">
        <v>17.8</v>
      </c>
      <c r="AA7">
        <v>11.9</v>
      </c>
    </row>
    <row r="8" spans="1:36" x14ac:dyDescent="0.25">
      <c r="A8" s="9" t="s">
        <v>44</v>
      </c>
      <c r="B8">
        <v>158</v>
      </c>
      <c r="C8">
        <v>917</v>
      </c>
      <c r="D8">
        <v>318</v>
      </c>
      <c r="E8">
        <v>312</v>
      </c>
      <c r="F8">
        <v>3</v>
      </c>
      <c r="G8">
        <v>6</v>
      </c>
      <c r="H8">
        <v>10</v>
      </c>
      <c r="I8">
        <v>7</v>
      </c>
      <c r="J8">
        <v>25</v>
      </c>
      <c r="K8">
        <v>15</v>
      </c>
      <c r="L8">
        <v>25</v>
      </c>
      <c r="M8">
        <v>10</v>
      </c>
      <c r="N8">
        <v>30</v>
      </c>
      <c r="O8">
        <v>29</v>
      </c>
      <c r="P8">
        <v>35</v>
      </c>
      <c r="Q8">
        <v>115</v>
      </c>
      <c r="R8">
        <v>32</v>
      </c>
      <c r="AG8">
        <v>19</v>
      </c>
    </row>
    <row r="9" spans="1:36" x14ac:dyDescent="0.25">
      <c r="A9" s="9" t="s">
        <v>45</v>
      </c>
      <c r="B9">
        <v>396</v>
      </c>
      <c r="C9">
        <v>366</v>
      </c>
      <c r="D9">
        <v>391</v>
      </c>
      <c r="E9">
        <v>433</v>
      </c>
      <c r="F9">
        <v>8</v>
      </c>
      <c r="G9">
        <v>10</v>
      </c>
      <c r="H9">
        <v>7</v>
      </c>
      <c r="I9">
        <v>4</v>
      </c>
      <c r="J9">
        <v>2</v>
      </c>
      <c r="K9">
        <v>2</v>
      </c>
      <c r="L9">
        <v>5</v>
      </c>
      <c r="M9">
        <v>0</v>
      </c>
      <c r="N9">
        <v>15</v>
      </c>
      <c r="O9">
        <v>38.6</v>
      </c>
      <c r="P9">
        <v>46.8</v>
      </c>
      <c r="Q9">
        <v>12.2</v>
      </c>
      <c r="R9">
        <v>12</v>
      </c>
    </row>
    <row r="10" spans="1:36" x14ac:dyDescent="0.25">
      <c r="A10" s="9" t="s">
        <v>46</v>
      </c>
      <c r="B10">
        <v>200</v>
      </c>
      <c r="C10">
        <v>700</v>
      </c>
      <c r="D10">
        <v>500</v>
      </c>
      <c r="E10">
        <v>4.5</v>
      </c>
      <c r="F10">
        <v>8</v>
      </c>
      <c r="G10">
        <v>5.3</v>
      </c>
      <c r="H10">
        <v>3.5</v>
      </c>
      <c r="I10">
        <v>5.2</v>
      </c>
      <c r="J10">
        <v>10</v>
      </c>
      <c r="K10">
        <v>15</v>
      </c>
      <c r="L10">
        <v>10</v>
      </c>
      <c r="M10">
        <v>8</v>
      </c>
      <c r="N10">
        <v>15</v>
      </c>
      <c r="O10">
        <v>48</v>
      </c>
      <c r="P10">
        <v>23.2</v>
      </c>
      <c r="Q10">
        <v>15</v>
      </c>
      <c r="R10">
        <v>17</v>
      </c>
      <c r="Y10">
        <v>14.8</v>
      </c>
      <c r="Z10">
        <v>19</v>
      </c>
      <c r="AA10">
        <v>17.100000000000001</v>
      </c>
      <c r="AG10">
        <v>15</v>
      </c>
      <c r="AH10">
        <v>14.1</v>
      </c>
      <c r="AI10">
        <v>18</v>
      </c>
      <c r="AJ10">
        <v>12</v>
      </c>
    </row>
    <row r="11" spans="1:36" x14ac:dyDescent="0.25">
      <c r="A11" s="9" t="s">
        <v>47</v>
      </c>
      <c r="B11">
        <v>250</v>
      </c>
      <c r="C11">
        <v>250</v>
      </c>
      <c r="D11">
        <v>100</v>
      </c>
      <c r="E11">
        <v>160</v>
      </c>
      <c r="F11">
        <v>5</v>
      </c>
      <c r="G11" t="s">
        <v>74</v>
      </c>
      <c r="H11">
        <v>10</v>
      </c>
      <c r="I11">
        <v>9</v>
      </c>
      <c r="J11">
        <v>60</v>
      </c>
      <c r="K11">
        <v>60</v>
      </c>
      <c r="L11">
        <v>50</v>
      </c>
      <c r="M11">
        <v>20</v>
      </c>
      <c r="N11">
        <v>45</v>
      </c>
      <c r="O11">
        <v>22</v>
      </c>
      <c r="P11">
        <v>19.5</v>
      </c>
      <c r="Q11">
        <v>16</v>
      </c>
      <c r="R11">
        <v>9</v>
      </c>
      <c r="Y11">
        <v>19.5</v>
      </c>
    </row>
    <row r="12" spans="1:36" x14ac:dyDescent="0.25">
      <c r="A12" s="9" t="s">
        <v>73</v>
      </c>
      <c r="B12">
        <v>117</v>
      </c>
      <c r="C12">
        <v>49.5</v>
      </c>
      <c r="D12">
        <v>61</v>
      </c>
      <c r="E12">
        <v>133</v>
      </c>
      <c r="F12">
        <v>4</v>
      </c>
      <c r="G12">
        <v>4</v>
      </c>
      <c r="H12">
        <v>5.5</v>
      </c>
      <c r="I12">
        <v>8</v>
      </c>
      <c r="J12">
        <v>100</v>
      </c>
      <c r="K12">
        <v>75</v>
      </c>
      <c r="L12">
        <v>45</v>
      </c>
      <c r="M12">
        <v>40</v>
      </c>
      <c r="N12">
        <v>95</v>
      </c>
      <c r="O12">
        <v>19.399999999999999</v>
      </c>
      <c r="P12">
        <v>9.8000000000000007</v>
      </c>
      <c r="Q12">
        <v>13.6</v>
      </c>
      <c r="R12">
        <v>34.5</v>
      </c>
    </row>
    <row r="13" spans="1:36" x14ac:dyDescent="0.25">
      <c r="A13" s="9" t="s">
        <v>63</v>
      </c>
      <c r="B13">
        <v>255</v>
      </c>
      <c r="C13">
        <v>375</v>
      </c>
      <c r="D13">
        <v>518</v>
      </c>
      <c r="E13">
        <v>912</v>
      </c>
      <c r="F13">
        <v>6</v>
      </c>
      <c r="G13">
        <v>5</v>
      </c>
      <c r="H13">
        <v>6</v>
      </c>
      <c r="I13">
        <v>12</v>
      </c>
      <c r="J13">
        <v>10</v>
      </c>
      <c r="K13">
        <v>5</v>
      </c>
      <c r="L13">
        <v>4</v>
      </c>
      <c r="M13">
        <v>10</v>
      </c>
      <c r="N13">
        <v>25</v>
      </c>
      <c r="O13">
        <v>31.9</v>
      </c>
      <c r="P13">
        <v>17.600000000000001</v>
      </c>
      <c r="Q13">
        <v>37.6</v>
      </c>
      <c r="R13">
        <v>34.6</v>
      </c>
    </row>
    <row r="14" spans="1:36" x14ac:dyDescent="0.25">
      <c r="A14" s="9" t="s">
        <v>64</v>
      </c>
      <c r="B14">
        <v>220</v>
      </c>
      <c r="C14">
        <v>135</v>
      </c>
      <c r="D14">
        <v>408</v>
      </c>
      <c r="E14">
        <v>210</v>
      </c>
      <c r="F14">
        <v>5</v>
      </c>
      <c r="G14">
        <v>7</v>
      </c>
      <c r="H14">
        <v>12</v>
      </c>
      <c r="I14">
        <v>15</v>
      </c>
      <c r="J14">
        <v>40</v>
      </c>
      <c r="K14">
        <v>60</v>
      </c>
      <c r="L14">
        <v>50</v>
      </c>
      <c r="M14">
        <v>30</v>
      </c>
      <c r="N14">
        <v>25</v>
      </c>
      <c r="O14">
        <v>25</v>
      </c>
      <c r="P14">
        <v>35</v>
      </c>
      <c r="Q14">
        <v>13</v>
      </c>
      <c r="R14">
        <v>25.4</v>
      </c>
      <c r="AA14">
        <v>12</v>
      </c>
      <c r="AG14">
        <v>4</v>
      </c>
      <c r="AH14">
        <v>23.5</v>
      </c>
    </row>
    <row r="15" spans="1:36" x14ac:dyDescent="0.25">
      <c r="A15" s="9" t="s">
        <v>60</v>
      </c>
      <c r="B15">
        <v>96</v>
      </c>
      <c r="C15">
        <v>225</v>
      </c>
      <c r="D15">
        <v>223</v>
      </c>
      <c r="E15">
        <v>160</v>
      </c>
      <c r="F15">
        <v>4</v>
      </c>
      <c r="G15">
        <v>10</v>
      </c>
      <c r="H15">
        <v>2</v>
      </c>
      <c r="I15">
        <v>3</v>
      </c>
      <c r="J15">
        <v>10</v>
      </c>
      <c r="K15">
        <v>5</v>
      </c>
      <c r="L15">
        <v>2</v>
      </c>
      <c r="M15">
        <v>0</v>
      </c>
      <c r="N15">
        <v>5</v>
      </c>
      <c r="O15">
        <v>24.3</v>
      </c>
      <c r="P15">
        <v>13.6</v>
      </c>
      <c r="Q15">
        <v>102</v>
      </c>
      <c r="R15">
        <v>8</v>
      </c>
    </row>
    <row r="16" spans="1:36" x14ac:dyDescent="0.25">
      <c r="A16" s="9" t="s">
        <v>61</v>
      </c>
      <c r="B16">
        <v>40</v>
      </c>
      <c r="C16">
        <v>210</v>
      </c>
      <c r="D16">
        <v>204</v>
      </c>
      <c r="E16">
        <v>267</v>
      </c>
      <c r="F16">
        <v>6</v>
      </c>
      <c r="G16">
        <v>5</v>
      </c>
      <c r="H16">
        <v>15</v>
      </c>
      <c r="I16">
        <v>5</v>
      </c>
      <c r="J16">
        <v>95</v>
      </c>
      <c r="K16">
        <v>60</v>
      </c>
      <c r="L16">
        <v>90</v>
      </c>
      <c r="M16">
        <v>98</v>
      </c>
      <c r="N16">
        <v>80</v>
      </c>
      <c r="O16">
        <v>17.399999999999999</v>
      </c>
      <c r="P16">
        <v>9</v>
      </c>
      <c r="Q16">
        <v>39</v>
      </c>
      <c r="R16">
        <v>9</v>
      </c>
    </row>
    <row r="17" spans="1:34" x14ac:dyDescent="0.25">
      <c r="A17" s="9" t="s">
        <v>72</v>
      </c>
      <c r="B17">
        <v>150</v>
      </c>
      <c r="C17">
        <v>170</v>
      </c>
      <c r="D17">
        <v>230</v>
      </c>
      <c r="E17">
        <v>400</v>
      </c>
      <c r="F17">
        <v>10</v>
      </c>
      <c r="G17">
        <v>5</v>
      </c>
      <c r="H17">
        <v>18</v>
      </c>
      <c r="I17">
        <v>9.5</v>
      </c>
      <c r="J17">
        <v>30</v>
      </c>
      <c r="K17">
        <v>20</v>
      </c>
      <c r="L17">
        <v>25</v>
      </c>
      <c r="M17">
        <v>15</v>
      </c>
      <c r="N17">
        <v>72</v>
      </c>
      <c r="O17">
        <v>29</v>
      </c>
      <c r="P17">
        <v>10</v>
      </c>
      <c r="Q17">
        <v>92</v>
      </c>
      <c r="R17">
        <v>16</v>
      </c>
      <c r="AG17">
        <v>22</v>
      </c>
    </row>
    <row r="18" spans="1:34" x14ac:dyDescent="0.25">
      <c r="A18" s="9" t="s">
        <v>65</v>
      </c>
      <c r="B18" s="5" t="s">
        <v>76</v>
      </c>
      <c r="C18">
        <v>230.6</v>
      </c>
      <c r="D18">
        <v>326.5</v>
      </c>
      <c r="E18">
        <v>180</v>
      </c>
      <c r="F18">
        <v>3</v>
      </c>
      <c r="G18">
        <v>10</v>
      </c>
      <c r="H18">
        <v>3</v>
      </c>
      <c r="I18">
        <v>4.5</v>
      </c>
      <c r="J18">
        <v>0</v>
      </c>
      <c r="K18">
        <v>50</v>
      </c>
      <c r="L18">
        <v>15</v>
      </c>
      <c r="M18">
        <v>10</v>
      </c>
      <c r="N18">
        <v>0</v>
      </c>
      <c r="O18">
        <v>22.6</v>
      </c>
      <c r="P18">
        <v>81.599999999999994</v>
      </c>
      <c r="Q18">
        <v>17</v>
      </c>
      <c r="R18">
        <v>9.1</v>
      </c>
      <c r="AA18">
        <v>12.4</v>
      </c>
      <c r="AB18">
        <v>12.1</v>
      </c>
      <c r="AC18">
        <v>12.5</v>
      </c>
    </row>
    <row r="19" spans="1:34" x14ac:dyDescent="0.25">
      <c r="A19" s="9" t="s">
        <v>66</v>
      </c>
      <c r="B19">
        <v>185</v>
      </c>
      <c r="C19">
        <v>379</v>
      </c>
      <c r="D19">
        <v>418</v>
      </c>
      <c r="E19">
        <v>360</v>
      </c>
      <c r="F19">
        <v>6</v>
      </c>
      <c r="G19">
        <v>7</v>
      </c>
      <c r="H19">
        <v>6</v>
      </c>
      <c r="I19">
        <v>5</v>
      </c>
      <c r="J19">
        <v>25</v>
      </c>
      <c r="K19">
        <v>3</v>
      </c>
      <c r="L19">
        <v>10</v>
      </c>
      <c r="M19">
        <v>0</v>
      </c>
      <c r="N19">
        <v>15</v>
      </c>
      <c r="O19">
        <v>12</v>
      </c>
      <c r="P19">
        <v>18</v>
      </c>
      <c r="Q19">
        <v>28</v>
      </c>
      <c r="R19">
        <v>24</v>
      </c>
    </row>
    <row r="20" spans="1:34" x14ac:dyDescent="0.25">
      <c r="A20" s="9" t="s">
        <v>62</v>
      </c>
      <c r="B20">
        <v>800</v>
      </c>
      <c r="C20">
        <v>775</v>
      </c>
      <c r="D20">
        <v>30</v>
      </c>
      <c r="E20">
        <v>30</v>
      </c>
      <c r="F20">
        <v>4.5</v>
      </c>
      <c r="G20">
        <v>7</v>
      </c>
      <c r="H20" s="4" t="s">
        <v>75</v>
      </c>
      <c r="I20" s="4" t="s">
        <v>75</v>
      </c>
      <c r="J20">
        <v>5</v>
      </c>
      <c r="K20">
        <v>2</v>
      </c>
      <c r="L20" s="4" t="s">
        <v>75</v>
      </c>
      <c r="M20" s="4" t="s">
        <v>75</v>
      </c>
      <c r="N20">
        <v>101</v>
      </c>
      <c r="O20">
        <v>52.5</v>
      </c>
      <c r="P20">
        <v>55</v>
      </c>
      <c r="Q20" s="4" t="s">
        <v>75</v>
      </c>
      <c r="R20" s="4" t="s">
        <v>75</v>
      </c>
    </row>
    <row r="21" spans="1:34" x14ac:dyDescent="0.25">
      <c r="A21" s="9" t="s">
        <v>59</v>
      </c>
      <c r="B21">
        <v>570</v>
      </c>
      <c r="C21">
        <v>338</v>
      </c>
      <c r="D21">
        <v>300</v>
      </c>
      <c r="E21">
        <v>395</v>
      </c>
      <c r="F21">
        <v>15</v>
      </c>
      <c r="G21">
        <v>3</v>
      </c>
      <c r="H21">
        <v>5.6</v>
      </c>
      <c r="I21">
        <v>6</v>
      </c>
      <c r="J21">
        <v>5</v>
      </c>
      <c r="K21">
        <v>85</v>
      </c>
      <c r="L21">
        <v>35</v>
      </c>
      <c r="M21">
        <v>8</v>
      </c>
      <c r="N21">
        <v>20</v>
      </c>
      <c r="O21">
        <v>146.5</v>
      </c>
      <c r="P21">
        <v>11</v>
      </c>
      <c r="Q21">
        <v>33.4</v>
      </c>
      <c r="R21">
        <v>21.6</v>
      </c>
      <c r="AG21">
        <v>26.4</v>
      </c>
      <c r="AH21">
        <v>20</v>
      </c>
    </row>
    <row r="30" spans="1:34" x14ac:dyDescent="0.25">
      <c r="P30" s="3"/>
    </row>
  </sheetData>
  <sortState ref="A2:AI20">
    <sortCondition ref="A2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D21"/>
  <sheetViews>
    <sheetView topLeftCell="A4" workbookViewId="0">
      <selection activeCell="A2" sqref="A2:A21"/>
    </sheetView>
  </sheetViews>
  <sheetFormatPr defaultColWidth="11.42578125" defaultRowHeight="15" x14ac:dyDescent="0.25"/>
  <sheetData>
    <row r="1" spans="1:30" x14ac:dyDescent="0.25">
      <c r="A1" s="1" t="s">
        <v>0</v>
      </c>
      <c r="B1" s="1" t="s">
        <v>24</v>
      </c>
      <c r="C1" s="1" t="s">
        <v>5</v>
      </c>
      <c r="D1" s="1" t="s">
        <v>6</v>
      </c>
      <c r="E1" s="1" t="s">
        <v>7</v>
      </c>
      <c r="F1" s="1" t="s">
        <v>25</v>
      </c>
      <c r="G1" s="1" t="s">
        <v>8</v>
      </c>
      <c r="H1" s="1" t="s">
        <v>9</v>
      </c>
      <c r="I1" s="1" t="s">
        <v>10</v>
      </c>
      <c r="J1" s="1" t="s">
        <v>26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</v>
      </c>
      <c r="P1" s="1" t="s">
        <v>2</v>
      </c>
      <c r="Q1" s="1" t="s">
        <v>3</v>
      </c>
      <c r="R1" s="1" t="s">
        <v>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28</v>
      </c>
      <c r="Z1" s="1" t="s">
        <v>29</v>
      </c>
      <c r="AA1" s="1" t="s">
        <v>30</v>
      </c>
      <c r="AB1" s="1" t="s">
        <v>21</v>
      </c>
      <c r="AC1" s="1" t="s">
        <v>27</v>
      </c>
      <c r="AD1" s="1" t="s">
        <v>22</v>
      </c>
    </row>
    <row r="2" spans="1:30" x14ac:dyDescent="0.25">
      <c r="A2" s="9" t="s">
        <v>51</v>
      </c>
      <c r="B2">
        <v>80</v>
      </c>
      <c r="C2">
        <v>110</v>
      </c>
      <c r="D2">
        <v>143</v>
      </c>
      <c r="E2">
        <v>165</v>
      </c>
      <c r="F2">
        <v>7</v>
      </c>
      <c r="G2">
        <v>6</v>
      </c>
      <c r="H2">
        <v>6</v>
      </c>
      <c r="I2">
        <v>5</v>
      </c>
      <c r="J2">
        <v>90</v>
      </c>
      <c r="K2">
        <v>85</v>
      </c>
      <c r="L2">
        <v>80</v>
      </c>
      <c r="M2">
        <v>80</v>
      </c>
      <c r="N2">
        <v>80</v>
      </c>
      <c r="O2">
        <v>20.399999999999999</v>
      </c>
      <c r="P2">
        <v>22.4</v>
      </c>
      <c r="Q2">
        <v>28</v>
      </c>
      <c r="R2">
        <v>13</v>
      </c>
    </row>
    <row r="3" spans="1:30" x14ac:dyDescent="0.25">
      <c r="A3" s="9" t="s">
        <v>52</v>
      </c>
      <c r="B3">
        <v>532</v>
      </c>
      <c r="C3">
        <v>260</v>
      </c>
      <c r="D3">
        <v>79</v>
      </c>
      <c r="E3">
        <v>326</v>
      </c>
      <c r="F3">
        <v>6</v>
      </c>
      <c r="G3">
        <v>8</v>
      </c>
      <c r="H3">
        <v>5</v>
      </c>
      <c r="I3">
        <v>5</v>
      </c>
      <c r="J3">
        <v>5</v>
      </c>
      <c r="K3">
        <v>60</v>
      </c>
      <c r="L3">
        <v>45</v>
      </c>
      <c r="M3">
        <v>15</v>
      </c>
      <c r="N3">
        <v>20</v>
      </c>
      <c r="O3">
        <v>39</v>
      </c>
      <c r="P3">
        <v>35</v>
      </c>
      <c r="Q3">
        <v>10.5</v>
      </c>
      <c r="R3">
        <v>27</v>
      </c>
    </row>
    <row r="4" spans="1:30" x14ac:dyDescent="0.25">
      <c r="A4" s="9" t="s">
        <v>53</v>
      </c>
      <c r="B4">
        <v>264</v>
      </c>
      <c r="C4">
        <v>273</v>
      </c>
      <c r="D4">
        <v>147</v>
      </c>
      <c r="E4">
        <v>103</v>
      </c>
      <c r="F4">
        <v>3</v>
      </c>
      <c r="G4">
        <v>4</v>
      </c>
      <c r="H4">
        <v>4</v>
      </c>
      <c r="I4">
        <v>4</v>
      </c>
      <c r="J4">
        <v>100</v>
      </c>
      <c r="K4">
        <v>95</v>
      </c>
      <c r="L4">
        <v>85</v>
      </c>
      <c r="M4">
        <v>100</v>
      </c>
      <c r="N4">
        <v>90</v>
      </c>
      <c r="O4">
        <v>8</v>
      </c>
      <c r="P4">
        <v>13</v>
      </c>
      <c r="Q4">
        <v>9</v>
      </c>
      <c r="R4">
        <v>8</v>
      </c>
    </row>
    <row r="5" spans="1:30" x14ac:dyDescent="0.25">
      <c r="A5" s="9" t="s">
        <v>54</v>
      </c>
      <c r="B5">
        <v>70</v>
      </c>
      <c r="C5">
        <v>360</v>
      </c>
      <c r="D5">
        <v>84</v>
      </c>
      <c r="E5">
        <v>440</v>
      </c>
      <c r="F5">
        <v>2</v>
      </c>
      <c r="G5">
        <v>2</v>
      </c>
      <c r="H5">
        <v>1.5</v>
      </c>
      <c r="I5">
        <v>2</v>
      </c>
      <c r="J5">
        <v>70</v>
      </c>
      <c r="K5">
        <v>30</v>
      </c>
      <c r="L5">
        <v>30</v>
      </c>
      <c r="M5">
        <v>0</v>
      </c>
      <c r="N5">
        <v>80</v>
      </c>
      <c r="O5">
        <v>11</v>
      </c>
      <c r="P5">
        <v>12</v>
      </c>
      <c r="Q5">
        <v>8</v>
      </c>
      <c r="R5">
        <v>12</v>
      </c>
    </row>
    <row r="6" spans="1:30" x14ac:dyDescent="0.25">
      <c r="A6" s="9" t="s">
        <v>48</v>
      </c>
      <c r="B6">
        <v>50</v>
      </c>
      <c r="C6">
        <v>125</v>
      </c>
      <c r="D6">
        <v>330</v>
      </c>
      <c r="E6">
        <v>380</v>
      </c>
      <c r="F6">
        <v>15</v>
      </c>
      <c r="G6">
        <v>5</v>
      </c>
      <c r="H6">
        <v>20</v>
      </c>
      <c r="I6">
        <v>18</v>
      </c>
      <c r="J6">
        <v>70</v>
      </c>
      <c r="K6">
        <v>50</v>
      </c>
      <c r="L6">
        <v>70</v>
      </c>
      <c r="M6">
        <v>75</v>
      </c>
      <c r="N6">
        <v>80</v>
      </c>
      <c r="O6">
        <v>130</v>
      </c>
      <c r="P6">
        <v>25</v>
      </c>
      <c r="Q6">
        <v>75</v>
      </c>
      <c r="R6">
        <v>55</v>
      </c>
    </row>
    <row r="7" spans="1:30" x14ac:dyDescent="0.25">
      <c r="A7" s="9" t="s">
        <v>57</v>
      </c>
      <c r="B7">
        <v>274</v>
      </c>
      <c r="C7">
        <v>310</v>
      </c>
      <c r="D7">
        <v>550</v>
      </c>
      <c r="E7">
        <v>306</v>
      </c>
      <c r="F7">
        <v>8</v>
      </c>
      <c r="G7">
        <v>8</v>
      </c>
      <c r="H7">
        <v>7</v>
      </c>
      <c r="I7">
        <v>5</v>
      </c>
      <c r="J7">
        <v>20</v>
      </c>
      <c r="K7">
        <v>3</v>
      </c>
      <c r="L7">
        <v>3</v>
      </c>
      <c r="M7">
        <v>3</v>
      </c>
      <c r="N7">
        <v>98</v>
      </c>
      <c r="O7">
        <v>18.3</v>
      </c>
      <c r="P7">
        <v>19</v>
      </c>
      <c r="Q7">
        <v>20</v>
      </c>
      <c r="R7">
        <v>18.5</v>
      </c>
    </row>
    <row r="8" spans="1:30" x14ac:dyDescent="0.25">
      <c r="A8" s="9" t="s">
        <v>56</v>
      </c>
      <c r="B8">
        <v>200</v>
      </c>
      <c r="C8">
        <v>470</v>
      </c>
      <c r="D8">
        <v>106</v>
      </c>
      <c r="E8">
        <v>185</v>
      </c>
      <c r="F8">
        <v>17</v>
      </c>
      <c r="G8">
        <v>15</v>
      </c>
      <c r="H8">
        <v>35</v>
      </c>
      <c r="I8">
        <v>15</v>
      </c>
      <c r="J8">
        <v>20</v>
      </c>
      <c r="K8">
        <v>25</v>
      </c>
      <c r="L8">
        <v>22</v>
      </c>
      <c r="M8">
        <v>30</v>
      </c>
      <c r="N8">
        <v>25</v>
      </c>
      <c r="O8">
        <v>470</v>
      </c>
      <c r="P8">
        <v>64</v>
      </c>
      <c r="Q8">
        <v>13</v>
      </c>
      <c r="R8">
        <v>49</v>
      </c>
    </row>
    <row r="9" spans="1:30" s="6" customFormat="1" x14ac:dyDescent="0.25">
      <c r="A9" s="6" t="s">
        <v>58</v>
      </c>
    </row>
    <row r="10" spans="1:30" x14ac:dyDescent="0.25">
      <c r="A10" s="9" t="s">
        <v>77</v>
      </c>
      <c r="B10">
        <v>180</v>
      </c>
      <c r="C10">
        <v>330</v>
      </c>
      <c r="D10">
        <v>210</v>
      </c>
      <c r="E10">
        <v>230</v>
      </c>
      <c r="F10">
        <v>15</v>
      </c>
      <c r="G10">
        <v>5</v>
      </c>
      <c r="H10">
        <v>8</v>
      </c>
      <c r="I10">
        <v>5</v>
      </c>
      <c r="J10">
        <v>45</v>
      </c>
      <c r="K10">
        <v>10</v>
      </c>
      <c r="L10">
        <v>15</v>
      </c>
      <c r="M10">
        <v>10</v>
      </c>
      <c r="N10">
        <v>50</v>
      </c>
      <c r="O10">
        <v>125</v>
      </c>
      <c r="P10">
        <v>18.5</v>
      </c>
      <c r="Q10">
        <v>38</v>
      </c>
      <c r="R10">
        <v>18</v>
      </c>
    </row>
    <row r="11" spans="1:30" x14ac:dyDescent="0.25">
      <c r="A11" s="9" t="s">
        <v>55</v>
      </c>
      <c r="B11">
        <v>280</v>
      </c>
      <c r="C11">
        <v>165</v>
      </c>
      <c r="D11">
        <v>350</v>
      </c>
      <c r="E11">
        <v>150</v>
      </c>
      <c r="F11">
        <v>2</v>
      </c>
      <c r="G11">
        <v>15</v>
      </c>
      <c r="H11">
        <v>10</v>
      </c>
      <c r="I11">
        <v>23</v>
      </c>
      <c r="J11">
        <v>80</v>
      </c>
      <c r="K11">
        <v>50</v>
      </c>
      <c r="L11">
        <v>40</v>
      </c>
      <c r="M11">
        <v>30</v>
      </c>
      <c r="N11">
        <v>30</v>
      </c>
      <c r="O11">
        <v>30</v>
      </c>
      <c r="P11">
        <v>86</v>
      </c>
      <c r="Q11">
        <v>25</v>
      </c>
      <c r="R11">
        <v>30</v>
      </c>
    </row>
    <row r="12" spans="1:30" x14ac:dyDescent="0.25">
      <c r="A12" s="9" t="s">
        <v>50</v>
      </c>
      <c r="B12">
        <v>455</v>
      </c>
      <c r="C12">
        <v>185</v>
      </c>
      <c r="D12">
        <v>135</v>
      </c>
      <c r="E12">
        <v>2000</v>
      </c>
      <c r="F12">
        <v>15</v>
      </c>
      <c r="G12">
        <v>6</v>
      </c>
      <c r="H12">
        <v>2.5</v>
      </c>
      <c r="I12">
        <v>17</v>
      </c>
      <c r="J12">
        <v>30</v>
      </c>
      <c r="K12">
        <v>60</v>
      </c>
      <c r="L12">
        <v>90</v>
      </c>
      <c r="M12">
        <v>60</v>
      </c>
      <c r="N12">
        <v>75</v>
      </c>
      <c r="O12">
        <v>27</v>
      </c>
      <c r="P12">
        <v>26.2</v>
      </c>
      <c r="Q12">
        <v>8</v>
      </c>
      <c r="R12">
        <v>65</v>
      </c>
    </row>
    <row r="13" spans="1:30" x14ac:dyDescent="0.25">
      <c r="A13" s="9" t="s">
        <v>34</v>
      </c>
      <c r="B13">
        <v>104</v>
      </c>
      <c r="C13">
        <v>96</v>
      </c>
      <c r="D13">
        <v>100</v>
      </c>
      <c r="E13">
        <v>169</v>
      </c>
      <c r="F13">
        <v>7</v>
      </c>
      <c r="G13">
        <v>11</v>
      </c>
      <c r="H13">
        <v>4</v>
      </c>
      <c r="I13">
        <v>13</v>
      </c>
      <c r="J13">
        <v>80</v>
      </c>
      <c r="K13">
        <v>60</v>
      </c>
      <c r="L13">
        <v>85</v>
      </c>
      <c r="M13">
        <v>70</v>
      </c>
      <c r="N13">
        <v>60</v>
      </c>
      <c r="O13">
        <v>12</v>
      </c>
      <c r="P13">
        <v>28</v>
      </c>
      <c r="Q13">
        <v>8</v>
      </c>
      <c r="R13">
        <v>33</v>
      </c>
    </row>
    <row r="14" spans="1:30" x14ac:dyDescent="0.25">
      <c r="A14" s="9" t="s">
        <v>49</v>
      </c>
      <c r="B14">
        <v>200</v>
      </c>
      <c r="C14">
        <v>330</v>
      </c>
      <c r="D14">
        <v>160</v>
      </c>
      <c r="E14">
        <v>230</v>
      </c>
      <c r="F14">
        <v>25</v>
      </c>
      <c r="G14">
        <v>3</v>
      </c>
      <c r="H14">
        <v>3</v>
      </c>
      <c r="I14">
        <v>4</v>
      </c>
      <c r="J14">
        <v>35</v>
      </c>
      <c r="K14">
        <v>15</v>
      </c>
      <c r="L14">
        <v>10</v>
      </c>
      <c r="M14">
        <v>20</v>
      </c>
      <c r="N14">
        <v>30</v>
      </c>
      <c r="O14">
        <v>62</v>
      </c>
      <c r="P14">
        <v>38</v>
      </c>
      <c r="Q14">
        <v>18</v>
      </c>
      <c r="R14">
        <v>15</v>
      </c>
      <c r="S14" t="s">
        <v>84</v>
      </c>
      <c r="AB14">
        <v>13</v>
      </c>
    </row>
    <row r="15" spans="1:30" s="6" customFormat="1" x14ac:dyDescent="0.25">
      <c r="A15" s="6" t="s">
        <v>35</v>
      </c>
    </row>
    <row r="16" spans="1:30" x14ac:dyDescent="0.25">
      <c r="A16" s="9" t="s">
        <v>31</v>
      </c>
      <c r="B16" t="s">
        <v>83</v>
      </c>
      <c r="C16">
        <v>216</v>
      </c>
      <c r="D16">
        <v>30</v>
      </c>
      <c r="E16">
        <v>518</v>
      </c>
      <c r="F16">
        <v>7</v>
      </c>
      <c r="G16">
        <v>8</v>
      </c>
      <c r="I16">
        <v>10</v>
      </c>
      <c r="J16">
        <v>20</v>
      </c>
      <c r="K16">
        <v>30</v>
      </c>
      <c r="M16">
        <v>20</v>
      </c>
      <c r="N16">
        <v>30</v>
      </c>
      <c r="O16">
        <v>64</v>
      </c>
      <c r="P16">
        <v>23</v>
      </c>
      <c r="R16">
        <v>43</v>
      </c>
    </row>
    <row r="17" spans="1:28" x14ac:dyDescent="0.25">
      <c r="A17" s="9" t="s">
        <v>32</v>
      </c>
      <c r="B17">
        <v>745</v>
      </c>
      <c r="C17">
        <v>410</v>
      </c>
      <c r="D17">
        <v>270</v>
      </c>
      <c r="E17">
        <v>450</v>
      </c>
      <c r="F17">
        <v>15</v>
      </c>
      <c r="G17">
        <v>8</v>
      </c>
      <c r="H17">
        <v>6</v>
      </c>
      <c r="I17">
        <v>15</v>
      </c>
      <c r="J17">
        <v>35</v>
      </c>
      <c r="K17">
        <v>60</v>
      </c>
      <c r="L17">
        <v>15</v>
      </c>
      <c r="M17">
        <v>20</v>
      </c>
      <c r="N17">
        <v>25</v>
      </c>
      <c r="O17">
        <v>119</v>
      </c>
      <c r="P17">
        <v>135</v>
      </c>
      <c r="Q17">
        <v>12</v>
      </c>
      <c r="R17">
        <v>43</v>
      </c>
    </row>
    <row r="18" spans="1:28" x14ac:dyDescent="0.25">
      <c r="A18" s="9" t="s">
        <v>33</v>
      </c>
      <c r="B18">
        <v>360</v>
      </c>
      <c r="C18">
        <v>293</v>
      </c>
      <c r="D18">
        <v>240</v>
      </c>
      <c r="E18" t="s">
        <v>78</v>
      </c>
      <c r="F18">
        <v>5</v>
      </c>
      <c r="G18">
        <v>8</v>
      </c>
      <c r="H18">
        <v>2</v>
      </c>
      <c r="I18" s="7" t="s">
        <v>79</v>
      </c>
      <c r="J18">
        <v>90</v>
      </c>
      <c r="K18">
        <v>95</v>
      </c>
      <c r="L18">
        <v>85</v>
      </c>
      <c r="M18" t="s">
        <v>80</v>
      </c>
      <c r="N18">
        <v>98</v>
      </c>
      <c r="O18">
        <v>21</v>
      </c>
      <c r="P18">
        <v>19</v>
      </c>
      <c r="Q18">
        <v>8</v>
      </c>
      <c r="R18">
        <v>18</v>
      </c>
      <c r="AB18" t="s">
        <v>87</v>
      </c>
    </row>
    <row r="19" spans="1:28" x14ac:dyDescent="0.25">
      <c r="A19" s="9" t="s">
        <v>36</v>
      </c>
      <c r="B19">
        <v>240</v>
      </c>
      <c r="C19">
        <v>280</v>
      </c>
      <c r="F19">
        <v>2</v>
      </c>
      <c r="G19">
        <v>2</v>
      </c>
      <c r="J19">
        <v>10</v>
      </c>
      <c r="K19">
        <v>10</v>
      </c>
      <c r="L19">
        <v>10</v>
      </c>
      <c r="O19">
        <v>15</v>
      </c>
      <c r="P19">
        <v>22</v>
      </c>
    </row>
    <row r="20" spans="1:28" x14ac:dyDescent="0.25">
      <c r="A20" s="9" t="s">
        <v>37</v>
      </c>
      <c r="B20" t="s">
        <v>81</v>
      </c>
      <c r="C20">
        <v>315</v>
      </c>
      <c r="D20">
        <v>417</v>
      </c>
      <c r="E20" t="s">
        <v>82</v>
      </c>
      <c r="F20">
        <v>7</v>
      </c>
      <c r="G20">
        <v>3</v>
      </c>
      <c r="H20">
        <v>6</v>
      </c>
      <c r="J20">
        <v>15</v>
      </c>
      <c r="K20">
        <v>10</v>
      </c>
      <c r="L20">
        <v>15</v>
      </c>
      <c r="N20">
        <v>5</v>
      </c>
      <c r="O20">
        <v>42</v>
      </c>
      <c r="P20">
        <v>26</v>
      </c>
      <c r="Q20">
        <v>32</v>
      </c>
    </row>
    <row r="21" spans="1:28" x14ac:dyDescent="0.25">
      <c r="A21" s="9" t="s">
        <v>38</v>
      </c>
      <c r="B21">
        <v>82</v>
      </c>
      <c r="C21">
        <v>225</v>
      </c>
      <c r="D21">
        <v>160</v>
      </c>
      <c r="E21">
        <v>230</v>
      </c>
      <c r="F21">
        <v>18</v>
      </c>
      <c r="G21">
        <v>12</v>
      </c>
      <c r="H21">
        <v>9</v>
      </c>
      <c r="I21">
        <v>15</v>
      </c>
      <c r="J21">
        <v>25</v>
      </c>
      <c r="K21">
        <v>20</v>
      </c>
      <c r="L21">
        <v>15</v>
      </c>
      <c r="M21">
        <v>28</v>
      </c>
      <c r="N21">
        <v>30</v>
      </c>
      <c r="O21">
        <v>68</v>
      </c>
      <c r="P21">
        <v>35</v>
      </c>
      <c r="Q21">
        <v>28</v>
      </c>
      <c r="R21">
        <v>35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K21"/>
  <sheetViews>
    <sheetView topLeftCell="A6" workbookViewId="0">
      <selection activeCell="R1" sqref="A1:R21"/>
    </sheetView>
  </sheetViews>
  <sheetFormatPr defaultColWidth="11.42578125" defaultRowHeight="15" x14ac:dyDescent="0.25"/>
  <cols>
    <col min="2" max="2" width="14" bestFit="1" customWidth="1"/>
    <col min="10" max="10" width="13.85546875" bestFit="1" customWidth="1"/>
  </cols>
  <sheetData>
    <row r="1" spans="1:37" x14ac:dyDescent="0.25">
      <c r="A1" s="1" t="s">
        <v>0</v>
      </c>
      <c r="B1" s="1" t="s">
        <v>24</v>
      </c>
      <c r="C1" s="1" t="s">
        <v>5</v>
      </c>
      <c r="D1" s="1" t="s">
        <v>6</v>
      </c>
      <c r="E1" s="1" t="s">
        <v>7</v>
      </c>
      <c r="F1" s="1" t="s">
        <v>25</v>
      </c>
      <c r="G1" s="1" t="s">
        <v>8</v>
      </c>
      <c r="H1" s="1" t="s">
        <v>9</v>
      </c>
      <c r="I1" s="1" t="s">
        <v>10</v>
      </c>
      <c r="J1" s="1" t="s">
        <v>26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</v>
      </c>
      <c r="P1" s="10" t="s">
        <v>2</v>
      </c>
      <c r="Q1" s="11" t="s">
        <v>3</v>
      </c>
      <c r="R1" s="12" t="s">
        <v>4</v>
      </c>
      <c r="S1" s="1" t="s">
        <v>15</v>
      </c>
      <c r="T1" s="1" t="s">
        <v>16</v>
      </c>
      <c r="U1" s="1" t="s">
        <v>68</v>
      </c>
      <c r="V1" s="1" t="s">
        <v>69</v>
      </c>
      <c r="W1" s="1" t="s">
        <v>70</v>
      </c>
      <c r="X1" s="1" t="s">
        <v>71</v>
      </c>
      <c r="Y1" s="10" t="s">
        <v>17</v>
      </c>
      <c r="Z1" s="10" t="s">
        <v>18</v>
      </c>
      <c r="AA1" s="11" t="s">
        <v>19</v>
      </c>
      <c r="AB1" s="11" t="s">
        <v>20</v>
      </c>
      <c r="AC1" s="11" t="s">
        <v>28</v>
      </c>
      <c r="AD1" s="11" t="s">
        <v>29</v>
      </c>
      <c r="AE1" s="11" t="s">
        <v>30</v>
      </c>
      <c r="AF1" s="11" t="s">
        <v>67</v>
      </c>
      <c r="AG1" s="12" t="s">
        <v>21</v>
      </c>
      <c r="AH1" s="12" t="s">
        <v>27</v>
      </c>
      <c r="AI1" s="12" t="s">
        <v>22</v>
      </c>
      <c r="AJ1" s="12" t="s">
        <v>85</v>
      </c>
      <c r="AK1" s="12" t="s">
        <v>86</v>
      </c>
    </row>
    <row r="2" spans="1:37" x14ac:dyDescent="0.25">
      <c r="A2" s="9" t="s">
        <v>23</v>
      </c>
      <c r="B2">
        <v>150</v>
      </c>
      <c r="C2">
        <v>243</v>
      </c>
      <c r="D2">
        <v>380</v>
      </c>
      <c r="E2">
        <v>430</v>
      </c>
      <c r="F2">
        <v>4</v>
      </c>
      <c r="G2">
        <v>3</v>
      </c>
      <c r="H2">
        <v>5</v>
      </c>
      <c r="I2">
        <v>4.3</v>
      </c>
      <c r="J2">
        <v>45</v>
      </c>
      <c r="K2">
        <v>30</v>
      </c>
      <c r="L2">
        <v>5</v>
      </c>
      <c r="M2">
        <v>15</v>
      </c>
      <c r="N2">
        <v>40</v>
      </c>
      <c r="O2">
        <v>20</v>
      </c>
      <c r="P2">
        <v>14</v>
      </c>
      <c r="Q2">
        <v>21</v>
      </c>
      <c r="R2">
        <v>23</v>
      </c>
    </row>
    <row r="3" spans="1:37" x14ac:dyDescent="0.25">
      <c r="A3" s="9" t="s">
        <v>39</v>
      </c>
      <c r="B3">
        <v>92</v>
      </c>
      <c r="C3">
        <v>275</v>
      </c>
      <c r="D3">
        <v>666</v>
      </c>
      <c r="E3">
        <v>260</v>
      </c>
      <c r="F3">
        <v>3</v>
      </c>
      <c r="G3">
        <v>4</v>
      </c>
      <c r="H3">
        <v>2</v>
      </c>
      <c r="I3">
        <v>3.5</v>
      </c>
      <c r="J3">
        <v>70</v>
      </c>
      <c r="K3">
        <v>35</v>
      </c>
      <c r="L3">
        <v>3</v>
      </c>
      <c r="M3">
        <v>30</v>
      </c>
      <c r="N3">
        <v>10</v>
      </c>
      <c r="O3">
        <v>12</v>
      </c>
      <c r="P3">
        <v>17.600000000000001</v>
      </c>
      <c r="Q3">
        <v>11</v>
      </c>
      <c r="R3">
        <v>19.399999999999999</v>
      </c>
      <c r="Y3">
        <v>15</v>
      </c>
      <c r="Z3">
        <v>21</v>
      </c>
      <c r="AA3">
        <v>15</v>
      </c>
    </row>
    <row r="4" spans="1:37" x14ac:dyDescent="0.25">
      <c r="A4" s="9" t="s">
        <v>40</v>
      </c>
      <c r="B4">
        <v>230</v>
      </c>
      <c r="C4">
        <v>910</v>
      </c>
      <c r="D4">
        <v>610</v>
      </c>
      <c r="E4">
        <v>780</v>
      </c>
      <c r="F4">
        <v>3</v>
      </c>
      <c r="G4">
        <v>8</v>
      </c>
      <c r="H4">
        <v>5.3</v>
      </c>
      <c r="I4">
        <v>6</v>
      </c>
      <c r="J4">
        <v>4</v>
      </c>
      <c r="K4">
        <v>15</v>
      </c>
      <c r="L4">
        <v>25</v>
      </c>
      <c r="M4">
        <v>20</v>
      </c>
      <c r="N4">
        <v>7</v>
      </c>
      <c r="O4" s="8">
        <v>12</v>
      </c>
      <c r="P4">
        <v>55</v>
      </c>
      <c r="Q4">
        <v>34.6</v>
      </c>
      <c r="R4">
        <v>25</v>
      </c>
      <c r="S4">
        <v>13</v>
      </c>
    </row>
    <row r="5" spans="1:37" x14ac:dyDescent="0.25">
      <c r="A5" s="9" t="s">
        <v>41</v>
      </c>
      <c r="B5">
        <v>264</v>
      </c>
      <c r="C5">
        <v>400</v>
      </c>
      <c r="D5">
        <v>187</v>
      </c>
      <c r="E5">
        <v>510</v>
      </c>
      <c r="F5">
        <v>6</v>
      </c>
      <c r="G5">
        <v>5</v>
      </c>
      <c r="H5">
        <v>5</v>
      </c>
      <c r="I5">
        <v>6</v>
      </c>
      <c r="J5">
        <v>5</v>
      </c>
      <c r="K5">
        <v>5</v>
      </c>
      <c r="L5">
        <v>6</v>
      </c>
      <c r="M5">
        <v>15</v>
      </c>
      <c r="N5">
        <v>15</v>
      </c>
      <c r="O5">
        <v>23</v>
      </c>
      <c r="P5">
        <v>23.2</v>
      </c>
      <c r="Q5">
        <v>28</v>
      </c>
      <c r="R5">
        <v>46.5</v>
      </c>
      <c r="Y5">
        <v>25</v>
      </c>
      <c r="AA5">
        <v>31.2</v>
      </c>
    </row>
    <row r="6" spans="1:37" x14ac:dyDescent="0.25">
      <c r="A6" s="9" t="s">
        <v>42</v>
      </c>
      <c r="B6">
        <v>350</v>
      </c>
      <c r="C6">
        <v>210</v>
      </c>
      <c r="D6">
        <v>112</v>
      </c>
      <c r="E6">
        <v>307</v>
      </c>
      <c r="F6">
        <v>11</v>
      </c>
      <c r="G6">
        <v>10</v>
      </c>
      <c r="H6">
        <v>5</v>
      </c>
      <c r="I6">
        <v>8</v>
      </c>
      <c r="J6">
        <v>75</v>
      </c>
      <c r="K6">
        <v>90</v>
      </c>
      <c r="L6">
        <v>95</v>
      </c>
      <c r="M6">
        <v>70</v>
      </c>
      <c r="N6">
        <v>80</v>
      </c>
      <c r="O6">
        <v>48.5</v>
      </c>
      <c r="P6">
        <v>26.5</v>
      </c>
      <c r="Q6">
        <v>15.3</v>
      </c>
      <c r="R6">
        <v>30.3</v>
      </c>
      <c r="S6">
        <v>20.7</v>
      </c>
      <c r="AG6">
        <v>22</v>
      </c>
    </row>
    <row r="7" spans="1:37" s="6" customFormat="1" x14ac:dyDescent="0.25">
      <c r="A7" s="6" t="s">
        <v>43</v>
      </c>
    </row>
    <row r="8" spans="1:37" x14ac:dyDescent="0.25">
      <c r="A8" s="9" t="s">
        <v>44</v>
      </c>
      <c r="B8">
        <v>550</v>
      </c>
      <c r="C8">
        <v>210</v>
      </c>
      <c r="D8">
        <v>480</v>
      </c>
      <c r="E8">
        <v>690</v>
      </c>
      <c r="F8">
        <v>5</v>
      </c>
      <c r="G8">
        <v>3</v>
      </c>
      <c r="H8">
        <v>4</v>
      </c>
      <c r="I8">
        <v>10</v>
      </c>
      <c r="J8">
        <v>20</v>
      </c>
      <c r="K8">
        <v>15</v>
      </c>
      <c r="L8">
        <v>18</v>
      </c>
      <c r="M8">
        <v>20</v>
      </c>
      <c r="O8">
        <v>32</v>
      </c>
      <c r="P8">
        <v>25</v>
      </c>
      <c r="Q8">
        <v>20</v>
      </c>
      <c r="R8">
        <v>35</v>
      </c>
      <c r="S8">
        <v>47</v>
      </c>
      <c r="Y8">
        <v>15</v>
      </c>
    </row>
    <row r="9" spans="1:37" x14ac:dyDescent="0.25">
      <c r="A9" s="9" t="s">
        <v>45</v>
      </c>
      <c r="B9">
        <v>200</v>
      </c>
      <c r="C9">
        <v>450</v>
      </c>
      <c r="D9">
        <v>320</v>
      </c>
      <c r="E9">
        <v>520</v>
      </c>
      <c r="F9">
        <v>2</v>
      </c>
      <c r="G9">
        <v>6</v>
      </c>
      <c r="H9">
        <v>5</v>
      </c>
      <c r="I9">
        <v>8</v>
      </c>
      <c r="J9">
        <v>10</v>
      </c>
      <c r="K9">
        <v>15</v>
      </c>
      <c r="L9">
        <v>10</v>
      </c>
      <c r="M9">
        <v>15</v>
      </c>
      <c r="N9">
        <v>25</v>
      </c>
      <c r="O9">
        <v>15</v>
      </c>
      <c r="P9">
        <v>12</v>
      </c>
      <c r="Q9">
        <v>18</v>
      </c>
      <c r="R9">
        <v>35</v>
      </c>
      <c r="Y9">
        <v>22</v>
      </c>
      <c r="Z9">
        <v>35</v>
      </c>
      <c r="AA9">
        <v>21</v>
      </c>
      <c r="AG9">
        <v>12</v>
      </c>
    </row>
    <row r="10" spans="1:37" s="9" customFormat="1" x14ac:dyDescent="0.25">
      <c r="A10" s="9" t="s">
        <v>46</v>
      </c>
      <c r="B10" s="9">
        <v>3.5</v>
      </c>
      <c r="C10" s="9">
        <v>4</v>
      </c>
      <c r="D10" s="9">
        <v>11</v>
      </c>
      <c r="E10" s="9">
        <v>12</v>
      </c>
      <c r="F10" s="9">
        <v>5</v>
      </c>
      <c r="G10" s="9">
        <v>3</v>
      </c>
      <c r="H10" s="9">
        <v>2.8</v>
      </c>
      <c r="I10" s="9">
        <v>3</v>
      </c>
      <c r="J10" s="9">
        <v>20</v>
      </c>
      <c r="K10" s="9">
        <v>10</v>
      </c>
      <c r="L10" s="9">
        <v>20</v>
      </c>
      <c r="M10" s="9">
        <v>25</v>
      </c>
      <c r="N10" s="9">
        <v>30</v>
      </c>
      <c r="O10" s="9">
        <v>10</v>
      </c>
      <c r="P10" s="9">
        <v>15</v>
      </c>
      <c r="Q10" s="9">
        <v>35</v>
      </c>
      <c r="R10" s="9">
        <v>20</v>
      </c>
      <c r="Y10" s="9">
        <v>10</v>
      </c>
    </row>
    <row r="11" spans="1:37" x14ac:dyDescent="0.25">
      <c r="A11" s="9" t="s">
        <v>47</v>
      </c>
      <c r="B11">
        <v>600</v>
      </c>
      <c r="C11">
        <v>800</v>
      </c>
      <c r="D11">
        <v>1200</v>
      </c>
      <c r="E11">
        <v>400</v>
      </c>
      <c r="F11">
        <v>11</v>
      </c>
      <c r="G11">
        <v>15</v>
      </c>
      <c r="H11">
        <v>13</v>
      </c>
      <c r="I11">
        <v>8</v>
      </c>
      <c r="J11">
        <v>15</v>
      </c>
      <c r="K11">
        <v>10</v>
      </c>
      <c r="L11">
        <v>15</v>
      </c>
      <c r="M11">
        <v>13</v>
      </c>
      <c r="N11">
        <v>18</v>
      </c>
      <c r="O11">
        <v>28</v>
      </c>
      <c r="P11">
        <v>15</v>
      </c>
      <c r="Q11">
        <v>19</v>
      </c>
      <c r="R11">
        <v>18</v>
      </c>
      <c r="AG11">
        <v>21</v>
      </c>
    </row>
    <row r="12" spans="1:37" x14ac:dyDescent="0.25">
      <c r="A12" s="9" t="s">
        <v>73</v>
      </c>
      <c r="B12">
        <v>1200</v>
      </c>
      <c r="C12">
        <v>800</v>
      </c>
      <c r="D12">
        <v>600</v>
      </c>
      <c r="E12">
        <v>900</v>
      </c>
      <c r="F12">
        <v>12</v>
      </c>
      <c r="G12">
        <v>5</v>
      </c>
      <c r="H12">
        <v>10</v>
      </c>
      <c r="I12">
        <v>12</v>
      </c>
      <c r="J12">
        <v>10</v>
      </c>
      <c r="K12">
        <v>15</v>
      </c>
      <c r="L12">
        <v>10</v>
      </c>
      <c r="M12">
        <v>15</v>
      </c>
      <c r="N12">
        <v>15</v>
      </c>
      <c r="O12">
        <v>80</v>
      </c>
      <c r="P12">
        <v>20</v>
      </c>
      <c r="Q12">
        <v>35</v>
      </c>
      <c r="R12">
        <v>25</v>
      </c>
      <c r="Y12">
        <v>10</v>
      </c>
      <c r="AA12">
        <v>18</v>
      </c>
    </row>
    <row r="13" spans="1:37" s="9" customFormat="1" x14ac:dyDescent="0.25">
      <c r="A13" s="9" t="s">
        <v>63</v>
      </c>
      <c r="B13" s="9">
        <v>5</v>
      </c>
      <c r="C13" s="9">
        <v>8</v>
      </c>
      <c r="D13" s="9">
        <v>6</v>
      </c>
      <c r="E13" s="9">
        <v>5.5</v>
      </c>
      <c r="F13" s="9">
        <v>5</v>
      </c>
      <c r="G13" s="9">
        <v>3</v>
      </c>
      <c r="H13" s="9">
        <v>5</v>
      </c>
      <c r="I13" s="9">
        <v>4</v>
      </c>
      <c r="J13" s="9">
        <v>30</v>
      </c>
      <c r="K13" s="9">
        <v>20</v>
      </c>
      <c r="L13" s="9">
        <v>15</v>
      </c>
      <c r="M13" s="9">
        <v>25</v>
      </c>
      <c r="N13" s="9">
        <v>50</v>
      </c>
      <c r="O13" s="9">
        <v>8</v>
      </c>
      <c r="P13" s="9">
        <v>15</v>
      </c>
      <c r="Q13" s="9">
        <v>12</v>
      </c>
      <c r="R13" s="9">
        <v>18</v>
      </c>
      <c r="S13" s="9">
        <v>10</v>
      </c>
      <c r="T13" s="9">
        <v>15</v>
      </c>
    </row>
    <row r="14" spans="1:37" s="6" customFormat="1" x14ac:dyDescent="0.25">
      <c r="A14" s="6" t="s">
        <v>64</v>
      </c>
    </row>
    <row r="15" spans="1:37" s="9" customFormat="1" x14ac:dyDescent="0.25">
      <c r="A15" s="9" t="s">
        <v>60</v>
      </c>
      <c r="B15" s="9">
        <v>1.5</v>
      </c>
      <c r="C15" s="9">
        <v>1.2</v>
      </c>
      <c r="D15" s="9">
        <v>5</v>
      </c>
      <c r="E15" s="9">
        <v>8</v>
      </c>
      <c r="F15" s="9">
        <v>5</v>
      </c>
      <c r="G15" s="9">
        <v>3</v>
      </c>
      <c r="H15" s="9">
        <v>4</v>
      </c>
      <c r="I15" s="9">
        <v>3</v>
      </c>
      <c r="J15" s="9">
        <v>30</v>
      </c>
      <c r="K15" s="9">
        <v>25</v>
      </c>
      <c r="L15" s="9">
        <v>35</v>
      </c>
      <c r="M15" s="9">
        <v>20</v>
      </c>
      <c r="N15" s="9">
        <v>40</v>
      </c>
      <c r="O15" s="9">
        <v>35</v>
      </c>
      <c r="P15" s="9">
        <v>12</v>
      </c>
      <c r="Q15" s="9">
        <v>20</v>
      </c>
      <c r="R15" s="9">
        <v>10</v>
      </c>
    </row>
    <row r="16" spans="1:37" s="6" customFormat="1" x14ac:dyDescent="0.25">
      <c r="A16" s="6" t="s">
        <v>61</v>
      </c>
    </row>
    <row r="17" spans="1:37" x14ac:dyDescent="0.25">
      <c r="A17" s="9" t="s">
        <v>72</v>
      </c>
      <c r="B17">
        <v>400</v>
      </c>
      <c r="C17">
        <v>62</v>
      </c>
      <c r="D17">
        <v>675</v>
      </c>
      <c r="E17">
        <v>213</v>
      </c>
      <c r="F17">
        <v>3</v>
      </c>
      <c r="G17">
        <v>13</v>
      </c>
      <c r="H17">
        <v>5</v>
      </c>
      <c r="I17">
        <v>9</v>
      </c>
      <c r="J17">
        <v>90</v>
      </c>
      <c r="K17">
        <v>30</v>
      </c>
      <c r="L17">
        <v>40</v>
      </c>
      <c r="M17">
        <v>35</v>
      </c>
      <c r="N17">
        <v>55</v>
      </c>
      <c r="O17">
        <v>9</v>
      </c>
      <c r="P17">
        <v>54</v>
      </c>
      <c r="Q17">
        <v>27</v>
      </c>
      <c r="R17">
        <v>36</v>
      </c>
      <c r="AG17">
        <v>25</v>
      </c>
      <c r="AH17">
        <v>13</v>
      </c>
      <c r="AI17">
        <v>19</v>
      </c>
    </row>
    <row r="18" spans="1:37" x14ac:dyDescent="0.25">
      <c r="A18" s="9" t="s">
        <v>65</v>
      </c>
      <c r="B18">
        <v>7.28</v>
      </c>
      <c r="C18">
        <v>4.4000000000000004</v>
      </c>
      <c r="D18">
        <v>670</v>
      </c>
      <c r="E18">
        <v>422</v>
      </c>
      <c r="F18">
        <v>10</v>
      </c>
      <c r="G18">
        <v>3</v>
      </c>
      <c r="H18">
        <v>2</v>
      </c>
      <c r="I18">
        <v>5</v>
      </c>
      <c r="J18">
        <v>70</v>
      </c>
      <c r="K18">
        <v>10</v>
      </c>
      <c r="L18">
        <v>30</v>
      </c>
      <c r="M18">
        <v>85</v>
      </c>
      <c r="N18">
        <v>40</v>
      </c>
      <c r="O18">
        <v>92</v>
      </c>
      <c r="P18">
        <v>20.6</v>
      </c>
      <c r="Q18">
        <v>29</v>
      </c>
      <c r="R18">
        <v>11.2</v>
      </c>
      <c r="Y18">
        <v>29.1</v>
      </c>
      <c r="Z18">
        <v>21.5</v>
      </c>
      <c r="AG18">
        <v>15.1</v>
      </c>
      <c r="AH18">
        <v>11.9</v>
      </c>
      <c r="AI18">
        <v>13.1</v>
      </c>
      <c r="AJ18">
        <v>13.6</v>
      </c>
      <c r="AK18">
        <v>13.6</v>
      </c>
    </row>
    <row r="19" spans="1:37" s="6" customFormat="1" x14ac:dyDescent="0.25">
      <c r="A19" s="6" t="s">
        <v>66</v>
      </c>
    </row>
    <row r="20" spans="1:37" x14ac:dyDescent="0.25">
      <c r="A20" s="9" t="s">
        <v>62</v>
      </c>
      <c r="B20">
        <v>185</v>
      </c>
      <c r="C20">
        <v>200</v>
      </c>
      <c r="D20">
        <v>135</v>
      </c>
      <c r="E20">
        <v>3</v>
      </c>
      <c r="F20">
        <v>3.5</v>
      </c>
      <c r="G20">
        <v>3</v>
      </c>
      <c r="H20">
        <v>4</v>
      </c>
      <c r="I20">
        <v>3.5</v>
      </c>
      <c r="J20">
        <v>40</v>
      </c>
      <c r="K20">
        <v>15</v>
      </c>
      <c r="L20">
        <v>30</v>
      </c>
      <c r="M20">
        <v>3</v>
      </c>
      <c r="N20">
        <v>50</v>
      </c>
      <c r="O20">
        <v>11</v>
      </c>
      <c r="P20">
        <v>12</v>
      </c>
      <c r="Q20">
        <v>13</v>
      </c>
      <c r="R20">
        <v>10.5</v>
      </c>
      <c r="Y20">
        <v>20</v>
      </c>
    </row>
    <row r="21" spans="1:37" x14ac:dyDescent="0.25">
      <c r="A21" s="9" t="s">
        <v>59</v>
      </c>
      <c r="B21">
        <v>75</v>
      </c>
      <c r="C21">
        <v>205</v>
      </c>
      <c r="D21">
        <v>104</v>
      </c>
      <c r="E21">
        <v>406</v>
      </c>
      <c r="F21">
        <v>13</v>
      </c>
      <c r="G21">
        <v>12</v>
      </c>
      <c r="H21">
        <v>7</v>
      </c>
      <c r="I21">
        <v>3.5</v>
      </c>
      <c r="J21">
        <v>60</v>
      </c>
      <c r="K21">
        <v>30</v>
      </c>
      <c r="L21">
        <v>70</v>
      </c>
      <c r="M21">
        <v>20</v>
      </c>
      <c r="N21">
        <v>30</v>
      </c>
      <c r="O21">
        <v>36</v>
      </c>
      <c r="P21">
        <v>20</v>
      </c>
      <c r="Q21">
        <v>14.7</v>
      </c>
      <c r="R21">
        <v>13.2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1"/>
  <sheetViews>
    <sheetView workbookViewId="0">
      <selection activeCell="B9" sqref="B9"/>
    </sheetView>
  </sheetViews>
  <sheetFormatPr defaultColWidth="11.42578125" defaultRowHeight="15" x14ac:dyDescent="0.25"/>
  <cols>
    <col min="2" max="2" width="14" customWidth="1"/>
  </cols>
  <sheetData>
    <row r="1" spans="1:36" x14ac:dyDescent="0.25">
      <c r="A1" s="1" t="s">
        <v>0</v>
      </c>
      <c r="B1" s="1" t="s">
        <v>24</v>
      </c>
      <c r="C1" s="1" t="s">
        <v>5</v>
      </c>
      <c r="D1" s="1" t="s">
        <v>6</v>
      </c>
      <c r="E1" s="1" t="s">
        <v>7</v>
      </c>
      <c r="F1" s="1" t="s">
        <v>25</v>
      </c>
      <c r="G1" s="1" t="s">
        <v>8</v>
      </c>
      <c r="H1" s="1" t="s">
        <v>9</v>
      </c>
      <c r="I1" s="1" t="s">
        <v>10</v>
      </c>
      <c r="J1" s="1" t="s">
        <v>26</v>
      </c>
      <c r="K1" s="1" t="s">
        <v>11</v>
      </c>
      <c r="L1" s="1" t="s">
        <v>12</v>
      </c>
      <c r="M1" s="1" t="s">
        <v>13</v>
      </c>
      <c r="N1" s="1" t="s">
        <v>14</v>
      </c>
      <c r="O1" s="12" t="s">
        <v>1</v>
      </c>
      <c r="P1" s="13" t="s">
        <v>2</v>
      </c>
      <c r="Q1" s="14" t="s">
        <v>3</v>
      </c>
      <c r="R1" s="15" t="s">
        <v>4</v>
      </c>
      <c r="S1" s="12" t="s">
        <v>15</v>
      </c>
      <c r="T1" s="12" t="s">
        <v>16</v>
      </c>
      <c r="U1" s="12" t="s">
        <v>68</v>
      </c>
      <c r="V1" s="12" t="s">
        <v>69</v>
      </c>
      <c r="W1" s="12" t="s">
        <v>70</v>
      </c>
      <c r="X1" s="13" t="s">
        <v>17</v>
      </c>
      <c r="Y1" s="13" t="s">
        <v>18</v>
      </c>
      <c r="Z1" s="13" t="s">
        <v>88</v>
      </c>
      <c r="AA1" s="13" t="s">
        <v>89</v>
      </c>
      <c r="AB1" s="14" t="s">
        <v>19</v>
      </c>
      <c r="AC1" s="14" t="s">
        <v>20</v>
      </c>
      <c r="AD1" s="14" t="s">
        <v>28</v>
      </c>
      <c r="AE1" s="14" t="s">
        <v>29</v>
      </c>
      <c r="AF1" s="14" t="s">
        <v>30</v>
      </c>
      <c r="AG1" s="14" t="s">
        <v>67</v>
      </c>
      <c r="AH1" s="15" t="s">
        <v>21</v>
      </c>
      <c r="AI1" s="15" t="s">
        <v>27</v>
      </c>
      <c r="AJ1" s="15" t="s">
        <v>22</v>
      </c>
    </row>
    <row r="2" spans="1:36" x14ac:dyDescent="0.25">
      <c r="A2" s="9" t="s">
        <v>51</v>
      </c>
      <c r="B2">
        <v>137</v>
      </c>
      <c r="C2">
        <v>213</v>
      </c>
      <c r="D2">
        <v>172</v>
      </c>
      <c r="E2">
        <v>432</v>
      </c>
      <c r="F2">
        <v>5.5</v>
      </c>
      <c r="G2">
        <v>10</v>
      </c>
      <c r="H2">
        <v>2.2000000000000002</v>
      </c>
      <c r="I2">
        <v>2.8</v>
      </c>
      <c r="J2">
        <v>95</v>
      </c>
      <c r="K2">
        <v>95</v>
      </c>
      <c r="L2">
        <v>85</v>
      </c>
      <c r="M2">
        <v>25</v>
      </c>
      <c r="N2">
        <v>100</v>
      </c>
      <c r="O2">
        <v>13.1</v>
      </c>
      <c r="P2">
        <v>34</v>
      </c>
      <c r="Q2">
        <v>15.6</v>
      </c>
      <c r="R2">
        <v>8.4</v>
      </c>
    </row>
    <row r="3" spans="1:36" x14ac:dyDescent="0.25">
      <c r="A3" s="9" t="s">
        <v>52</v>
      </c>
      <c r="B3">
        <v>50</v>
      </c>
      <c r="C3">
        <v>35</v>
      </c>
      <c r="D3">
        <v>20</v>
      </c>
      <c r="E3">
        <v>15</v>
      </c>
      <c r="F3">
        <v>10</v>
      </c>
      <c r="G3">
        <v>5</v>
      </c>
      <c r="H3">
        <v>10</v>
      </c>
      <c r="I3">
        <v>8</v>
      </c>
      <c r="J3">
        <v>50</v>
      </c>
      <c r="K3">
        <v>40</v>
      </c>
      <c r="L3">
        <v>30</v>
      </c>
      <c r="M3">
        <v>25</v>
      </c>
      <c r="N3">
        <v>50</v>
      </c>
      <c r="O3">
        <v>45</v>
      </c>
      <c r="P3">
        <v>35</v>
      </c>
      <c r="Q3">
        <v>20</v>
      </c>
      <c r="R3">
        <v>15</v>
      </c>
    </row>
    <row r="4" spans="1:36" x14ac:dyDescent="0.25">
      <c r="A4" s="9" t="s">
        <v>53</v>
      </c>
      <c r="B4">
        <v>168</v>
      </c>
      <c r="C4">
        <v>254</v>
      </c>
      <c r="D4">
        <v>324</v>
      </c>
      <c r="E4">
        <v>810</v>
      </c>
      <c r="F4">
        <v>2</v>
      </c>
      <c r="G4">
        <v>6</v>
      </c>
      <c r="H4">
        <v>5.7</v>
      </c>
      <c r="I4">
        <v>2</v>
      </c>
      <c r="J4">
        <v>75</v>
      </c>
      <c r="K4">
        <v>70</v>
      </c>
      <c r="L4">
        <v>45</v>
      </c>
      <c r="M4">
        <v>2</v>
      </c>
      <c r="N4">
        <v>60</v>
      </c>
      <c r="O4">
        <v>8</v>
      </c>
      <c r="P4">
        <v>17.100000000000001</v>
      </c>
      <c r="Q4">
        <v>13</v>
      </c>
      <c r="R4">
        <v>14.5</v>
      </c>
      <c r="X4">
        <v>19.2</v>
      </c>
      <c r="Y4">
        <v>25.4</v>
      </c>
      <c r="Z4">
        <v>19.899999999999999</v>
      </c>
      <c r="AA4">
        <v>28.1</v>
      </c>
      <c r="AB4">
        <v>16.100000000000001</v>
      </c>
      <c r="AC4">
        <v>17.3</v>
      </c>
      <c r="AD4">
        <v>14.4</v>
      </c>
      <c r="AE4">
        <v>16.600000000000001</v>
      </c>
      <c r="AF4">
        <v>15.5</v>
      </c>
      <c r="AG4">
        <v>12.3</v>
      </c>
    </row>
    <row r="5" spans="1:36" x14ac:dyDescent="0.25">
      <c r="A5" s="9" t="s">
        <v>54</v>
      </c>
      <c r="B5">
        <v>90</v>
      </c>
      <c r="C5">
        <v>30</v>
      </c>
      <c r="D5">
        <v>80</v>
      </c>
      <c r="E5">
        <v>130</v>
      </c>
      <c r="F5">
        <v>10</v>
      </c>
      <c r="G5">
        <v>3</v>
      </c>
      <c r="H5">
        <v>2</v>
      </c>
      <c r="I5">
        <v>3</v>
      </c>
      <c r="J5">
        <v>10</v>
      </c>
      <c r="K5">
        <v>5</v>
      </c>
      <c r="L5">
        <v>5</v>
      </c>
      <c r="M5">
        <v>10</v>
      </c>
      <c r="N5">
        <v>20</v>
      </c>
      <c r="O5">
        <v>12</v>
      </c>
      <c r="P5">
        <v>10</v>
      </c>
      <c r="Q5">
        <v>15</v>
      </c>
      <c r="R5">
        <v>12</v>
      </c>
    </row>
    <row r="6" spans="1:36" x14ac:dyDescent="0.25">
      <c r="A6" s="9" t="s">
        <v>48</v>
      </c>
      <c r="B6">
        <v>30</v>
      </c>
      <c r="C6">
        <v>80</v>
      </c>
      <c r="D6">
        <v>120</v>
      </c>
      <c r="E6">
        <v>180</v>
      </c>
      <c r="F6">
        <v>5</v>
      </c>
      <c r="G6">
        <v>8</v>
      </c>
      <c r="H6">
        <v>2</v>
      </c>
      <c r="I6">
        <v>15</v>
      </c>
      <c r="J6">
        <v>30</v>
      </c>
      <c r="K6">
        <v>45</v>
      </c>
      <c r="L6">
        <v>50</v>
      </c>
      <c r="M6">
        <v>30</v>
      </c>
      <c r="N6">
        <v>35</v>
      </c>
      <c r="O6">
        <v>10</v>
      </c>
      <c r="P6">
        <v>25</v>
      </c>
      <c r="Q6">
        <v>12</v>
      </c>
      <c r="R6">
        <v>8</v>
      </c>
    </row>
    <row r="7" spans="1:36" x14ac:dyDescent="0.25">
      <c r="A7" s="9" t="s">
        <v>57</v>
      </c>
      <c r="B7">
        <v>587</v>
      </c>
      <c r="C7">
        <v>366</v>
      </c>
      <c r="D7">
        <v>610</v>
      </c>
      <c r="E7">
        <v>490</v>
      </c>
      <c r="F7">
        <v>14</v>
      </c>
      <c r="G7">
        <v>10</v>
      </c>
      <c r="H7">
        <v>12</v>
      </c>
      <c r="I7">
        <v>13</v>
      </c>
      <c r="J7">
        <v>80</v>
      </c>
      <c r="K7">
        <v>80</v>
      </c>
      <c r="L7">
        <v>70</v>
      </c>
      <c r="M7">
        <v>90</v>
      </c>
      <c r="N7">
        <v>95</v>
      </c>
      <c r="O7">
        <v>37</v>
      </c>
      <c r="P7">
        <v>37</v>
      </c>
      <c r="Q7">
        <v>41</v>
      </c>
      <c r="R7">
        <v>36</v>
      </c>
    </row>
    <row r="8" spans="1:36" x14ac:dyDescent="0.25">
      <c r="A8" s="9" t="s">
        <v>56</v>
      </c>
      <c r="B8">
        <v>210</v>
      </c>
      <c r="C8">
        <v>80</v>
      </c>
      <c r="D8">
        <v>190</v>
      </c>
      <c r="E8">
        <v>170</v>
      </c>
      <c r="F8">
        <v>7</v>
      </c>
      <c r="G8">
        <v>9</v>
      </c>
      <c r="H8">
        <v>8</v>
      </c>
      <c r="I8">
        <v>10</v>
      </c>
      <c r="J8">
        <v>30</v>
      </c>
      <c r="K8">
        <v>50</v>
      </c>
      <c r="L8">
        <v>60</v>
      </c>
      <c r="M8">
        <v>65</v>
      </c>
      <c r="N8">
        <v>50</v>
      </c>
      <c r="O8">
        <v>25</v>
      </c>
      <c r="P8">
        <v>30</v>
      </c>
      <c r="Q8">
        <v>38</v>
      </c>
      <c r="R8">
        <v>30</v>
      </c>
    </row>
    <row r="9" spans="1:36" s="6" customFormat="1" x14ac:dyDescent="0.25">
      <c r="A9" s="6" t="s">
        <v>58</v>
      </c>
    </row>
    <row r="10" spans="1:36" x14ac:dyDescent="0.25">
      <c r="A10" s="9" t="s">
        <v>77</v>
      </c>
      <c r="B10">
        <v>230</v>
      </c>
      <c r="C10">
        <v>520</v>
      </c>
      <c r="D10">
        <v>630</v>
      </c>
      <c r="E10">
        <v>810</v>
      </c>
      <c r="F10">
        <v>3</v>
      </c>
      <c r="G10">
        <v>5</v>
      </c>
      <c r="H10">
        <v>4</v>
      </c>
      <c r="I10">
        <v>5</v>
      </c>
      <c r="K10">
        <v>10</v>
      </c>
      <c r="L10">
        <v>10</v>
      </c>
      <c r="M10">
        <v>15</v>
      </c>
      <c r="N10">
        <v>15</v>
      </c>
      <c r="O10">
        <v>10</v>
      </c>
      <c r="P10">
        <v>20</v>
      </c>
      <c r="Q10">
        <v>15</v>
      </c>
      <c r="R10">
        <v>18</v>
      </c>
    </row>
    <row r="11" spans="1:36" x14ac:dyDescent="0.25">
      <c r="A11" s="9" t="s">
        <v>55</v>
      </c>
      <c r="B11">
        <v>310</v>
      </c>
      <c r="C11">
        <v>250</v>
      </c>
      <c r="D11">
        <v>310</v>
      </c>
      <c r="E11">
        <v>210</v>
      </c>
      <c r="F11">
        <v>5</v>
      </c>
      <c r="G11">
        <v>6</v>
      </c>
      <c r="H11">
        <v>7</v>
      </c>
      <c r="I11">
        <v>4</v>
      </c>
      <c r="J11">
        <v>20</v>
      </c>
      <c r="K11">
        <v>30</v>
      </c>
      <c r="L11">
        <v>35</v>
      </c>
      <c r="M11">
        <v>40</v>
      </c>
      <c r="N11">
        <v>50</v>
      </c>
      <c r="O11">
        <v>20</v>
      </c>
      <c r="P11">
        <v>30</v>
      </c>
      <c r="Q11">
        <v>31</v>
      </c>
      <c r="R11">
        <v>25</v>
      </c>
    </row>
    <row r="12" spans="1:36" x14ac:dyDescent="0.25">
      <c r="A12" s="9" t="s">
        <v>50</v>
      </c>
      <c r="B12">
        <v>285</v>
      </c>
      <c r="C12">
        <v>146</v>
      </c>
      <c r="D12">
        <v>102</v>
      </c>
      <c r="E12">
        <v>248</v>
      </c>
      <c r="F12">
        <v>5</v>
      </c>
      <c r="G12">
        <v>4.5</v>
      </c>
      <c r="H12">
        <v>3.5</v>
      </c>
      <c r="I12">
        <v>2.5</v>
      </c>
      <c r="J12">
        <v>60</v>
      </c>
      <c r="K12">
        <v>50</v>
      </c>
      <c r="L12">
        <v>40</v>
      </c>
      <c r="N12">
        <v>70</v>
      </c>
      <c r="O12">
        <v>21</v>
      </c>
      <c r="P12">
        <v>10</v>
      </c>
      <c r="Q12">
        <v>13.3</v>
      </c>
      <c r="R12">
        <v>19</v>
      </c>
      <c r="S12">
        <v>16.5</v>
      </c>
      <c r="T12">
        <v>17</v>
      </c>
      <c r="U12">
        <v>16</v>
      </c>
      <c r="V12">
        <v>22.5</v>
      </c>
      <c r="W12">
        <v>15</v>
      </c>
      <c r="AH12">
        <v>17</v>
      </c>
      <c r="AI12">
        <v>15</v>
      </c>
    </row>
    <row r="13" spans="1:36" x14ac:dyDescent="0.25">
      <c r="A13" s="9" t="s">
        <v>34</v>
      </c>
      <c r="B13">
        <v>3.07</v>
      </c>
      <c r="C13">
        <v>399</v>
      </c>
      <c r="D13">
        <v>367</v>
      </c>
      <c r="E13">
        <v>360</v>
      </c>
      <c r="F13">
        <v>6</v>
      </c>
      <c r="G13">
        <v>6</v>
      </c>
      <c r="H13">
        <v>7</v>
      </c>
      <c r="I13">
        <v>14</v>
      </c>
      <c r="J13">
        <v>65</v>
      </c>
      <c r="K13">
        <v>95</v>
      </c>
      <c r="L13">
        <v>95</v>
      </c>
      <c r="M13">
        <v>20</v>
      </c>
      <c r="N13">
        <v>40</v>
      </c>
      <c r="O13">
        <v>17.399999999999999</v>
      </c>
      <c r="P13">
        <v>16.2</v>
      </c>
      <c r="Q13">
        <v>21.5</v>
      </c>
      <c r="R13">
        <v>28.6</v>
      </c>
      <c r="S13">
        <v>18.2</v>
      </c>
    </row>
    <row r="14" spans="1:36" x14ac:dyDescent="0.25">
      <c r="A14" s="9" t="s">
        <v>49</v>
      </c>
      <c r="B14">
        <v>321</v>
      </c>
      <c r="C14">
        <v>220</v>
      </c>
      <c r="D14">
        <v>305</v>
      </c>
      <c r="E14">
        <v>431</v>
      </c>
      <c r="F14">
        <v>2.5</v>
      </c>
      <c r="G14">
        <v>2.5</v>
      </c>
      <c r="H14">
        <v>3</v>
      </c>
      <c r="I14">
        <v>4</v>
      </c>
      <c r="J14">
        <v>5</v>
      </c>
      <c r="K14">
        <v>15</v>
      </c>
      <c r="L14">
        <v>1</v>
      </c>
      <c r="M14">
        <v>2</v>
      </c>
      <c r="N14">
        <v>5</v>
      </c>
      <c r="O14">
        <v>10</v>
      </c>
      <c r="P14">
        <v>21</v>
      </c>
      <c r="Q14">
        <v>9</v>
      </c>
      <c r="R14">
        <v>12</v>
      </c>
    </row>
    <row r="15" spans="1:36" x14ac:dyDescent="0.25">
      <c r="A15" s="9" t="s">
        <v>35</v>
      </c>
      <c r="B15">
        <v>1000</v>
      </c>
      <c r="C15">
        <v>800</v>
      </c>
      <c r="D15">
        <v>15000</v>
      </c>
      <c r="E15">
        <v>730</v>
      </c>
      <c r="F15">
        <v>5</v>
      </c>
      <c r="G15">
        <v>15</v>
      </c>
      <c r="H15">
        <v>13</v>
      </c>
      <c r="I15">
        <v>20</v>
      </c>
      <c r="J15">
        <v>15</v>
      </c>
      <c r="K15">
        <v>80</v>
      </c>
      <c r="M15">
        <v>75</v>
      </c>
      <c r="O15">
        <v>37</v>
      </c>
      <c r="P15">
        <v>95</v>
      </c>
      <c r="Q15">
        <v>59</v>
      </c>
    </row>
    <row r="16" spans="1:36" x14ac:dyDescent="0.25">
      <c r="A16" s="9" t="s">
        <v>31</v>
      </c>
      <c r="B16">
        <v>228</v>
      </c>
      <c r="C16">
        <v>337</v>
      </c>
      <c r="D16">
        <v>105</v>
      </c>
      <c r="E16">
        <v>248</v>
      </c>
      <c r="F16">
        <v>2.5</v>
      </c>
      <c r="G16">
        <v>4</v>
      </c>
      <c r="H16">
        <v>3.5</v>
      </c>
      <c r="I16">
        <v>9</v>
      </c>
      <c r="J16">
        <v>95</v>
      </c>
      <c r="K16">
        <v>60</v>
      </c>
      <c r="L16">
        <v>70</v>
      </c>
      <c r="M16">
        <v>90</v>
      </c>
      <c r="N16">
        <v>80</v>
      </c>
      <c r="O16">
        <v>8.5</v>
      </c>
      <c r="P16">
        <v>9</v>
      </c>
      <c r="Q16">
        <v>10.1</v>
      </c>
      <c r="R16">
        <v>35</v>
      </c>
    </row>
    <row r="17" spans="1:35" x14ac:dyDescent="0.25">
      <c r="A17" s="9" t="s">
        <v>32</v>
      </c>
      <c r="B17">
        <v>210</v>
      </c>
      <c r="C17">
        <v>315</v>
      </c>
      <c r="D17">
        <v>280</v>
      </c>
      <c r="E17">
        <v>310</v>
      </c>
      <c r="F17">
        <v>2</v>
      </c>
      <c r="G17">
        <v>3</v>
      </c>
      <c r="H17">
        <v>3</v>
      </c>
      <c r="I17">
        <v>4</v>
      </c>
      <c r="J17">
        <v>25</v>
      </c>
      <c r="K17">
        <v>25</v>
      </c>
      <c r="L17">
        <v>35</v>
      </c>
      <c r="M17">
        <v>40</v>
      </c>
      <c r="N17">
        <v>30</v>
      </c>
      <c r="O17">
        <v>15</v>
      </c>
      <c r="P17">
        <v>25</v>
      </c>
      <c r="Q17">
        <v>15</v>
      </c>
      <c r="R17">
        <v>20</v>
      </c>
    </row>
    <row r="18" spans="1:35" x14ac:dyDescent="0.25">
      <c r="A18" s="9" t="s">
        <v>33</v>
      </c>
      <c r="B18">
        <v>587</v>
      </c>
      <c r="C18">
        <v>776</v>
      </c>
      <c r="D18">
        <v>3.12</v>
      </c>
      <c r="E18">
        <v>6.91</v>
      </c>
      <c r="F18">
        <v>11</v>
      </c>
      <c r="G18">
        <v>11</v>
      </c>
      <c r="H18">
        <v>6</v>
      </c>
      <c r="I18">
        <v>8</v>
      </c>
      <c r="J18">
        <v>15</v>
      </c>
      <c r="K18">
        <v>100</v>
      </c>
      <c r="L18">
        <v>95</v>
      </c>
      <c r="M18">
        <v>15</v>
      </c>
      <c r="N18">
        <v>40</v>
      </c>
      <c r="O18">
        <v>119.3</v>
      </c>
      <c r="P18">
        <v>53.2</v>
      </c>
      <c r="Q18">
        <v>48.8</v>
      </c>
      <c r="R18">
        <v>69</v>
      </c>
    </row>
    <row r="19" spans="1:35" x14ac:dyDescent="0.25">
      <c r="A19" s="9" t="s">
        <v>36</v>
      </c>
      <c r="B19">
        <v>310</v>
      </c>
      <c r="C19">
        <v>176</v>
      </c>
      <c r="D19">
        <v>157</v>
      </c>
      <c r="E19">
        <v>240</v>
      </c>
      <c r="F19">
        <v>6</v>
      </c>
      <c r="G19">
        <v>5</v>
      </c>
      <c r="H19">
        <v>5.5</v>
      </c>
      <c r="I19">
        <v>3</v>
      </c>
      <c r="J19">
        <v>85</v>
      </c>
      <c r="K19">
        <v>80</v>
      </c>
      <c r="L19">
        <v>70</v>
      </c>
      <c r="M19">
        <v>30</v>
      </c>
      <c r="N19">
        <v>85</v>
      </c>
      <c r="O19">
        <v>11.5</v>
      </c>
      <c r="P19">
        <v>9</v>
      </c>
      <c r="Q19">
        <v>17.5</v>
      </c>
      <c r="R19">
        <v>10</v>
      </c>
      <c r="S19">
        <v>13.5</v>
      </c>
      <c r="AB19">
        <v>11</v>
      </c>
      <c r="AC19">
        <v>8.5</v>
      </c>
      <c r="AD19">
        <v>10</v>
      </c>
      <c r="AE19">
        <v>14</v>
      </c>
      <c r="AF19">
        <v>8</v>
      </c>
      <c r="AG19">
        <v>8</v>
      </c>
      <c r="AH19">
        <v>12</v>
      </c>
    </row>
    <row r="20" spans="1:35" s="6" customFormat="1" x14ac:dyDescent="0.25">
      <c r="A20" s="6" t="s">
        <v>37</v>
      </c>
    </row>
    <row r="21" spans="1:35" x14ac:dyDescent="0.25">
      <c r="A21" s="9" t="s">
        <v>38</v>
      </c>
      <c r="B21">
        <v>300</v>
      </c>
      <c r="C21">
        <v>315</v>
      </c>
      <c r="D21">
        <v>480</v>
      </c>
      <c r="E21">
        <v>440</v>
      </c>
      <c r="F21">
        <v>9</v>
      </c>
      <c r="G21">
        <v>16</v>
      </c>
      <c r="H21">
        <v>2.5</v>
      </c>
      <c r="I21">
        <v>4</v>
      </c>
      <c r="J21">
        <v>55</v>
      </c>
      <c r="K21">
        <v>95</v>
      </c>
      <c r="L21">
        <v>20</v>
      </c>
      <c r="M21">
        <v>25</v>
      </c>
      <c r="N21">
        <v>75</v>
      </c>
      <c r="O21">
        <v>34</v>
      </c>
      <c r="P21">
        <v>125</v>
      </c>
      <c r="Q21">
        <v>9</v>
      </c>
      <c r="R21">
        <v>17</v>
      </c>
      <c r="S21">
        <v>43</v>
      </c>
      <c r="AB21">
        <v>12</v>
      </c>
      <c r="AC21">
        <v>12</v>
      </c>
      <c r="AD21">
        <v>9</v>
      </c>
      <c r="AE21">
        <v>15</v>
      </c>
      <c r="AH21">
        <v>12</v>
      </c>
      <c r="AI21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Machalilla Array1</vt:lpstr>
      <vt:lpstr>Pacoche Array1</vt:lpstr>
      <vt:lpstr>Machalilla Array2</vt:lpstr>
      <vt:lpstr>Pacoche Array2</vt:lpstr>
      <vt:lpstr>Machalilla Array3</vt:lpstr>
      <vt:lpstr>Pacoche Array3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Diego J Lizcano</cp:lastModifiedBy>
  <dcterms:created xsi:type="dcterms:W3CDTF">2014-11-14T13:52:29Z</dcterms:created>
  <dcterms:modified xsi:type="dcterms:W3CDTF">2015-05-10T20:31:31Z</dcterms:modified>
</cp:coreProperties>
</file>